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gz-vm14\NABAVA\NABAVA 2026\REGISTAR UGOVORA EOJN\UGO do 2650\"/>
    </mc:Choice>
  </mc:AlternateContent>
  <bookViews>
    <workbookView xWindow="0" yWindow="0" windowWidth="14025" windowHeight="10020"/>
  </bookViews>
  <sheets>
    <sheet name="KNJIGA_UGOVORA" sheetId="1" r:id="rId1"/>
  </sheets>
  <definedNames>
    <definedName name="_xlnm._FilterDatabase" localSheetId="0" hidden="1">KNJIGA_UGOVORA!$A$2:$J$163</definedName>
    <definedName name="_xlnm.Print_Area" localSheetId="0">KNJIGA_UGOVORA!$A$1:$J$289</definedName>
    <definedName name="_xlnm.Print_Titles" localSheetId="0">KNJIGA_UGOVORA!$2:$2</definedName>
  </definedNames>
  <calcPr calcId="162913"/>
</workbook>
</file>

<file path=xl/calcChain.xml><?xml version="1.0" encoding="utf-8"?>
<calcChain xmlns="http://schemas.openxmlformats.org/spreadsheetml/2006/main">
  <c r="J81" i="1" l="1"/>
  <c r="J19" i="1"/>
  <c r="J83" i="1"/>
  <c r="J86" i="1"/>
  <c r="J77" i="1"/>
  <c r="J52" i="1"/>
  <c r="J10" i="1"/>
  <c r="J9" i="1"/>
  <c r="J79" i="1"/>
  <c r="J16" i="1"/>
  <c r="J5" i="1" l="1"/>
  <c r="J3" i="1"/>
  <c r="J17" i="1"/>
  <c r="J35" i="1"/>
  <c r="E82" i="1"/>
  <c r="D82" i="1"/>
</calcChain>
</file>

<file path=xl/sharedStrings.xml><?xml version="1.0" encoding="utf-8"?>
<sst xmlns="http://schemas.openxmlformats.org/spreadsheetml/2006/main" count="1515" uniqueCount="753">
  <si>
    <t>Iznos bez PDV-a</t>
  </si>
  <si>
    <t>Ukupni iznos s PDV-om</t>
  </si>
  <si>
    <t>Ugovor se financira iz fondova EU</t>
  </si>
  <si>
    <t>Datum izvršenja</t>
  </si>
  <si>
    <t>Ukupni isplaćeni iznos s PDV-om</t>
  </si>
  <si>
    <t>046/06/2020</t>
  </si>
  <si>
    <t>Nabava usluge godišnjeg preventivnog servisa InRow SC klima jedinica</t>
  </si>
  <si>
    <t>MEP D.O.O. 97009579940</t>
  </si>
  <si>
    <t>01.01.2021 - 31.12.2021</t>
  </si>
  <si>
    <t>001/06/2021</t>
  </si>
  <si>
    <t>Nabava usluge održavanja sustava IP telefonije za 2021. godinu</t>
  </si>
  <si>
    <t>MULTILINK D.O.O. 64147502933</t>
  </si>
  <si>
    <t>013/06/2021</t>
  </si>
  <si>
    <t>Nabava usluge održavanja kliznih vrata i parkirališne opreme</t>
  </si>
  <si>
    <t>MEGAMONT D.O.O. 64536314217</t>
  </si>
  <si>
    <t>Ne</t>
  </si>
  <si>
    <t>012/06/2021</t>
  </si>
  <si>
    <t>Nabava usluge održavanja sustava pokretnih arhivskih regala</t>
  </si>
  <si>
    <t>PRIMAT LOGISTIKA D.O.O., HRVATSKI LESKOVAC 64645054565</t>
  </si>
  <si>
    <t>011/06/2021</t>
  </si>
  <si>
    <t>Nabava usluge servisnog pregleda sustava zaštite od požara u objektu na adresi Stane Vončine 4, Rijeka</t>
  </si>
  <si>
    <t>APIN SUSTAVI D.O.O. 22659472331</t>
  </si>
  <si>
    <t>010/06/2021</t>
  </si>
  <si>
    <t>Nabava usluge godišnjeg održavanja sustava klimatizacije objekta Primorsko-goranske županije, arhiv na adresi Stane Vončine 4</t>
  </si>
  <si>
    <t>INTEL TRADE SERVISI 54345709950</t>
  </si>
  <si>
    <t>01.03.2021 - 31.12.2021</t>
  </si>
  <si>
    <t>024/07/2021</t>
  </si>
  <si>
    <t>Nabava opskrbe električne energije - EnerMob</t>
  </si>
  <si>
    <t>HEP OPSKRBA D.O.O. 63073332379</t>
  </si>
  <si>
    <t>01.03.2021 - 28.02.2022</t>
  </si>
  <si>
    <t>025/07/2021</t>
  </si>
  <si>
    <t>Nabava opskrbe električnom energijom - EnerNETMob</t>
  </si>
  <si>
    <t>01.04.2021 - 28.02.2022</t>
  </si>
  <si>
    <t>119/01/2021</t>
  </si>
  <si>
    <t>Ugovor o sponzorstvu za korištenje reklamnih usluga u fotomonografiji "Automoto sport i razvoj turizma na crikveničkoj rivijeri"</t>
  </si>
  <si>
    <t>ADRIAPUBLIC J.D.O.O. 25804895416</t>
  </si>
  <si>
    <t>05.03.2021 - 31.12.2021</t>
  </si>
  <si>
    <t>120/01/2021</t>
  </si>
  <si>
    <t>Ugovor o sponzorstvu za korištenje reklamnih usluga u dokumentarnom filmu "Preluk - legenda živi"</t>
  </si>
  <si>
    <t>028/06/2021</t>
  </si>
  <si>
    <t>Nabava računalne usluge održavanja aplikacijskog sustava za kontrolu ulaska Codeks</t>
  </si>
  <si>
    <t>ALARM AUTOMATIKA D.O.O. 30532290707</t>
  </si>
  <si>
    <t>01.07.2021 - 31.12.2021</t>
  </si>
  <si>
    <t>027/06/2021</t>
  </si>
  <si>
    <t>Nabava usluge pripremnih aktivnosti za 2. nadzorni audit prema normi ISO:27001:2013</t>
  </si>
  <si>
    <t>TEHNOLOŠKI CENTAR BUZET 58792005315</t>
  </si>
  <si>
    <t>05.07.2021 - 05.10.2021</t>
  </si>
  <si>
    <t>NAB20-USLUGE PRIJEVO</t>
  </si>
  <si>
    <t>Nabava usluge prijevoda</t>
  </si>
  <si>
    <t>CONTEXT OBRT ZA PREVODITELJSKE USLUGE 13579483013</t>
  </si>
  <si>
    <t>30.06.2021 - 30.07.2021</t>
  </si>
  <si>
    <t>390/01/2021</t>
  </si>
  <si>
    <t>Nabava poštanskih usluga</t>
  </si>
  <si>
    <t>HP - HRVATSKA POŠTA D.D. 87311810356</t>
  </si>
  <si>
    <t>26.07.2021 - 14.12.2021</t>
  </si>
  <si>
    <t>029/06/2021</t>
  </si>
  <si>
    <t>Nabava usluge izdavanja polica putnog zdravstvenog osiguranja</t>
  </si>
  <si>
    <t>CROATIA OSIGURANJE D.D. ZAGREB 26187994862</t>
  </si>
  <si>
    <t>27.08.2021 - 27.08.2022</t>
  </si>
  <si>
    <t>030/06/2021</t>
  </si>
  <si>
    <t>Nabava usluge 2. nsdzornog audita sustava upravljanja informacijskom sigurnošću prema ISO 27001:2013 normi</t>
  </si>
  <si>
    <t>SGS ADRIATICA D.O.O. 69359376226</t>
  </si>
  <si>
    <t>15.09.2021 - 15.01.2022</t>
  </si>
  <si>
    <t>181/05/2021</t>
  </si>
  <si>
    <t>Nabava usluge stručnog osposobljavanja za rad pomoćnika u nastavi za učenike s teškoćama</t>
  </si>
  <si>
    <t>PUČKO OTVORENO UČILIŠTE LIBAR 79835518139</t>
  </si>
  <si>
    <t>30.08.2021 - 03.09.2021</t>
  </si>
  <si>
    <t>034/06/2021</t>
  </si>
  <si>
    <t>Nabava usluga iz područja zaštite na radu i zaštite od požara</t>
  </si>
  <si>
    <t>INDEL-ZAŠTITA D.O.O. 99947716440</t>
  </si>
  <si>
    <t>01.01.2022 - 31.12.2022</t>
  </si>
  <si>
    <t>201/11/2021</t>
  </si>
  <si>
    <t>Nabava usluge provedbi aktivnosti iz Kulturne mreže Primorsko-goranske županije</t>
  </si>
  <si>
    <t>GRADSKO KAZALIŠTE LUTAKA - GRAD RIJEKA 56734962764</t>
  </si>
  <si>
    <t>07.10.2021 - 31.12.2021</t>
  </si>
  <si>
    <t>UGO-KULTURA</t>
  </si>
  <si>
    <t>Ugovori za kulturu</t>
  </si>
  <si>
    <t>DRUŠTVO HRVATSKIH KNJIŽEVNIKA OGRANAK U RIJECI 14928074436</t>
  </si>
  <si>
    <t>KEOPS OBRT 94551680485</t>
  </si>
  <si>
    <t>07.10.2021 - 07.10.2021</t>
  </si>
  <si>
    <t>UDRUGA KANAT - KASTAV 14620099821</t>
  </si>
  <si>
    <t>KULTURNO-UMJETNIČKO DRUŠTVO  UČKA MATULJI 66804642638</t>
  </si>
  <si>
    <t>ETNO-UDRUGA PREPELIN` C 51173151848</t>
  </si>
  <si>
    <t>ZAJEDNICA TALIJANA MOŠĆENIČKA DRAGA 26535632351</t>
  </si>
  <si>
    <t>MJEŠOVITI PJEVAČKI ZBOR GIMPL 10156730713</t>
  </si>
  <si>
    <t>KUD DELNICE 38518994613</t>
  </si>
  <si>
    <t>UDRUGA GLAZBENI SUSRETI GORSKOG KOTARA 38329098746</t>
  </si>
  <si>
    <t>KATEDRA ČAKAVSKOG SABORA LOVRAN 39037464536</t>
  </si>
  <si>
    <t>KAZALIŠNA DRUŽINA TEATAR OZ 32950278044</t>
  </si>
  <si>
    <t>PUHAČKI ORKESTAR LOVRAN 39283690468</t>
  </si>
  <si>
    <t>VIS VIDEOSTUDIO , OBRT ZA PROIZVODNJU  I DISTRIBUCIJU FILMOVA 74091082099</t>
  </si>
  <si>
    <t>UGO-AUTORSKA DJELA</t>
  </si>
  <si>
    <t>Ugovori kultura - autorska djela</t>
  </si>
  <si>
    <t>RUŽIĆ VEDRAN 34761939952</t>
  </si>
  <si>
    <t>BALYK VOLODIMIR 08133184092</t>
  </si>
  <si>
    <t>040/06/2021</t>
  </si>
  <si>
    <t>Nabava usluge rukovatelja centralnog grijanja</t>
  </si>
  <si>
    <t>TOPLANE D.O.O. 82266510597</t>
  </si>
  <si>
    <t>035/06/2021</t>
  </si>
  <si>
    <t>Nabava usluge provođenja obveznih dezinsekcijskih i deratizacijskih mjera u prostorima Primorsko-goranske županije</t>
  </si>
  <si>
    <t>CRIKVENICA - OPATIJA - EKO D. O. O. 46094474369</t>
  </si>
  <si>
    <t>038/06/2021</t>
  </si>
  <si>
    <t>Nabava usluge redovnog održavanja osobnog dizala u poslovnoj zgradi Adamićeva 10, Rijeka</t>
  </si>
  <si>
    <t>THYSSENKRUPP ELEVATOR EASTERN EUROPE GMBH 94505281348</t>
  </si>
  <si>
    <t>037/06/2021</t>
  </si>
  <si>
    <t>Nabava usluge redovnog održavanja dizala u zgradi Stane Vončine 4</t>
  </si>
  <si>
    <t>ADRIALIFT d.o.o. 36856415212</t>
  </si>
  <si>
    <t>036/06/2021</t>
  </si>
  <si>
    <t>Nabava usluge geodetskog savjetovanja</t>
  </si>
  <si>
    <t>GEO-INŽENJERING D.O.O. 09233752934</t>
  </si>
  <si>
    <t>041/06/2021</t>
  </si>
  <si>
    <t>Nabava usluge periodičnih servisa i unutarnjih pregleda vatrogasnih aparata</t>
  </si>
  <si>
    <t>BIGDOM INŽENJERING D.O.O. 26997743339</t>
  </si>
  <si>
    <t>054/06/2021</t>
  </si>
  <si>
    <t>Nabava autolimarskihg usluga</t>
  </si>
  <si>
    <t>AUTOLIMAR.RADIONICA ŠPIJUNETA RIJEKA 04456056502</t>
  </si>
  <si>
    <t>01.01.2022 - 01.01.2023</t>
  </si>
  <si>
    <t>039/06/2021</t>
  </si>
  <si>
    <t>Nabava usluge održavanja osobnog hidrauličkog dizala i fasadnog dizala u poslovnoj zgradi Slogin kula 2</t>
  </si>
  <si>
    <t>KONE D.O.O. 15526597734</t>
  </si>
  <si>
    <t>043/06/2021</t>
  </si>
  <si>
    <t>Nabava usluge održavanja bežične telekomunikacijske opreme</t>
  </si>
  <si>
    <t>AIRNET D.O.O. 54452565438</t>
  </si>
  <si>
    <t>048/06/2021</t>
  </si>
  <si>
    <t>Nabava usluge održavanja aplikacijskog sustava Matice umrlih</t>
  </si>
  <si>
    <t>INTERNET ARHIVA D.O.O. RIJEKA 87383985650</t>
  </si>
  <si>
    <t>053/06/2021</t>
  </si>
  <si>
    <t>Nabava usluge održavanja sustava IP telefonije za 2022. godinu</t>
  </si>
  <si>
    <t>050/06/2021</t>
  </si>
  <si>
    <t>Nabava usluge održavanja MAN/WAN/LAN mreže Primorsko-goranske županije za 2022. godinu</t>
  </si>
  <si>
    <t>052/06/2021</t>
  </si>
  <si>
    <t>Nabava usluge održavanja DNS i VPN sustava Primorsko-goranske županije za 2022. godinu</t>
  </si>
  <si>
    <t>051/06/2021</t>
  </si>
  <si>
    <t>Nabava usluge održavanja bežične podatkovne mreže Primorsko-goranske županije za 2022. godinu</t>
  </si>
  <si>
    <t>057/06/2021</t>
  </si>
  <si>
    <t>Nabava usluge korištenja i održavanja računalnog programa</t>
  </si>
  <si>
    <t>LIBUSOFT CICOM D.O.O., ZAGREB 14506572540</t>
  </si>
  <si>
    <t>042/06/2021</t>
  </si>
  <si>
    <t>Nabava usluge održavanja sustava govornih usluga za 2022. godinu</t>
  </si>
  <si>
    <t>MISCOM D.O.O. 65230358232</t>
  </si>
  <si>
    <t>055/06/2021</t>
  </si>
  <si>
    <t>Nabava usluge skupljanja i zbrinjavanja otpada</t>
  </si>
  <si>
    <t>METIS D.D. ZA SKUPLJANJE, RECIKLAŽU I TRGOVINU OSTATAKA I OTPADAKA 19158233033</t>
  </si>
  <si>
    <t>056/06/2021</t>
  </si>
  <si>
    <t>Nabava usluge posudbe umjetničkih djela i pružanje muzejskih usluga</t>
  </si>
  <si>
    <t>MUZEJ MODERNE I SUVREMENE UMJETNOSTI RIJEKA - GRAD RIJEKA 88830908152</t>
  </si>
  <si>
    <t>045/06/2021</t>
  </si>
  <si>
    <t>Nabava usluge održavanja aplikacijskog sustava "Osobni očevidnik"</t>
  </si>
  <si>
    <t>CENTAR MCS D.O.O., ZAGREB 39122275975</t>
  </si>
  <si>
    <t>047/06/2021</t>
  </si>
  <si>
    <t>Nabava usluge održavanja aplikacije "Vozni park"</t>
  </si>
  <si>
    <t>046/06/2021</t>
  </si>
  <si>
    <t>Nabava usluge održavanja aplikacijskog sustava "Hera"</t>
  </si>
  <si>
    <t>044/06/2021</t>
  </si>
  <si>
    <t>Nabava usluge održavanja aplikacijskih sustava "Casto" i "Pollux"</t>
  </si>
  <si>
    <t>049/06/2021</t>
  </si>
  <si>
    <t>Nabava računalne usluge održavanja aplikacijskog sustava za kontrolu ulaska Codex</t>
  </si>
  <si>
    <t>008/06/2022</t>
  </si>
  <si>
    <t>01.02.2022 - 31.12.2022</t>
  </si>
  <si>
    <t>005/06/2022</t>
  </si>
  <si>
    <t>Pružanje usluge pregleda i održavanja protueksplozijski zaštićene električne opreme, instalacija i uređaja kotlovnice A10</t>
  </si>
  <si>
    <t>E.L.M.A.R.-EX D.O.O.DRAŽICE 76722945550</t>
  </si>
  <si>
    <t>20.01.2022 - 20.01.2023</t>
  </si>
  <si>
    <t>004/06/2022</t>
  </si>
  <si>
    <t>Nabava usluge održavanja sustava pokretnih arhivskih regala u zgradi na adresi Stane Vončine 4, Rijeka</t>
  </si>
  <si>
    <t>18.02.2022 - 31.12.2022</t>
  </si>
  <si>
    <t>006/06/2022</t>
  </si>
  <si>
    <t>Nabava usluge godišnjeg održavanja sustava zaštite od požara - SV4</t>
  </si>
  <si>
    <t>21.01.2022 - 21.01.2023</t>
  </si>
  <si>
    <t>007/06/2022</t>
  </si>
  <si>
    <t>Nabava usluge održavanja sustava klimatizacije u 2022. godini - SV4</t>
  </si>
  <si>
    <t>21.01.2022 - 31.12.2022</t>
  </si>
  <si>
    <t>NAR-EDUKACIJA</t>
  </si>
  <si>
    <t>Nabava usluge edukacije</t>
  </si>
  <si>
    <t>30.08.2022 - 02.09.2022</t>
  </si>
  <si>
    <t>Da</t>
  </si>
  <si>
    <t>003/06/2022</t>
  </si>
  <si>
    <t>Nabava usluge pranja službenih vozila Primorsko-goranske županije</t>
  </si>
  <si>
    <t>DELUXE WASH VL. IVAN PAVALIĆ 91360764722</t>
  </si>
  <si>
    <t>09/06/2022</t>
  </si>
  <si>
    <t>Pružanje usluge godišnjeg preventivnog servisa InRow SC klima jedinica</t>
  </si>
  <si>
    <t>02/09/2022</t>
  </si>
  <si>
    <t>Nabava o pružanju usluge stručnog prijevoda u 2022. godini</t>
  </si>
  <si>
    <t>BABEL FISH TRANSLATION J.D.O.O. 14770637511</t>
  </si>
  <si>
    <t>11.04.2022 - 31.12.2022</t>
  </si>
  <si>
    <t>S 001/07/2022</t>
  </si>
  <si>
    <t>01.03.2022 - 01.03.2023</t>
  </si>
  <si>
    <t>010/06/2022</t>
  </si>
  <si>
    <t>Usluga održavanja sustava upravljanja informatičkom sigurnošću - pripremne aktivnosti za re-certifikacijski audit prema normi ISO 27001:2013</t>
  </si>
  <si>
    <t>TEHNOCENTAR 17669638046</t>
  </si>
  <si>
    <t>04.05.2022 - 04.08.2022</t>
  </si>
  <si>
    <t>011/06/2022</t>
  </si>
  <si>
    <t>Nabava usluge recertifikacijskog audita sustava upravljanja informacijskom sigurnošću prema ISO/IEC 27001:2013 normi</t>
  </si>
  <si>
    <t>04.05.2022 - 04.07.2022</t>
  </si>
  <si>
    <t>061/08/2022</t>
  </si>
  <si>
    <t>Nabava usluge izrade slikovnice za zaštitu životinja</t>
  </si>
  <si>
    <t>EVENIO D.O.O. 69863470363</t>
  </si>
  <si>
    <t>31.03.2022 - 15.09.2022</t>
  </si>
  <si>
    <t>S 002/07/2022</t>
  </si>
  <si>
    <t>01.03.2022 - 28.02.2023</t>
  </si>
  <si>
    <t>453/01/2022</t>
  </si>
  <si>
    <t>01.05.2022 - 30.04.2023</t>
  </si>
  <si>
    <t>UMJ.ORGANIZACIJA ZVUK SVIJETA - ATMA MUNDI 80267493733</t>
  </si>
  <si>
    <t>07.09.2022 - 31.12.2022</t>
  </si>
  <si>
    <t>KULTURNO UMJETNIČKA UDRUGA "SKLAD" 31407150692</t>
  </si>
  <si>
    <t>UMJETNIČKA ORGANIZACIJA KOTAR TEATAR 99352057114</t>
  </si>
  <si>
    <t>ANSAMBL INTERMEZZO 98841866032</t>
  </si>
  <si>
    <t>PJEVAČKI ZBOR MLADIH JOSIP KAPLAN 74252391756</t>
  </si>
  <si>
    <t>UDRUGA TORORO 40056824907</t>
  </si>
  <si>
    <t>014/06/2022</t>
  </si>
  <si>
    <t>26.08.2022 - 26.08.2023</t>
  </si>
  <si>
    <t>Nabava kongresnih i hotelskih usluga za sudionike susreta Župana sa čelnicima JLS</t>
  </si>
  <si>
    <t>HRVATSKI KULTURNI DOM NA SUŠAKU 39795989486</t>
  </si>
  <si>
    <t>22.09.2022 - 22.10.2022</t>
  </si>
  <si>
    <t>UGO- 239/11/2022</t>
  </si>
  <si>
    <t>Nabava usluge izrade pravilnika za provođenje natječaja za JLS za sufinanciranje programa na temu KTR Putovima Frankopana</t>
  </si>
  <si>
    <t>ODVJETNIČKO DRUŠTVO MARČAN I PARTNERI D.O.O. RIJEKA 80879978999</t>
  </si>
  <si>
    <t>18.07.2022 - 15.09.2022</t>
  </si>
  <si>
    <t>53/09/2022</t>
  </si>
  <si>
    <t>Nabava usluge stručnog nadzora radova na impelmentaciji sustava za pametno upravljaje lukama u okviru EU projekta FRAMESPORT</t>
  </si>
  <si>
    <t>TEH-PROJEKT ELEKTROTEHNIKA D.O.O. 52201125004</t>
  </si>
  <si>
    <t>16.12.2022 - 31.03.2023</t>
  </si>
  <si>
    <t>036/06/2022</t>
  </si>
  <si>
    <t>01.01.2023 - 31.12.2023</t>
  </si>
  <si>
    <t>017/06/2022</t>
  </si>
  <si>
    <t>Nabava usluge redovnog održavanja osobnog dizala u poslovnoj zgradi Stane Vončina 4, Rijeka</t>
  </si>
  <si>
    <t>016/06/2022</t>
  </si>
  <si>
    <t>Nabava usluge održavanja osobnog hidrauličkog dizala i fasadnog dizala u poslovnoj zgradi SK2</t>
  </si>
  <si>
    <t>018/06/2022</t>
  </si>
  <si>
    <t>035/06/2022</t>
  </si>
  <si>
    <t>Nabava usluge iz područja zaštite na radu i zaštite od požara</t>
  </si>
  <si>
    <t>022/06/2022</t>
  </si>
  <si>
    <t>Računalna usluga održavanja aplikacije matice umrlih za 2023. godinu</t>
  </si>
  <si>
    <t>024/06/2022</t>
  </si>
  <si>
    <t>019/06/2022</t>
  </si>
  <si>
    <t>039/06/2022</t>
  </si>
  <si>
    <t>Nabava usluge posudbe umjetničkih djela i pružanju muzejskih usluga</t>
  </si>
  <si>
    <t>020/06/2022</t>
  </si>
  <si>
    <t>Nabava usluge održavanja sustava govornih usluga za 2023. godinu</t>
  </si>
  <si>
    <t>023/06/2022</t>
  </si>
  <si>
    <t>025/06/2022</t>
  </si>
  <si>
    <t>Nabava usluge održavanja MAN/WAN/LAN mreže Primorsko-goranske županije za 2023. godinu</t>
  </si>
  <si>
    <t>027/06/2022</t>
  </si>
  <si>
    <t>Nabava usluge održavanja DNS i VPN sustava Primorsko-goranske županije za 2023. godinu</t>
  </si>
  <si>
    <t>021/06/2022</t>
  </si>
  <si>
    <t>Nabava usluge održavanja bežične podatkovne mreže Primorsko-goranske županije za 2023. godinu</t>
  </si>
  <si>
    <t>026/06/2022</t>
  </si>
  <si>
    <t>Nabava usluge održavanja sustava IP telefonije za 2023. godinu</t>
  </si>
  <si>
    <t>037/06/2022</t>
  </si>
  <si>
    <t>Autolimarske usluge</t>
  </si>
  <si>
    <t>038/06/2022</t>
  </si>
  <si>
    <t>Nabava usluge pranja službenih vozila</t>
  </si>
  <si>
    <t>IN EXPERTUS D.O.O. 00017872865</t>
  </si>
  <si>
    <t>034/06/2022</t>
  </si>
  <si>
    <t>030/06/2022</t>
  </si>
  <si>
    <t>028/06/2022</t>
  </si>
  <si>
    <t>029/06/2022</t>
  </si>
  <si>
    <t>Nabava usluge održavanja aplikacijskog sustava "Castor" i "Pollux"</t>
  </si>
  <si>
    <t>006/06/2023</t>
  </si>
  <si>
    <t>Nabava vatrogasnih aparata</t>
  </si>
  <si>
    <t>26.01.2023 - 31.12.2023</t>
  </si>
  <si>
    <t>001/06/2023</t>
  </si>
  <si>
    <t>Nabava usluge održavanja sustava pokretnih arhivskih regala u zgradi SV4</t>
  </si>
  <si>
    <t>18.01.2023 - 31.12.2023</t>
  </si>
  <si>
    <t>002/06/2023</t>
  </si>
  <si>
    <t>Nabava usluge godišnjeg održavanja sustava klimatizacije u zgradi SV4</t>
  </si>
  <si>
    <t>003/06/2023</t>
  </si>
  <si>
    <t>Nabava usluge servisnog pregleda sustava zaštite od požara u zgradi SV4</t>
  </si>
  <si>
    <t>19.01.2023 - 31.12.2023</t>
  </si>
  <si>
    <t>007/06/2023</t>
  </si>
  <si>
    <t>01.02.2023 - 31.12.2023</t>
  </si>
  <si>
    <t>010/06/2023</t>
  </si>
  <si>
    <t>Nabava usluge održavanja sustava tehničke zaštite Primorsko-goranske županije</t>
  </si>
  <si>
    <t>DAMIR ŠTRKOVIĆ - S ALARM, VL. DAMIR ŠTRKOVIĆ 90730831265</t>
  </si>
  <si>
    <t>10.03.2023 - 31.12.2023</t>
  </si>
  <si>
    <t>011/06/2023</t>
  </si>
  <si>
    <t>Nabava usluge pregleda i održavanja protueksplozijski zaštićene električne opreme, instalacija i uređaja kotlovnice zgrade A10</t>
  </si>
  <si>
    <t>15.03.2023 - 31.12.2023</t>
  </si>
  <si>
    <t>014/06/2023</t>
  </si>
  <si>
    <t>Nabava usluge 1. nadzornog audita sustava upravljanja informacijskom  sigurnošću prema ISO 27001:2013 normi</t>
  </si>
  <si>
    <t>17.05.2023 - 17.08.2023</t>
  </si>
  <si>
    <t>Evidencijski broj ugovora</t>
  </si>
  <si>
    <t>Vrsta ugovora</t>
  </si>
  <si>
    <t>Datum sklapanja ugovora</t>
  </si>
  <si>
    <t>Razdoblje na koje je sklopljen ugovor</t>
  </si>
  <si>
    <t>Naziv ugovaratelja</t>
  </si>
  <si>
    <t>460/01/2022</t>
  </si>
  <si>
    <t>14.02.2023.</t>
  </si>
  <si>
    <t>04.01.2023.</t>
  </si>
  <si>
    <t>205/11/2021</t>
  </si>
  <si>
    <t>04.01.2022.</t>
  </si>
  <si>
    <t>31.01.2023.</t>
  </si>
  <si>
    <t>04.02.2023.</t>
  </si>
  <si>
    <t>02.02.2023.</t>
  </si>
  <si>
    <t>20.02.2023.</t>
  </si>
  <si>
    <t>15.03.2023.</t>
  </si>
  <si>
    <t>09.02.2023.</t>
  </si>
  <si>
    <t>29.05.2023.</t>
  </si>
  <si>
    <t>Nabava električne energije - EnerMOB+ Dodatak I.</t>
  </si>
  <si>
    <t>27.03.2023.</t>
  </si>
  <si>
    <t>u tijeku</t>
  </si>
  <si>
    <t>Nabava električne energije - EnerNETMob + dodatak</t>
  </si>
  <si>
    <t>218/11/2021</t>
  </si>
  <si>
    <t>202/11/2021</t>
  </si>
  <si>
    <t>195/11/2021</t>
  </si>
  <si>
    <t>196/11/2021</t>
  </si>
  <si>
    <t>209/11/2021</t>
  </si>
  <si>
    <t>210/11/2021</t>
  </si>
  <si>
    <t>211/11/2021</t>
  </si>
  <si>
    <t>203/11/2021</t>
  </si>
  <si>
    <t>204/11/2021</t>
  </si>
  <si>
    <t>197/11/2021</t>
  </si>
  <si>
    <t>215/11/2021</t>
  </si>
  <si>
    <t>216/11/2021</t>
  </si>
  <si>
    <t>206/11/2021</t>
  </si>
  <si>
    <t>212/11/2021</t>
  </si>
  <si>
    <t>198/11/2021</t>
  </si>
  <si>
    <t>199/11/2021</t>
  </si>
  <si>
    <t>200/11/2021</t>
  </si>
  <si>
    <t>208/11/2021</t>
  </si>
  <si>
    <t>217/11/2021</t>
  </si>
  <si>
    <t>214/11/2021</t>
  </si>
  <si>
    <t>213/11/2021</t>
  </si>
  <si>
    <t>231/11/2022</t>
  </si>
  <si>
    <t>225/11/2022</t>
  </si>
  <si>
    <t>229/11/2022</t>
  </si>
  <si>
    <t>228/11/2022</t>
  </si>
  <si>
    <t>230/11/2022</t>
  </si>
  <si>
    <t>223/11/2022</t>
  </si>
  <si>
    <t>227/11/2022</t>
  </si>
  <si>
    <t>222/11/2022</t>
  </si>
  <si>
    <t>224/11/2022</t>
  </si>
  <si>
    <t>226/11/2022</t>
  </si>
  <si>
    <t>221/11/2022</t>
  </si>
  <si>
    <t>219/11/2022</t>
  </si>
  <si>
    <t>220/11/2022</t>
  </si>
  <si>
    <t>218/11/2022</t>
  </si>
  <si>
    <t>232/11/2022</t>
  </si>
  <si>
    <t>Registar ugovora nabava za iznose manje od 2.650,00 eura (bez PDV-a)</t>
  </si>
  <si>
    <t>012/06/2023</t>
  </si>
  <si>
    <t>Nabava usluge održavanja sustava upravljanja informatičkom sigurnošću — pripremne aktivnosti za 1. nadzorni audit prema normi ISO 27001:2013</t>
  </si>
  <si>
    <t>20.04.2023 - 19.07.2023</t>
  </si>
  <si>
    <t>482/01/2023</t>
  </si>
  <si>
    <t>01.05.2023 - 30.04.2024</t>
  </si>
  <si>
    <t>210/11/2023</t>
  </si>
  <si>
    <t>226/11/2023</t>
  </si>
  <si>
    <t>223/11/2023</t>
  </si>
  <si>
    <t>209/11/2023</t>
  </si>
  <si>
    <t>211/11/2023</t>
  </si>
  <si>
    <t>212/11/2023</t>
  </si>
  <si>
    <t>213/11/2023</t>
  </si>
  <si>
    <t>216/11/2023</t>
  </si>
  <si>
    <t>217/11/2023</t>
  </si>
  <si>
    <t>218/11/2023</t>
  </si>
  <si>
    <t>219/11/2023</t>
  </si>
  <si>
    <t>220/11/2023</t>
  </si>
  <si>
    <t>221/11/2023</t>
  </si>
  <si>
    <t>222/11/2023</t>
  </si>
  <si>
    <t>Kulturna mreža PGŽ</t>
  </si>
  <si>
    <t>Nabava usluga o distribuciji - dostavi neadresirane pošte DP-02/6-012727/23</t>
  </si>
  <si>
    <t>24.07.2023 - 31.12.2023</t>
  </si>
  <si>
    <t>UDRUGA DIJAMANT KLASIKA RIJEKA 81633890802</t>
  </si>
  <si>
    <t>019/06/2023</t>
  </si>
  <si>
    <t>25.08.2023 - 25.08.2024</t>
  </si>
  <si>
    <t>Nabava usluge stručnog nadzora nad radovima na uređenju poslovnog prostora Matičnog ureda Rijeka</t>
  </si>
  <si>
    <t>ADRIACON D.O.O. 84315054695</t>
  </si>
  <si>
    <t>09.08.2023 - 09.10.2023</t>
  </si>
  <si>
    <t>016/06/2023</t>
  </si>
  <si>
    <t>Nabava usluge stručnog nadzora nad radovima na rekonstrukciji kotlovnice zgrade Adamićeva 10, Rijeka</t>
  </si>
  <si>
    <t>RIJEKAPROJEKT-ENERGETIKA D.O.O. 96541170357</t>
  </si>
  <si>
    <t>08.09.2023 - 31.10.2023</t>
  </si>
  <si>
    <t>01.06.2023.</t>
  </si>
  <si>
    <t>017/06/2023</t>
  </si>
  <si>
    <t>225/11/2023</t>
  </si>
  <si>
    <t>021/06/2023</t>
  </si>
  <si>
    <t>Ugovor o nabavi usluge stručnog nadzora nad radovima na uređenju i sanaciji pročelja zgrade Korzo 7</t>
  </si>
  <si>
    <t>06.11.2023</t>
  </si>
  <si>
    <t>06.11.2023 - 14.12.2023</t>
  </si>
  <si>
    <t>GPZ-GRAĐ.PROJEKTNI ZAVOD RIJEKA</t>
  </si>
  <si>
    <t>230/11/2023</t>
  </si>
  <si>
    <t>Ugovor o usluzi pravnog savjetovanja</t>
  </si>
  <si>
    <t>24.11.2023</t>
  </si>
  <si>
    <t>24.11.2023 - 28.11.2023</t>
  </si>
  <si>
    <t>ODVJETNIK KRISTIAN PLAZONIĆ</t>
  </si>
  <si>
    <t>29.11.2023</t>
  </si>
  <si>
    <t>025/06/2023</t>
  </si>
  <si>
    <t>Ugovor o nabavi usluge održavanja linijske bežične infrastrukture</t>
  </si>
  <si>
    <t>01.01.2024 - 31.12.2024</t>
  </si>
  <si>
    <t>AIRNET D.O.O.</t>
  </si>
  <si>
    <t>214/11/2023</t>
  </si>
  <si>
    <t>215/11/2023</t>
  </si>
  <si>
    <t>224/112023</t>
  </si>
  <si>
    <t>24.07.2023</t>
  </si>
  <si>
    <t>23.07.2023</t>
  </si>
  <si>
    <t>23.07.2023 - 31.12.2023</t>
  </si>
  <si>
    <t>GRADSKO KAZALIŠTE LUTAKA - GRAD RIJEKA</t>
  </si>
  <si>
    <t>KAZALIŠNA DRUŽINA TEATAR OZ</t>
  </si>
  <si>
    <t>07.11.2023</t>
  </si>
  <si>
    <t>20.10.2023</t>
  </si>
  <si>
    <t>14.11.2023</t>
  </si>
  <si>
    <t>11.11.2023</t>
  </si>
  <si>
    <t>23.11.2023</t>
  </si>
  <si>
    <t>30.11.2023</t>
  </si>
  <si>
    <t>04.11.2023</t>
  </si>
  <si>
    <t>26.08.2023.</t>
  </si>
  <si>
    <t>31.03.2023.</t>
  </si>
  <si>
    <t>19.01.2024.</t>
  </si>
  <si>
    <t>22.01.2024.</t>
  </si>
  <si>
    <t>11.01.2024.</t>
  </si>
  <si>
    <t>031/06/2022</t>
  </si>
  <si>
    <t>17.01.2024.</t>
  </si>
  <si>
    <t>18.01.2024.</t>
  </si>
  <si>
    <t>03.01.2024.</t>
  </si>
  <si>
    <t>16.11.2023.</t>
  </si>
  <si>
    <t>24.01.2024.</t>
  </si>
  <si>
    <t>31.01.2024.</t>
  </si>
  <si>
    <t>004/12/2024</t>
  </si>
  <si>
    <t>02.01.2024 - 31.12.2024</t>
  </si>
  <si>
    <t>001/12/2024</t>
  </si>
  <si>
    <t>Nabava usluge redovnog održavanja osobnog dizala u poslovnoj zgradi Adamićeva 10</t>
  </si>
  <si>
    <t>005/12/2024</t>
  </si>
  <si>
    <t>Posudba umjetničkih djela i pružanje muzejskih usluga</t>
  </si>
  <si>
    <t>MUZEJ MODERNE I SUVREMENE UMJETNOSTI 88830908152</t>
  </si>
  <si>
    <t>002/12/2024</t>
  </si>
  <si>
    <t>003/12/2024</t>
  </si>
  <si>
    <t>Nabava usluge redovnog održavanja osobnog dizala u poslovnoj zgradi Stane Vončine 4, Rijeka</t>
  </si>
  <si>
    <t>015/12/2024</t>
  </si>
  <si>
    <t>Nabava usluge godišnjeg održavanja sustava klimatizacije u zgradi na adresi SV4 i R10</t>
  </si>
  <si>
    <t>15.02.2024 - 31.12.2024</t>
  </si>
  <si>
    <t>INTEL TRADE SERVISI D.O.O. 54345709950</t>
  </si>
  <si>
    <t>011/12/2024</t>
  </si>
  <si>
    <t>Nabava usluge servisnog pregleda sustava zaštite od požara u zgradi na adresi SV4, Rijeka</t>
  </si>
  <si>
    <t>09.02.2024 - 08.02.2025</t>
  </si>
  <si>
    <t>010/12/2024</t>
  </si>
  <si>
    <t>Nabava usluge održavanja sustava pokretnih arhivskih regala u zgradi na adresi SV4, Rijeka</t>
  </si>
  <si>
    <t>09.02.2024 - 31.12.2024</t>
  </si>
  <si>
    <t>012/12/2024</t>
  </si>
  <si>
    <t>Nabava usluge pregleda i održavanja protueksplozijski zaštićene električne opreme, instalacija i uređaja kotlovnice zgrade Adamićeva 10</t>
  </si>
  <si>
    <t>13.02.2024 - 31.12.2024</t>
  </si>
  <si>
    <t>E. L. M. A. R. - EX D.O.O. 76722945550</t>
  </si>
  <si>
    <t>009/12/2024</t>
  </si>
  <si>
    <t>08.02.2024 - 31.12.2024</t>
  </si>
  <si>
    <t>S ALARM, OBRT ZA TEHNIČKU ZAŠTITU 90730831265</t>
  </si>
  <si>
    <t>017/12/2024</t>
  </si>
  <si>
    <t>Nabava usluge tehničkog savjetovanja i stručnog nadzora nad radovima na uređenju poslovnog prostora Matičnog ureda Bakar</t>
  </si>
  <si>
    <t>07.03.2024 - 31.05.2024</t>
  </si>
  <si>
    <t>PRO STUDIO D.O.O. 81191616484</t>
  </si>
  <si>
    <t>016/12/2024</t>
  </si>
  <si>
    <t>Nabava vatrogasnih aparata za potrebe Primorsko-goranske županije</t>
  </si>
  <si>
    <t>20.02.2024 - 31.12.2024</t>
  </si>
  <si>
    <t>013/12/2024</t>
  </si>
  <si>
    <t>014/12/2024</t>
  </si>
  <si>
    <t>14.02.2024 - 31.12.2024</t>
  </si>
  <si>
    <t>008/12/2024</t>
  </si>
  <si>
    <t>Nabava autolimarskih usluga</t>
  </si>
  <si>
    <t>07.02.2024 - 31.12.2024</t>
  </si>
  <si>
    <t>ŠPIJUNETA, OBRT ZA AUTOLIMARSKE USLUGE 04456056502</t>
  </si>
  <si>
    <t>007/12/2024</t>
  </si>
  <si>
    <t>DAVOR DOO 57301712174</t>
  </si>
  <si>
    <t>03/08/24</t>
  </si>
  <si>
    <t>Ugovor o izradi slikovnice za zaštitu životinja 03/08/2024</t>
  </si>
  <si>
    <t>12.04.2024 - 11.07.2024</t>
  </si>
  <si>
    <t>TRI I D.O.O. ZA ODNOSE S JAVNOŠĆI I DIGITALNI MARKETING, PUTNIČKA AGENCIJA 85245657401</t>
  </si>
  <si>
    <t>UGO-152/11/2024</t>
  </si>
  <si>
    <t>Nabava usluge pravnog savjetovanja</t>
  </si>
  <si>
    <t>15.04.2024 - 28.05.2024</t>
  </si>
  <si>
    <t>VUKIĆ I PARTNERI D.O.O. 01394705384</t>
  </si>
  <si>
    <t>38/12/2024</t>
  </si>
  <si>
    <t>Nabava savjetodavnih usluga sudskog vještaka građevinske struke</t>
  </si>
  <si>
    <t>01.07.2024 - 31.12.2024</t>
  </si>
  <si>
    <t>DMD PROJEKT D.O.O. 75316404694</t>
  </si>
  <si>
    <t>08.07.2024 - 31.12.2024</t>
  </si>
  <si>
    <t>VIS VIDEOSTUDIO, OBRT ZA PROIZVODNJU  I DISTRIBUCIJU FILMOVA 74091082099</t>
  </si>
  <si>
    <t>07.08.2024 - 31.12.2024</t>
  </si>
  <si>
    <t>UDRUGA GRAĐANA SPIRIT 10693338236</t>
  </si>
  <si>
    <t>040/12/2024</t>
  </si>
  <si>
    <t>26.08.2024 - 26.09.2024</t>
  </si>
  <si>
    <t>ENERGOOTOK D.O.O. 08290282536</t>
  </si>
  <si>
    <t>041/12/2024</t>
  </si>
  <si>
    <t>28.08.2024 - 28.08.2025</t>
  </si>
  <si>
    <t>CROATIA OSIGURANJE D.D. 26187994862</t>
  </si>
  <si>
    <t>042/12/2024</t>
  </si>
  <si>
    <t>02.09.2024 - 06.10.2024</t>
  </si>
  <si>
    <t>043/12/2024</t>
  </si>
  <si>
    <t>Nabava usluge stručnog nadzora nad radovima uređenja i sanacije pročelja zapadnog dijela zgrade Adamićeva 10</t>
  </si>
  <si>
    <t>01.10.2024 - 01.01.2025</t>
  </si>
  <si>
    <t>GRAĐEVNO PROJEKTNI ZAVOD D.D. 01788637246</t>
  </si>
  <si>
    <t>003/06/2024</t>
  </si>
  <si>
    <t>Nabava usluge održavanja sustava upravljanja informatičkom sigurnošću – pripremne aktivnosti za 2. nadzorni audit prema normi ISO 27001:2013</t>
  </si>
  <si>
    <t>09.09.2024 - 09.12.2024</t>
  </si>
  <si>
    <t>002/06/2024</t>
  </si>
  <si>
    <t>Nabava usluge 2. nadzornog audita sustava upravljanja informacijskom sigurnošću prema ISO 27001:2013 normi</t>
  </si>
  <si>
    <t>09.09.2024 - 09.11.2024</t>
  </si>
  <si>
    <t>026/06/2023</t>
  </si>
  <si>
    <t>Nabava usluge održavanja sustava govornih usluga za 2024. godinu</t>
  </si>
  <si>
    <t>022/06/2023</t>
  </si>
  <si>
    <t>023/06/2023</t>
  </si>
  <si>
    <t>Nabava usluge održavanja aplikacije matice umrlih PGŽ</t>
  </si>
  <si>
    <t>INTERNET ARHIVA D.O.O. 87383985650</t>
  </si>
  <si>
    <t>024/06/2023</t>
  </si>
  <si>
    <t>027/06/2023</t>
  </si>
  <si>
    <t>Nabava računalne usluge održavanja sustava za upravljanje nekretninama u 2024. godini</t>
  </si>
  <si>
    <t>Ugovor o nabavi usluge stručnog nadzora nad radovima sanacije stepeništa zgrade za potrebe okončanja postupka legalizacije Doma zdravlja Mali Lošinj</t>
  </si>
  <si>
    <t>Ugovor o nabavi usluge stručnog nadzora nad radovima uređenja sanitarnog čvora zgrade Adamićeva 10, Rijeka</t>
  </si>
  <si>
    <t>04.01.2024.</t>
  </si>
  <si>
    <t>29.11.2023.</t>
  </si>
  <si>
    <t>30.11.2023.</t>
  </si>
  <si>
    <t>05.01.2024.</t>
  </si>
  <si>
    <t>01.12.2023.</t>
  </si>
  <si>
    <t>05.05.2023.</t>
  </si>
  <si>
    <t>20.09.2023.</t>
  </si>
  <si>
    <t>01.09.2024.</t>
  </si>
  <si>
    <t>-</t>
  </si>
  <si>
    <t>12.09.2024.</t>
  </si>
  <si>
    <t>31.12.2024.</t>
  </si>
  <si>
    <t>09.12.2024.</t>
  </si>
  <si>
    <t>196/11/2024</t>
  </si>
  <si>
    <t>199/11/2024</t>
  </si>
  <si>
    <t>198/11/2024</t>
  </si>
  <si>
    <t>205/11/2024</t>
  </si>
  <si>
    <t>204/11/2024</t>
  </si>
  <si>
    <t>206/11/2024</t>
  </si>
  <si>
    <t>207/11/2024</t>
  </si>
  <si>
    <t>194/11/2024</t>
  </si>
  <si>
    <t>195/11/2024</t>
  </si>
  <si>
    <t>202/11/2024</t>
  </si>
  <si>
    <t>201/11/2024</t>
  </si>
  <si>
    <t>200/11/2024</t>
  </si>
  <si>
    <t>197/11/2024</t>
  </si>
  <si>
    <t>203/11/2024</t>
  </si>
  <si>
    <t>044/12/2024</t>
  </si>
  <si>
    <t>Nabava usluge stručnog nadzora nad radovima na uređenju i opremanju arhiva Matičnog ureda Rijeka</t>
  </si>
  <si>
    <t>26.09.2024 - 01.01.2025</t>
  </si>
  <si>
    <t>UGO-210/11/2024</t>
  </si>
  <si>
    <t>Usluga najma prostora</t>
  </si>
  <si>
    <t>16.10.2024 - 29.11.2024</t>
  </si>
  <si>
    <t>USTANOVA ZA ORGANIZACIJU, PROMIDŽBU I POSREDOVANJE U OBLASTI KULTURE- FESTIVAL OPATIJA 72755382769</t>
  </si>
  <si>
    <t>048/12/2024</t>
  </si>
  <si>
    <t>Ugovor o nabavi usluge stručnog nadzora nad radovima sanacije elektroinstalacija prostora na lokaciji Vodovodna 20, Rijeka</t>
  </si>
  <si>
    <t>30.11.2024 - 31.12.2024</t>
  </si>
  <si>
    <t>URED OVL.INŽ. ELEKTROTEHNIKE ALEKSANDAR ĆIKOVIĆ 55193715357</t>
  </si>
  <si>
    <t>049/12/2024</t>
  </si>
  <si>
    <t>Nabava usluge stručnog nadzora nad radovima izmjene ventilokonvektora šalter sale Riva 10, Rijeka</t>
  </si>
  <si>
    <t>03.12.2024 - 03.02.2025</t>
  </si>
  <si>
    <t>TIMING D.O.O. 82206662668</t>
  </si>
  <si>
    <t>050/12/2024</t>
  </si>
  <si>
    <t>Nabava usluge stručnog nadzora nad radovima uređenja ugostiteljskog objekta na lokaciji Riva 10, Rijeka</t>
  </si>
  <si>
    <t>09.12.2024 - 09.02.2025</t>
  </si>
  <si>
    <t>004/06/2024</t>
  </si>
  <si>
    <t>Nabava usluge održavanja sustava govornih usluga u 2025. godini</t>
  </si>
  <si>
    <t>01.01.2025 - 31.12.2025</t>
  </si>
  <si>
    <t>005/06/2024</t>
  </si>
  <si>
    <t>Nabava računalne usluge održavanja aplikacije Matice umrlih PGŽ</t>
  </si>
  <si>
    <t>008/06/2024</t>
  </si>
  <si>
    <t>Nabava računalne usluge održavanja aplikacijskog sustava Indeks</t>
  </si>
  <si>
    <t>007/06/2024</t>
  </si>
  <si>
    <t>006/06/2024</t>
  </si>
  <si>
    <t>010/12/2025</t>
  </si>
  <si>
    <t>02.01.2025 - 31.12.2025</t>
  </si>
  <si>
    <t>004/12/2025</t>
  </si>
  <si>
    <t>005/12/2025</t>
  </si>
  <si>
    <t>012/12/2025</t>
  </si>
  <si>
    <t>THYSSENKRUPP ELEVATOR EASTERN EUROPE GMBH, PODRUŽNICA ZAGREB 94505281348</t>
  </si>
  <si>
    <t>008/12/2025</t>
  </si>
  <si>
    <t>003/12/2025</t>
  </si>
  <si>
    <t>002/12/2025</t>
  </si>
  <si>
    <t>Nabava usluge servisnog pregleda sustava zaštite od požara u zgradi na adresi Stane Vončine 4, Rijeka</t>
  </si>
  <si>
    <t>02.01.2025 - 02.01.2026</t>
  </si>
  <si>
    <t>011/12/2025</t>
  </si>
  <si>
    <t>02.01.2025 - 31.01.2025</t>
  </si>
  <si>
    <t>001/12/2025</t>
  </si>
  <si>
    <t>Nabava pružanja usluge održavanja kliznih vrata i parkirališne opreme</t>
  </si>
  <si>
    <t>007/12/2025</t>
  </si>
  <si>
    <t>013/12/2025</t>
  </si>
  <si>
    <t>Nabava usluga posudbe umjetničkih djela i pružanju muzejskih usluga</t>
  </si>
  <si>
    <t>009/12/2025</t>
  </si>
  <si>
    <t>006/12/2025</t>
  </si>
  <si>
    <t>Nabava usluge godišnjeg održavanja sustava klimatizacije u zgradi na adresi Stane Vončine 4 i Riva 10</t>
  </si>
  <si>
    <t>018/12/25</t>
  </si>
  <si>
    <t>Pružanje savjetodavnih usluga sudskog vještaka građevinske struke</t>
  </si>
  <si>
    <t>01.02.2025 - 31.12.2025</t>
  </si>
  <si>
    <t>017/12/2025</t>
  </si>
  <si>
    <t>29.01.2025 - 31.12.2025</t>
  </si>
  <si>
    <t>DAVOR D.O.O. 57301712174</t>
  </si>
  <si>
    <t>002/06/2025</t>
  </si>
  <si>
    <t>Nabava usluge servisa i kalibracije UPS uređaja</t>
  </si>
  <si>
    <t>20.03.2025 - 31.12.2025</t>
  </si>
  <si>
    <t>ADEO D.O.O. 62428114050</t>
  </si>
  <si>
    <t>20.12.2024.</t>
  </si>
  <si>
    <t>19.12.2025.</t>
  </si>
  <si>
    <t>24.12.2024.</t>
  </si>
  <si>
    <t>12.12.2024.</t>
  </si>
  <si>
    <t>22.10.2024.</t>
  </si>
  <si>
    <t>28.11.2024.</t>
  </si>
  <si>
    <t>12.11.2024.</t>
  </si>
  <si>
    <t>005/06/2025</t>
  </si>
  <si>
    <t>004/06/2025</t>
  </si>
  <si>
    <t>027/12/2025</t>
  </si>
  <si>
    <t>29/12/2025</t>
  </si>
  <si>
    <t>31/12/2025</t>
  </si>
  <si>
    <t>032/12/2025</t>
  </si>
  <si>
    <t>033/12/2025</t>
  </si>
  <si>
    <t>35/12/2025</t>
  </si>
  <si>
    <t>030/12/2025</t>
  </si>
  <si>
    <t>044/12/2025</t>
  </si>
  <si>
    <t>300/08/2025</t>
  </si>
  <si>
    <t>045/12/2025</t>
  </si>
  <si>
    <t>415/01/2025</t>
  </si>
  <si>
    <t>049/12/2025</t>
  </si>
  <si>
    <t>052/12/2025</t>
  </si>
  <si>
    <t>054/12/2025</t>
  </si>
  <si>
    <t>Nabava usluge recertikacije prema normi ISO 27001:2022</t>
  </si>
  <si>
    <t>Nabava usluge recertifikacijskog audita prema ISO/IEC 27001:2022 normi</t>
  </si>
  <si>
    <t>Nabava usluge stručnog nadzora nad radovima uređenja sanitarnog čvora zgrade Riva 10, Rijeka</t>
  </si>
  <si>
    <t>Nabava usluge stručnog nadzora i tehničkog savjetovanja nad radovima izgradnje fotonaponske elektrane na lokaciji Slogin kula 2, Rijeka</t>
  </si>
  <si>
    <t>Nabava usluge stručnog nadzora radova na rekonstrukciji glavne razvodne ploče Adamićeva 10, Rijeka</t>
  </si>
  <si>
    <t>Nabava usluge nadzora nad radovima uređenja sanitarnog čvora, Adamićeva 10, 5. kat</t>
  </si>
  <si>
    <t>Nabava usluge nadzora nad radovima na izmjeni vanjske stolarije, Adamićeva 10, 3. kat</t>
  </si>
  <si>
    <t>Nabava usluge izrade elaborata zatečenog stanja</t>
  </si>
  <si>
    <t>Usluga koordinatora zaštite na radu tijekom građenja (koordinator II) za potrebe izvođenja radova ugrdnje dizala u poslovnu zgradu na lokaciji Riva 10, Rijeka</t>
  </si>
  <si>
    <t>Ugovor o suradnji na organizaciji konferencije "Unlock Rijeka 2025"</t>
  </si>
  <si>
    <t>Nabava usluge stručnog nadzora nad radovima sanacije međukatne nosive konstrukcije iznad 2. kata, Riva 10, Rijeka</t>
  </si>
  <si>
    <t>Nabava promidžbenih usluga</t>
  </si>
  <si>
    <t>Ugovor o nabavi stručnog nadzora za potrebe izvedbe radova na izmjeni vanjske stolarije dijela 2. kata poslovnog prostora na adresi Ulica kralja Tomislava 85a, Crikvenica</t>
  </si>
  <si>
    <t>Ugovor o nabavi usluge stručnog nadzora za potrebe izvedbe radova sanacije prilaznog stepeništa zgrade Zaobilaznica 1, Čabar</t>
  </si>
  <si>
    <t>Ugovor o nabavi usluge stručnog nadzora za potrebe izvedbe radova na uređenju prostora pisarnice Riva 10, Rijeka</t>
  </si>
  <si>
    <t>18.04.2025 - 31.12.2025</t>
  </si>
  <si>
    <t>06.05.2025 - 05.07.2025</t>
  </si>
  <si>
    <t>22.04.2025 - 22.06.2025</t>
  </si>
  <si>
    <t>14.05.2025 - 31.12.2025</t>
  </si>
  <si>
    <t>02.06.2025 - 10.08.2025</t>
  </si>
  <si>
    <t>11.06.2025 - 11.08.2025</t>
  </si>
  <si>
    <t>11.06.2025 - 31.12.2025</t>
  </si>
  <si>
    <t>01.07.2025 - 31.12.2025</t>
  </si>
  <si>
    <t>20.05.2025 - 28.01.2026</t>
  </si>
  <si>
    <t>29.08.2025 - 29.08.2026</t>
  </si>
  <si>
    <t>22.09.2025</t>
  </si>
  <si>
    <t>29.09.2025 - 31.12.2025</t>
  </si>
  <si>
    <t>12.09.2025 - 12.09.2025</t>
  </si>
  <si>
    <t>24.10.2025 - 31.12.2025</t>
  </si>
  <si>
    <t>30.10.2025 - 31.12.2025</t>
  </si>
  <si>
    <t>03.11.2025 - 31.12.2025</t>
  </si>
  <si>
    <t>ML DESIGN D.O.O. 87133206329</t>
  </si>
  <si>
    <t>REDO D.O.O. 71770302300</t>
  </si>
  <si>
    <t>TIM D.O.O. 48450888776</t>
  </si>
  <si>
    <t>WEB 360 J.D.O.O. 76703042483</t>
  </si>
  <si>
    <t>DIGITAL MEDIA GROUP D.O.O. 74846856089</t>
  </si>
  <si>
    <t>MD STUDIO PROJEKT D.O.O. 03737220495</t>
  </si>
  <si>
    <t>006/06/2025</t>
  </si>
  <si>
    <t>Nabava usluge održavanja aplikacije ePorezna - EDIP</t>
  </si>
  <si>
    <t>01.12.2025 - 30.11.2026</t>
  </si>
  <si>
    <t>MCS D.O.O. 71383013024</t>
  </si>
  <si>
    <t>024/04/2025</t>
  </si>
  <si>
    <t>Nabava najma aparata za vodu</t>
  </si>
  <si>
    <t>17.09.2025 - 17.09.2026</t>
  </si>
  <si>
    <t>ŽIVA VODA D.O.O. 86255713939</t>
  </si>
  <si>
    <t>227/11/2025</t>
  </si>
  <si>
    <t>28.11.2025 - 31.12.2025</t>
  </si>
  <si>
    <t>234/11/2025</t>
  </si>
  <si>
    <t>225/11/2025</t>
  </si>
  <si>
    <t>224/11/2025</t>
  </si>
  <si>
    <t>228/11/2025</t>
  </si>
  <si>
    <t>232/11/2025</t>
  </si>
  <si>
    <t>235/11/2025</t>
  </si>
  <si>
    <t>229/11/2025</t>
  </si>
  <si>
    <t>RIJEČKI KOMORNI ZBOR VAL 94981197604</t>
  </si>
  <si>
    <t>233/11/2025</t>
  </si>
  <si>
    <t>KULTURNO-UMJETNIČKO DRUŠTVO UČKA MATULJI 66804642638</t>
  </si>
  <si>
    <t>223/11/2025</t>
  </si>
  <si>
    <t>KULTURNO UMJETNIČKO DRUŠTVO DELNICE 38518994613</t>
  </si>
  <si>
    <t>230/11/2025</t>
  </si>
  <si>
    <t>58/12/2025</t>
  </si>
  <si>
    <t>Nabava usluge stručnog nadzora nad izvođenjem radova sanacije prodora vlage suterenskog dijela prostora Moše Albaharija 3A, Rijeka</t>
  </si>
  <si>
    <t>16.12.2025 - 15.01.2026</t>
  </si>
  <si>
    <t>AQUA PLAN D.O.O. RIJEKA 87987833027</t>
  </si>
  <si>
    <t>062/12/2025</t>
  </si>
  <si>
    <t>01.01.2026 - 31.12.2026</t>
  </si>
  <si>
    <t>BIGDOM INŽENJERING, TRGOVINA I USLUGE, D. O. O. 26997743339</t>
  </si>
  <si>
    <t>063/12/2025</t>
  </si>
  <si>
    <t>061/12/2025</t>
  </si>
  <si>
    <t>Ugovor o pružanju savjetodavnih usluga stalnog sudskog vještaka građevinske struke</t>
  </si>
  <si>
    <t>060/12/2025</t>
  </si>
  <si>
    <t>Nabava usluge stručnog nadzora nad radovima na izmjeni i sanaciji vanjske drvene stolarije poslovnog prostora Riva lošinjskih kapetana 7, Mali Lošinj</t>
  </si>
  <si>
    <t>27.11.2025 - 31.03.2026</t>
  </si>
  <si>
    <t>IN PLAN D.O.O. 89161973140</t>
  </si>
  <si>
    <t>535/01/2025</t>
  </si>
  <si>
    <t>Ugovor o najmu male i velike dvorane</t>
  </si>
  <si>
    <t>03.12.2025 - 31.12.2025</t>
  </si>
  <si>
    <t>010/06/2025</t>
  </si>
  <si>
    <t>Nabava usluge održavanja apliakcije matice umrlih Primorsko-goranske županije</t>
  </si>
  <si>
    <t>009/06/2025</t>
  </si>
  <si>
    <t>007/06/2025</t>
  </si>
  <si>
    <t>Nabava računalne usluge održavanja apliakcijskog sustava za kontrolu ulaska Codeks</t>
  </si>
  <si>
    <t>008/06/2025</t>
  </si>
  <si>
    <t>Nabava usluge održavanja sustava govornih usluga u 2026. godini</t>
  </si>
  <si>
    <t>005/12/2026</t>
  </si>
  <si>
    <t>002/12/2026</t>
  </si>
  <si>
    <t>004/12/2026</t>
  </si>
  <si>
    <t>Pružanje usluge geodetskog savjetovanja</t>
  </si>
  <si>
    <t>014/12/2026</t>
  </si>
  <si>
    <t>009/12/2026</t>
  </si>
  <si>
    <t>ADRIALIFT D. O. O. ZA PROJEKTIRANJE, ODRŽAVANJE, REKONSTRUKCIJU I UGRADNJU DIZALA 36856415212</t>
  </si>
  <si>
    <t>011/12/2026</t>
  </si>
  <si>
    <t>Nabava pružanja usluge godišnjeg održavanja sustava klimatizacije u zgradi na adresi Stane Vončine 4 i Riva 10, Rijeka</t>
  </si>
  <si>
    <t>010/12/2026</t>
  </si>
  <si>
    <t>013/12/2026</t>
  </si>
  <si>
    <t>Nabava usluge redovnog održavanja osobnog dizala u poslovnoj zgradi Adamićeva 10, RIjeka</t>
  </si>
  <si>
    <t>TK ELEVATOR EASTERN EUROPE GMBH, PODRUŽNICA ZAGREB 94505281348</t>
  </si>
  <si>
    <t>001/06/2026</t>
  </si>
  <si>
    <t>Nabava usluge servisa i kalibracije UPS uređaja za 2026. godinu</t>
  </si>
  <si>
    <t>01.03.2026 - 31.12.2026</t>
  </si>
  <si>
    <t>018/12/2026</t>
  </si>
  <si>
    <t>Pružanje usluge 24-satnog nadzora (CDS)  i interventne zaštite objekta Županijskog arhiva Čabar</t>
  </si>
  <si>
    <t>STORM SECURITY D.O.O. 01913192986</t>
  </si>
  <si>
    <t>028/12/2026</t>
  </si>
  <si>
    <t>20.03.2026 - 31.12.2026</t>
  </si>
  <si>
    <t>030/12/2026</t>
  </si>
  <si>
    <t>Nabava usluge održavanja dizala u poslovnoj zgradi Riva 10, Rijeka</t>
  </si>
  <si>
    <t>01.04.2026 - 31.12.2026</t>
  </si>
  <si>
    <t>27.08.2025.</t>
  </si>
  <si>
    <t>24.01.2025.</t>
  </si>
  <si>
    <t>30.12.2025.</t>
  </si>
  <si>
    <t>16.12.2025.</t>
  </si>
  <si>
    <t>31.12.2025.</t>
  </si>
  <si>
    <t>22.12.2025.</t>
  </si>
  <si>
    <t>05.12.2025.</t>
  </si>
  <si>
    <t>31.01.2025.</t>
  </si>
  <si>
    <t>08.12.2025.</t>
  </si>
  <si>
    <t>25.12.2025.</t>
  </si>
  <si>
    <t>10.08.2025.</t>
  </si>
  <si>
    <t>11.08.2025.</t>
  </si>
  <si>
    <t>15.12.2025.</t>
  </si>
  <si>
    <t>22.10.2025.</t>
  </si>
  <si>
    <t>01.12.2025.</t>
  </si>
  <si>
    <t>15.10.2024.</t>
  </si>
  <si>
    <t>036/12/2026</t>
  </si>
  <si>
    <t>Nabava usluge stručnog nadzora nad ličilačkim radovima stubišta zgrade na adresi Ulica kralja Tomislava 85a, Crikvenica</t>
  </si>
  <si>
    <t>28.05.2026 - 15.08.2026</t>
  </si>
  <si>
    <t>034/12/2026</t>
  </si>
  <si>
    <t>Nabava usluge stručnog nadzora nad radovima uređenja sanitarnog čvora zgrade Adamićeva 10, 6. kat</t>
  </si>
  <si>
    <t>25.05.2026 - 09.08.2026</t>
  </si>
  <si>
    <t>002/06/2026</t>
  </si>
  <si>
    <t>Nabava usluge pripremnih aktivnosti za nadzorni audit prema normi ISO27001:2022</t>
  </si>
  <si>
    <t>22.05.2026 - 21.06.2026</t>
  </si>
  <si>
    <t>ADRIA KON, VL.IVA PRODAN 92918982299</t>
  </si>
  <si>
    <t>003/06/2026</t>
  </si>
  <si>
    <t>Nabava usluge1. nadzornog audita prema normi ISO 27001:2022</t>
  </si>
  <si>
    <t>22.05.2026 - 20.08.2026</t>
  </si>
  <si>
    <t>SGS ADRIATICA, D. O. O. 69359376226</t>
  </si>
  <si>
    <t>066/12/2026</t>
  </si>
  <si>
    <t>Nabava usluge stručnog nadzora na izmjeni vanjske stolarije dijela 3. kata poslovnog prostora na adresi Ulica kralja Tomislava 85a, Crikvenica</t>
  </si>
  <si>
    <t>24.08.2026 - 31.12.2026</t>
  </si>
  <si>
    <t>Registar ugovora nabava za iznose manje od 20.000,00 Kn / 2.650,00 €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</si>
</sst>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/;@"/>
    <numFmt numFmtId="165" formatCode="_-* #,##0.00\ [$kn-41A]_-;\-* #,##0.00\ [$kn-41A]_-;_-* &quot;-&quot;??\ [$kn-41A]_-;_-@_-"/>
    <numFmt numFmtId="166" formatCode="_-* #,##0.00\ [$€-1]_-;\-* #,##0.00\ [$€-1]_-;_-* &quot;-&quot;??\ [$€-1]_-;_-@_-"/>
    <numFmt numFmtId="167" formatCode="#,##0.00\ [$€-41A];\-#,##0.00\ [$€-41A]"/>
  </numFmts>
  <fonts count="22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0">
    <xf numFmtId="0" fontId="0" fillId="0" borderId="0" xfId="0"/>
    <xf numFmtId="0" fontId="18" fillId="0" borderId="0" xfId="0" applyFont="1" applyBorder="1"/>
    <xf numFmtId="0" fontId="18" fillId="0" borderId="0" xfId="0" applyFont="1" applyFill="1" applyBorder="1" applyAlignment="1">
      <alignment horizontal="left" vertical="center" wrapText="1"/>
    </xf>
    <xf numFmtId="49" fontId="20" fillId="33" borderId="15" xfId="0" applyNumberFormat="1" applyFont="1" applyFill="1" applyBorder="1" applyAlignment="1">
      <alignment horizontal="center" vertical="center" wrapText="1"/>
    </xf>
    <xf numFmtId="49" fontId="20" fillId="33" borderId="16" xfId="0" applyNumberFormat="1" applyFont="1" applyFill="1" applyBorder="1" applyAlignment="1">
      <alignment horizontal="center" vertical="center" wrapText="1"/>
    </xf>
    <xf numFmtId="4" fontId="20" fillId="33" borderId="17" xfId="0" applyNumberFormat="1" applyFont="1" applyFill="1" applyBorder="1" applyAlignment="1">
      <alignment horizontal="right" vertical="center" wrapText="1"/>
    </xf>
    <xf numFmtId="17" fontId="21" fillId="0" borderId="18" xfId="0" applyNumberFormat="1" applyFont="1" applyFill="1" applyBorder="1" applyAlignment="1">
      <alignment horizontal="left" vertical="center" wrapText="1"/>
    </xf>
    <xf numFmtId="0" fontId="21" fillId="0" borderId="19" xfId="0" applyFont="1" applyFill="1" applyBorder="1" applyAlignment="1">
      <alignment horizontal="left" vertical="center" wrapText="1"/>
    </xf>
    <xf numFmtId="0" fontId="21" fillId="0" borderId="19" xfId="0" applyFont="1" applyFill="1" applyBorder="1" applyAlignment="1">
      <alignment horizontal="center" vertical="center" wrapText="1"/>
    </xf>
    <xf numFmtId="164" fontId="21" fillId="0" borderId="19" xfId="0" applyNumberFormat="1" applyFont="1" applyFill="1" applyBorder="1" applyAlignment="1">
      <alignment horizontal="center" vertical="center" wrapText="1"/>
    </xf>
    <xf numFmtId="165" fontId="21" fillId="0" borderId="19" xfId="0" applyNumberFormat="1" applyFont="1" applyFill="1" applyBorder="1" applyAlignment="1">
      <alignment horizontal="right" vertical="center" wrapText="1"/>
    </xf>
    <xf numFmtId="165" fontId="21" fillId="0" borderId="21" xfId="0" applyNumberFormat="1" applyFont="1" applyFill="1" applyBorder="1" applyAlignment="1">
      <alignment horizontal="right" vertical="center" wrapText="1"/>
    </xf>
    <xf numFmtId="165" fontId="21" fillId="0" borderId="13" xfId="0" applyNumberFormat="1" applyFont="1" applyFill="1" applyBorder="1" applyAlignment="1">
      <alignment horizontal="right" vertical="center" wrapText="1"/>
    </xf>
    <xf numFmtId="165" fontId="21" fillId="0" borderId="14" xfId="0" applyNumberFormat="1" applyFont="1" applyFill="1" applyBorder="1" applyAlignment="1">
      <alignment horizontal="right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166" fontId="21" fillId="0" borderId="19" xfId="0" applyNumberFormat="1" applyFont="1" applyFill="1" applyBorder="1" applyAlignment="1">
      <alignment horizontal="right" vertical="center" wrapText="1"/>
    </xf>
    <xf numFmtId="166" fontId="21" fillId="0" borderId="13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/>
    <xf numFmtId="167" fontId="21" fillId="0" borderId="13" xfId="0" applyNumberFormat="1" applyFont="1" applyFill="1" applyBorder="1" applyAlignment="1">
      <alignment horizontal="center" vertical="center" wrapText="1"/>
    </xf>
    <xf numFmtId="17" fontId="21" fillId="0" borderId="24" xfId="0" applyNumberFormat="1" applyFont="1" applyFill="1" applyBorder="1" applyAlignment="1">
      <alignment horizontal="left" vertical="center" wrapText="1"/>
    </xf>
    <xf numFmtId="49" fontId="21" fillId="0" borderId="25" xfId="0" applyNumberFormat="1" applyFont="1" applyFill="1" applyBorder="1" applyAlignment="1">
      <alignment horizontal="center" vertical="center" wrapText="1"/>
    </xf>
    <xf numFmtId="166" fontId="21" fillId="0" borderId="29" xfId="0" applyNumberFormat="1" applyFont="1" applyFill="1" applyBorder="1" applyAlignment="1">
      <alignment horizontal="right" vertical="center" wrapText="1"/>
    </xf>
    <xf numFmtId="166" fontId="21" fillId="0" borderId="21" xfId="0" applyNumberFormat="1" applyFont="1" applyFill="1" applyBorder="1" applyAlignment="1">
      <alignment horizontal="right" vertical="center" wrapText="1"/>
    </xf>
    <xf numFmtId="164" fontId="21" fillId="0" borderId="26" xfId="0" applyNumberFormat="1" applyFont="1" applyFill="1" applyBorder="1" applyAlignment="1">
      <alignment horizontal="left" vertical="center" wrapText="1"/>
    </xf>
    <xf numFmtId="17" fontId="21" fillId="0" borderId="30" xfId="0" applyNumberFormat="1" applyFont="1" applyFill="1" applyBorder="1" applyAlignment="1">
      <alignment horizontal="left" vertical="center" wrapText="1"/>
    </xf>
    <xf numFmtId="0" fontId="21" fillId="0" borderId="26" xfId="0" applyFont="1" applyFill="1" applyBorder="1" applyAlignment="1">
      <alignment horizontal="left" vertical="center" wrapText="1"/>
    </xf>
    <xf numFmtId="49" fontId="21" fillId="0" borderId="28" xfId="0" applyNumberFormat="1" applyFont="1" applyFill="1" applyBorder="1" applyAlignment="1">
      <alignment horizontal="left" vertical="center" wrapText="1"/>
    </xf>
    <xf numFmtId="0" fontId="21" fillId="0" borderId="32" xfId="0" applyFont="1" applyFill="1" applyBorder="1" applyAlignment="1">
      <alignment horizontal="left" vertical="center" wrapText="1"/>
    </xf>
    <xf numFmtId="166" fontId="21" fillId="0" borderId="26" xfId="0" applyNumberFormat="1" applyFont="1" applyFill="1" applyBorder="1" applyAlignment="1">
      <alignment horizontal="right" vertical="center" wrapText="1"/>
    </xf>
    <xf numFmtId="49" fontId="21" fillId="0" borderId="26" xfId="0" applyNumberFormat="1" applyFont="1" applyFill="1" applyBorder="1" applyAlignment="1">
      <alignment horizontal="left" vertical="center" wrapText="1"/>
    </xf>
    <xf numFmtId="0" fontId="21" fillId="0" borderId="26" xfId="0" applyFont="1" applyFill="1" applyBorder="1" applyAlignment="1">
      <alignment horizontal="center" vertical="center" wrapText="1"/>
    </xf>
    <xf numFmtId="164" fontId="21" fillId="0" borderId="26" xfId="0" applyNumberFormat="1" applyFont="1" applyFill="1" applyBorder="1" applyAlignment="1">
      <alignment horizontal="center" vertical="center" wrapText="1"/>
    </xf>
    <xf numFmtId="49" fontId="21" fillId="0" borderId="28" xfId="0" applyNumberFormat="1" applyFont="1" applyFill="1" applyBorder="1" applyAlignment="1">
      <alignment horizontal="center" vertical="center" wrapText="1"/>
    </xf>
    <xf numFmtId="49" fontId="21" fillId="0" borderId="26" xfId="0" applyNumberFormat="1" applyFont="1" applyFill="1" applyBorder="1" applyAlignment="1">
      <alignment horizontal="center" vertical="center" wrapText="1"/>
    </xf>
    <xf numFmtId="49" fontId="21" fillId="0" borderId="26" xfId="0" applyNumberFormat="1" applyFont="1" applyBorder="1" applyAlignment="1">
      <alignment horizontal="center" vertical="center"/>
    </xf>
    <xf numFmtId="164" fontId="21" fillId="0" borderId="27" xfId="0" applyNumberFormat="1" applyFont="1" applyFill="1" applyBorder="1" applyAlignment="1">
      <alignment horizontal="center" vertical="center" wrapText="1"/>
    </xf>
    <xf numFmtId="166" fontId="21" fillId="0" borderId="27" xfId="0" applyNumberFormat="1" applyFont="1" applyFill="1" applyBorder="1" applyAlignment="1">
      <alignment horizontal="right" vertical="center" wrapText="1"/>
    </xf>
    <xf numFmtId="49" fontId="21" fillId="0" borderId="27" xfId="0" applyNumberFormat="1" applyFont="1" applyFill="1" applyBorder="1" applyAlignment="1">
      <alignment horizontal="center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166" fontId="21" fillId="0" borderId="32" xfId="0" applyNumberFormat="1" applyFont="1" applyFill="1" applyBorder="1" applyAlignment="1">
      <alignment horizontal="right" vertical="center" wrapText="1"/>
    </xf>
    <xf numFmtId="0" fontId="21" fillId="0" borderId="32" xfId="0" applyFont="1" applyFill="1" applyBorder="1" applyAlignment="1">
      <alignment horizontal="center" vertical="center" wrapText="1"/>
    </xf>
    <xf numFmtId="164" fontId="21" fillId="0" borderId="32" xfId="0" applyNumberFormat="1" applyFont="1" applyFill="1" applyBorder="1" applyAlignment="1">
      <alignment horizontal="center" vertical="center" wrapText="1"/>
    </xf>
    <xf numFmtId="164" fontId="21" fillId="0" borderId="23" xfId="0" applyNumberFormat="1" applyFont="1" applyFill="1" applyBorder="1" applyAlignment="1">
      <alignment horizontal="left" vertical="center" wrapText="1"/>
    </xf>
    <xf numFmtId="164" fontId="21" fillId="0" borderId="27" xfId="0" applyNumberFormat="1" applyFont="1" applyFill="1" applyBorder="1" applyAlignment="1">
      <alignment horizontal="left" vertical="center" wrapText="1"/>
    </xf>
    <xf numFmtId="165" fontId="21" fillId="0" borderId="26" xfId="0" applyNumberFormat="1" applyFont="1" applyFill="1" applyBorder="1" applyAlignment="1">
      <alignment horizontal="right" vertical="center" wrapText="1"/>
    </xf>
    <xf numFmtId="165" fontId="21" fillId="0" borderId="27" xfId="0" applyNumberFormat="1" applyFont="1" applyFill="1" applyBorder="1" applyAlignment="1">
      <alignment horizontal="right" vertical="center" wrapText="1"/>
    </xf>
    <xf numFmtId="17" fontId="21" fillId="0" borderId="31" xfId="0" applyNumberFormat="1" applyFont="1" applyFill="1" applyBorder="1" applyAlignment="1">
      <alignment horizontal="left" vertical="center" wrapText="1"/>
    </xf>
    <xf numFmtId="165" fontId="21" fillId="0" borderId="32" xfId="0" applyNumberFormat="1" applyFont="1" applyFill="1" applyBorder="1" applyAlignment="1">
      <alignment horizontal="right" vertical="center" wrapText="1"/>
    </xf>
    <xf numFmtId="0" fontId="21" fillId="0" borderId="34" xfId="0" applyFont="1" applyFill="1" applyBorder="1" applyAlignment="1">
      <alignment horizontal="left" vertical="center" wrapText="1"/>
    </xf>
    <xf numFmtId="0" fontId="21" fillId="0" borderId="24" xfId="0" applyFont="1" applyFill="1" applyBorder="1" applyAlignment="1">
      <alignment horizontal="left" vertical="center" wrapText="1"/>
    </xf>
    <xf numFmtId="164" fontId="21" fillId="0" borderId="32" xfId="0" applyNumberFormat="1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center" vertical="center" wrapText="1"/>
    </xf>
    <xf numFmtId="49" fontId="21" fillId="0" borderId="33" xfId="0" applyNumberFormat="1" applyFont="1" applyFill="1" applyBorder="1" applyAlignment="1">
      <alignment horizontal="left" vertical="center" wrapText="1"/>
    </xf>
    <xf numFmtId="49" fontId="21" fillId="0" borderId="33" xfId="0" applyNumberFormat="1" applyFont="1" applyFill="1" applyBorder="1" applyAlignment="1">
      <alignment horizontal="center" vertical="center" wrapText="1"/>
    </xf>
    <xf numFmtId="4" fontId="21" fillId="0" borderId="35" xfId="0" applyNumberFormat="1" applyFont="1" applyFill="1" applyBorder="1" applyAlignment="1">
      <alignment horizontal="right" vertical="center" wrapText="1"/>
    </xf>
    <xf numFmtId="4" fontId="21" fillId="0" borderId="13" xfId="0" applyNumberFormat="1" applyFont="1" applyFill="1" applyBorder="1" applyAlignment="1">
      <alignment horizontal="right" vertical="center" wrapText="1"/>
    </xf>
    <xf numFmtId="49" fontId="21" fillId="0" borderId="0" xfId="0" applyNumberFormat="1" applyFont="1" applyBorder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4" fontId="21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49" fontId="21" fillId="0" borderId="32" xfId="0" applyNumberFormat="1" applyFont="1" applyFill="1" applyBorder="1" applyAlignment="1">
      <alignment horizontal="left" vertical="center" wrapText="1"/>
    </xf>
    <xf numFmtId="49" fontId="21" fillId="0" borderId="32" xfId="0" applyNumberFormat="1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17" fontId="20" fillId="0" borderId="10" xfId="0" applyNumberFormat="1" applyFont="1" applyFill="1" applyBorder="1" applyAlignment="1">
      <alignment horizontal="center" vertical="center" wrapText="1"/>
    </xf>
    <xf numFmtId="17" fontId="20" fillId="0" borderId="11" xfId="0" applyNumberFormat="1" applyFont="1" applyFill="1" applyBorder="1" applyAlignment="1">
      <alignment horizontal="center" vertical="center" wrapText="1"/>
    </xf>
    <xf numFmtId="17" fontId="20" fillId="0" borderId="12" xfId="0" applyNumberFormat="1" applyFont="1" applyFill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9"/>
  <sheetViews>
    <sheetView tabSelected="1" view="pageBreakPreview" zoomScale="75" zoomScaleNormal="80" zoomScaleSheetLayoutView="75" workbookViewId="0">
      <pane ySplit="2" topLeftCell="A108" activePane="bottomLeft" state="frozen"/>
      <selection pane="bottomLeft" activeCell="H111" sqref="H111"/>
    </sheetView>
  </sheetViews>
  <sheetFormatPr defaultColWidth="14.42578125" defaultRowHeight="30" customHeight="1" x14ac:dyDescent="0.2"/>
  <cols>
    <col min="1" max="1" width="32" style="59" customWidth="1"/>
    <col min="2" max="2" width="52.7109375" style="59" customWidth="1"/>
    <col min="3" max="3" width="15.28515625" style="60" customWidth="1"/>
    <col min="4" max="4" width="21.42578125" style="61" customWidth="1"/>
    <col min="5" max="5" width="25.42578125" style="61" customWidth="1"/>
    <col min="6" max="6" width="27" style="62" customWidth="1"/>
    <col min="7" max="7" width="54" style="62" customWidth="1"/>
    <col min="8" max="9" width="19" style="63" customWidth="1"/>
    <col min="10" max="10" width="18.5703125" style="61" customWidth="1"/>
    <col min="11" max="16384" width="14.42578125" style="1"/>
  </cols>
  <sheetData>
    <row r="1" spans="1:10" ht="57" customHeight="1" thickBot="1" x14ac:dyDescent="0.25">
      <c r="A1" s="72" t="s">
        <v>752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80.099999999999994" customHeight="1" thickBot="1" x14ac:dyDescent="0.25">
      <c r="A2" s="3" t="s">
        <v>281</v>
      </c>
      <c r="B2" s="4" t="s">
        <v>282</v>
      </c>
      <c r="C2" s="4" t="s">
        <v>283</v>
      </c>
      <c r="D2" s="4" t="s">
        <v>0</v>
      </c>
      <c r="E2" s="4" t="s">
        <v>1</v>
      </c>
      <c r="F2" s="4" t="s">
        <v>284</v>
      </c>
      <c r="G2" s="4" t="s">
        <v>285</v>
      </c>
      <c r="H2" s="4" t="s">
        <v>2</v>
      </c>
      <c r="I2" s="4" t="s">
        <v>3</v>
      </c>
      <c r="J2" s="5" t="s">
        <v>4</v>
      </c>
    </row>
    <row r="3" spans="1:10" s="2" customFormat="1" ht="30" customHeight="1" x14ac:dyDescent="0.2">
      <c r="A3" s="6" t="s">
        <v>5</v>
      </c>
      <c r="B3" s="7" t="s">
        <v>6</v>
      </c>
      <c r="C3" s="9">
        <v>44221</v>
      </c>
      <c r="D3" s="10">
        <v>16000</v>
      </c>
      <c r="E3" s="10">
        <v>20000</v>
      </c>
      <c r="F3" s="14" t="s">
        <v>8</v>
      </c>
      <c r="G3" s="14" t="s">
        <v>7</v>
      </c>
      <c r="H3" s="8" t="s">
        <v>15</v>
      </c>
      <c r="I3" s="9">
        <v>44530</v>
      </c>
      <c r="J3" s="11">
        <f>1992.03*7.5345</f>
        <v>15008.950035</v>
      </c>
    </row>
    <row r="4" spans="1:10" s="2" customFormat="1" ht="30" customHeight="1" x14ac:dyDescent="0.2">
      <c r="A4" s="24" t="s">
        <v>9</v>
      </c>
      <c r="B4" s="25" t="s">
        <v>10</v>
      </c>
      <c r="C4" s="31">
        <v>44200</v>
      </c>
      <c r="D4" s="45">
        <v>15900</v>
      </c>
      <c r="E4" s="45">
        <v>19875</v>
      </c>
      <c r="F4" s="32" t="s">
        <v>8</v>
      </c>
      <c r="G4" s="32" t="s">
        <v>11</v>
      </c>
      <c r="H4" s="30" t="s">
        <v>15</v>
      </c>
      <c r="I4" s="31">
        <v>44561</v>
      </c>
      <c r="J4" s="12">
        <v>19875</v>
      </c>
    </row>
    <row r="5" spans="1:10" s="2" customFormat="1" ht="30" customHeight="1" x14ac:dyDescent="0.2">
      <c r="A5" s="24" t="s">
        <v>12</v>
      </c>
      <c r="B5" s="25" t="s">
        <v>13</v>
      </c>
      <c r="C5" s="31">
        <v>44246</v>
      </c>
      <c r="D5" s="45">
        <v>19900</v>
      </c>
      <c r="E5" s="45">
        <v>24875</v>
      </c>
      <c r="F5" s="32" t="s">
        <v>8</v>
      </c>
      <c r="G5" s="32" t="s">
        <v>14</v>
      </c>
      <c r="H5" s="30" t="s">
        <v>15</v>
      </c>
      <c r="I5" s="31">
        <v>44561</v>
      </c>
      <c r="J5" s="12">
        <f>2247.67*7.5345</f>
        <v>16935.069615</v>
      </c>
    </row>
    <row r="6" spans="1:10" s="2" customFormat="1" ht="30" customHeight="1" x14ac:dyDescent="0.2">
      <c r="A6" s="24" t="s">
        <v>16</v>
      </c>
      <c r="B6" s="25" t="s">
        <v>17</v>
      </c>
      <c r="C6" s="31">
        <v>44246</v>
      </c>
      <c r="D6" s="45">
        <v>4992</v>
      </c>
      <c r="E6" s="45">
        <v>6240</v>
      </c>
      <c r="F6" s="32" t="s">
        <v>8</v>
      </c>
      <c r="G6" s="32" t="s">
        <v>18</v>
      </c>
      <c r="H6" s="30" t="s">
        <v>15</v>
      </c>
      <c r="I6" s="31">
        <v>44514</v>
      </c>
      <c r="J6" s="12">
        <v>6240</v>
      </c>
    </row>
    <row r="7" spans="1:10" s="2" customFormat="1" ht="30" customHeight="1" x14ac:dyDescent="0.2">
      <c r="A7" s="24" t="s">
        <v>19</v>
      </c>
      <c r="B7" s="25" t="s">
        <v>20</v>
      </c>
      <c r="C7" s="31">
        <v>44246</v>
      </c>
      <c r="D7" s="45">
        <v>17680</v>
      </c>
      <c r="E7" s="45">
        <v>22100</v>
      </c>
      <c r="F7" s="32" t="s">
        <v>8</v>
      </c>
      <c r="G7" s="32" t="s">
        <v>21</v>
      </c>
      <c r="H7" s="30" t="s">
        <v>15</v>
      </c>
      <c r="I7" s="31">
        <v>44525</v>
      </c>
      <c r="J7" s="12">
        <v>22100</v>
      </c>
    </row>
    <row r="8" spans="1:10" s="2" customFormat="1" ht="42.75" x14ac:dyDescent="0.2">
      <c r="A8" s="24" t="s">
        <v>22</v>
      </c>
      <c r="B8" s="25" t="s">
        <v>23</v>
      </c>
      <c r="C8" s="31">
        <v>44242</v>
      </c>
      <c r="D8" s="45">
        <v>6000</v>
      </c>
      <c r="E8" s="45">
        <v>7500</v>
      </c>
      <c r="F8" s="32" t="s">
        <v>25</v>
      </c>
      <c r="G8" s="32" t="s">
        <v>24</v>
      </c>
      <c r="H8" s="30" t="s">
        <v>15</v>
      </c>
      <c r="I8" s="31">
        <v>44547</v>
      </c>
      <c r="J8" s="12">
        <v>7500</v>
      </c>
    </row>
    <row r="9" spans="1:10" s="2" customFormat="1" ht="30" customHeight="1" x14ac:dyDescent="0.2">
      <c r="A9" s="24" t="s">
        <v>26</v>
      </c>
      <c r="B9" s="25" t="s">
        <v>27</v>
      </c>
      <c r="C9" s="31">
        <v>44260</v>
      </c>
      <c r="D9" s="45">
        <v>12000.26</v>
      </c>
      <c r="E9" s="45">
        <v>13560.3</v>
      </c>
      <c r="F9" s="32" t="s">
        <v>29</v>
      </c>
      <c r="G9" s="32" t="s">
        <v>28</v>
      </c>
      <c r="H9" s="30" t="s">
        <v>15</v>
      </c>
      <c r="I9" s="31">
        <v>44620</v>
      </c>
      <c r="J9" s="12">
        <f>1073.9*7.5345</f>
        <v>8091.2995500000015</v>
      </c>
    </row>
    <row r="10" spans="1:10" s="2" customFormat="1" ht="30" customHeight="1" x14ac:dyDescent="0.2">
      <c r="A10" s="24" t="s">
        <v>30</v>
      </c>
      <c r="B10" s="25" t="s">
        <v>31</v>
      </c>
      <c r="C10" s="31">
        <v>44260</v>
      </c>
      <c r="D10" s="45">
        <v>12000.26</v>
      </c>
      <c r="E10" s="45">
        <v>13560.3</v>
      </c>
      <c r="F10" s="32" t="s">
        <v>32</v>
      </c>
      <c r="G10" s="32" t="s">
        <v>28</v>
      </c>
      <c r="H10" s="30" t="s">
        <v>15</v>
      </c>
      <c r="I10" s="31">
        <v>44620</v>
      </c>
      <c r="J10" s="12">
        <f>1215.62*7.5345</f>
        <v>9159.0888899999991</v>
      </c>
    </row>
    <row r="11" spans="1:10" s="2" customFormat="1" ht="42.75" x14ac:dyDescent="0.2">
      <c r="A11" s="24" t="s">
        <v>33</v>
      </c>
      <c r="B11" s="25" t="s">
        <v>34</v>
      </c>
      <c r="C11" s="31">
        <v>44260</v>
      </c>
      <c r="D11" s="45">
        <v>3000</v>
      </c>
      <c r="E11" s="45">
        <v>3000</v>
      </c>
      <c r="F11" s="32" t="s">
        <v>36</v>
      </c>
      <c r="G11" s="32" t="s">
        <v>35</v>
      </c>
      <c r="H11" s="30" t="s">
        <v>15</v>
      </c>
      <c r="I11" s="31">
        <v>44279</v>
      </c>
      <c r="J11" s="12">
        <v>3000</v>
      </c>
    </row>
    <row r="12" spans="1:10" s="2" customFormat="1" ht="38.25" customHeight="1" x14ac:dyDescent="0.2">
      <c r="A12" s="24" t="s">
        <v>37</v>
      </c>
      <c r="B12" s="25" t="s">
        <v>38</v>
      </c>
      <c r="C12" s="31">
        <v>44260</v>
      </c>
      <c r="D12" s="45">
        <v>5000</v>
      </c>
      <c r="E12" s="45">
        <v>5000</v>
      </c>
      <c r="F12" s="32" t="s">
        <v>36</v>
      </c>
      <c r="G12" s="32" t="s">
        <v>35</v>
      </c>
      <c r="H12" s="30" t="s">
        <v>15</v>
      </c>
      <c r="I12" s="31">
        <v>44279</v>
      </c>
      <c r="J12" s="12">
        <v>5000</v>
      </c>
    </row>
    <row r="13" spans="1:10" s="2" customFormat="1" ht="28.5" x14ac:dyDescent="0.2">
      <c r="A13" s="24" t="s">
        <v>39</v>
      </c>
      <c r="B13" s="25" t="s">
        <v>40</v>
      </c>
      <c r="C13" s="31">
        <v>44378</v>
      </c>
      <c r="D13" s="45">
        <v>5400</v>
      </c>
      <c r="E13" s="45">
        <v>6750</v>
      </c>
      <c r="F13" s="32" t="s">
        <v>42</v>
      </c>
      <c r="G13" s="32" t="s">
        <v>41</v>
      </c>
      <c r="H13" s="30" t="s">
        <v>15</v>
      </c>
      <c r="I13" s="31">
        <v>44561</v>
      </c>
      <c r="J13" s="12">
        <v>6750</v>
      </c>
    </row>
    <row r="14" spans="1:10" s="2" customFormat="1" ht="30" customHeight="1" x14ac:dyDescent="0.2">
      <c r="A14" s="24" t="s">
        <v>43</v>
      </c>
      <c r="B14" s="25" t="s">
        <v>44</v>
      </c>
      <c r="C14" s="31">
        <v>44382</v>
      </c>
      <c r="D14" s="45">
        <v>19600</v>
      </c>
      <c r="E14" s="45">
        <v>24500</v>
      </c>
      <c r="F14" s="32" t="s">
        <v>46</v>
      </c>
      <c r="G14" s="32" t="s">
        <v>45</v>
      </c>
      <c r="H14" s="30" t="s">
        <v>15</v>
      </c>
      <c r="I14" s="31">
        <v>44474</v>
      </c>
      <c r="J14" s="12">
        <v>24500</v>
      </c>
    </row>
    <row r="15" spans="1:10" s="2" customFormat="1" ht="30" customHeight="1" x14ac:dyDescent="0.2">
      <c r="A15" s="24" t="s">
        <v>47</v>
      </c>
      <c r="B15" s="25" t="s">
        <v>48</v>
      </c>
      <c r="C15" s="31">
        <v>44377</v>
      </c>
      <c r="D15" s="45">
        <v>2800</v>
      </c>
      <c r="E15" s="45">
        <v>2800</v>
      </c>
      <c r="F15" s="32" t="s">
        <v>50</v>
      </c>
      <c r="G15" s="32" t="s">
        <v>49</v>
      </c>
      <c r="H15" s="30" t="s">
        <v>15</v>
      </c>
      <c r="I15" s="31">
        <v>44400</v>
      </c>
      <c r="J15" s="12">
        <v>2800</v>
      </c>
    </row>
    <row r="16" spans="1:10" s="2" customFormat="1" ht="30" customHeight="1" x14ac:dyDescent="0.2">
      <c r="A16" s="24" t="s">
        <v>51</v>
      </c>
      <c r="B16" s="25" t="s">
        <v>52</v>
      </c>
      <c r="C16" s="31">
        <v>44403</v>
      </c>
      <c r="D16" s="45">
        <v>9000</v>
      </c>
      <c r="E16" s="45">
        <v>11250</v>
      </c>
      <c r="F16" s="32" t="s">
        <v>54</v>
      </c>
      <c r="G16" s="32" t="s">
        <v>53</v>
      </c>
      <c r="H16" s="30" t="s">
        <v>15</v>
      </c>
      <c r="I16" s="31">
        <v>44561</v>
      </c>
      <c r="J16" s="12">
        <f>996.02*7.5345</f>
        <v>7504.5126900000005</v>
      </c>
    </row>
    <row r="17" spans="1:10" s="2" customFormat="1" ht="30" customHeight="1" x14ac:dyDescent="0.2">
      <c r="A17" s="24" t="s">
        <v>55</v>
      </c>
      <c r="B17" s="25" t="s">
        <v>56</v>
      </c>
      <c r="C17" s="31">
        <v>44435</v>
      </c>
      <c r="D17" s="45">
        <v>12003.1</v>
      </c>
      <c r="E17" s="45">
        <v>12003.1</v>
      </c>
      <c r="F17" s="32" t="s">
        <v>58</v>
      </c>
      <c r="G17" s="32" t="s">
        <v>57</v>
      </c>
      <c r="H17" s="30" t="s">
        <v>15</v>
      </c>
      <c r="I17" s="31">
        <v>44800</v>
      </c>
      <c r="J17" s="12">
        <f>226.33*7.5345</f>
        <v>1705.2833850000002</v>
      </c>
    </row>
    <row r="18" spans="1:10" s="2" customFormat="1" ht="42.75" x14ac:dyDescent="0.2">
      <c r="A18" s="24" t="s">
        <v>59</v>
      </c>
      <c r="B18" s="25" t="s">
        <v>60</v>
      </c>
      <c r="C18" s="31">
        <v>44454</v>
      </c>
      <c r="D18" s="45">
        <v>13440</v>
      </c>
      <c r="E18" s="45">
        <v>16800</v>
      </c>
      <c r="F18" s="32" t="s">
        <v>62</v>
      </c>
      <c r="G18" s="32" t="s">
        <v>61</v>
      </c>
      <c r="H18" s="30" t="s">
        <v>15</v>
      </c>
      <c r="I18" s="31">
        <v>44466</v>
      </c>
      <c r="J18" s="12">
        <v>16800</v>
      </c>
    </row>
    <row r="19" spans="1:10" s="2" customFormat="1" ht="28.5" x14ac:dyDescent="0.2">
      <c r="A19" s="24" t="s">
        <v>63</v>
      </c>
      <c r="B19" s="25" t="s">
        <v>64</v>
      </c>
      <c r="C19" s="31">
        <v>44438</v>
      </c>
      <c r="D19" s="45">
        <v>19350</v>
      </c>
      <c r="E19" s="45">
        <v>24187.5</v>
      </c>
      <c r="F19" s="32" t="s">
        <v>66</v>
      </c>
      <c r="G19" s="32" t="s">
        <v>65</v>
      </c>
      <c r="H19" s="30" t="s">
        <v>15</v>
      </c>
      <c r="I19" s="31">
        <v>44482</v>
      </c>
      <c r="J19" s="12">
        <f>3212.15*7.5345</f>
        <v>24201.944175000001</v>
      </c>
    </row>
    <row r="20" spans="1:10" s="2" customFormat="1" ht="30" customHeight="1" x14ac:dyDescent="0.2">
      <c r="A20" s="24" t="s">
        <v>67</v>
      </c>
      <c r="B20" s="25" t="s">
        <v>68</v>
      </c>
      <c r="C20" s="31">
        <v>44531</v>
      </c>
      <c r="D20" s="45">
        <v>19990</v>
      </c>
      <c r="E20" s="45">
        <v>24987.5</v>
      </c>
      <c r="F20" s="32" t="s">
        <v>70</v>
      </c>
      <c r="G20" s="32" t="s">
        <v>69</v>
      </c>
      <c r="H20" s="30" t="s">
        <v>15</v>
      </c>
      <c r="I20" s="31" t="s">
        <v>287</v>
      </c>
      <c r="J20" s="12">
        <v>16875</v>
      </c>
    </row>
    <row r="21" spans="1:10" s="2" customFormat="1" ht="28.5" x14ac:dyDescent="0.2">
      <c r="A21" s="24" t="s">
        <v>71</v>
      </c>
      <c r="B21" s="25" t="s">
        <v>72</v>
      </c>
      <c r="C21" s="31">
        <v>44476</v>
      </c>
      <c r="D21" s="45">
        <v>4000</v>
      </c>
      <c r="E21" s="45">
        <v>5000</v>
      </c>
      <c r="F21" s="32" t="s">
        <v>74</v>
      </c>
      <c r="G21" s="32" t="s">
        <v>73</v>
      </c>
      <c r="H21" s="30" t="s">
        <v>15</v>
      </c>
      <c r="I21" s="31">
        <v>44509</v>
      </c>
      <c r="J21" s="12">
        <v>5000</v>
      </c>
    </row>
    <row r="22" spans="1:10" ht="30" customHeight="1" x14ac:dyDescent="0.2">
      <c r="A22" s="19" t="s">
        <v>302</v>
      </c>
      <c r="B22" s="66" t="s">
        <v>76</v>
      </c>
      <c r="C22" s="35">
        <v>44476</v>
      </c>
      <c r="D22" s="46">
        <v>4000</v>
      </c>
      <c r="E22" s="46">
        <v>5000</v>
      </c>
      <c r="F22" s="54" t="s">
        <v>74</v>
      </c>
      <c r="G22" s="37" t="s">
        <v>77</v>
      </c>
      <c r="H22" s="30" t="s">
        <v>15</v>
      </c>
      <c r="I22" s="35">
        <v>44535</v>
      </c>
      <c r="J22" s="13">
        <v>5000</v>
      </c>
    </row>
    <row r="23" spans="1:10" ht="30" customHeight="1" x14ac:dyDescent="0.2">
      <c r="A23" s="24" t="s">
        <v>303</v>
      </c>
      <c r="B23" s="67"/>
      <c r="C23" s="31">
        <v>44476</v>
      </c>
      <c r="D23" s="45">
        <v>5000</v>
      </c>
      <c r="E23" s="45">
        <v>5000</v>
      </c>
      <c r="F23" s="30" t="s">
        <v>74</v>
      </c>
      <c r="G23" s="31" t="s">
        <v>73</v>
      </c>
      <c r="H23" s="30" t="s">
        <v>15</v>
      </c>
      <c r="I23" s="31">
        <v>44489</v>
      </c>
      <c r="J23" s="13">
        <v>5000</v>
      </c>
    </row>
    <row r="24" spans="1:10" ht="30" customHeight="1" x14ac:dyDescent="0.2">
      <c r="A24" s="24" t="s">
        <v>304</v>
      </c>
      <c r="B24" s="67"/>
      <c r="C24" s="31">
        <v>44476</v>
      </c>
      <c r="D24" s="45">
        <v>5000</v>
      </c>
      <c r="E24" s="45">
        <v>5000</v>
      </c>
      <c r="F24" s="30" t="s">
        <v>74</v>
      </c>
      <c r="G24" s="31" t="s">
        <v>78</v>
      </c>
      <c r="H24" s="30" t="s">
        <v>15</v>
      </c>
      <c r="I24" s="31">
        <v>44540</v>
      </c>
      <c r="J24" s="13">
        <v>5000</v>
      </c>
    </row>
    <row r="25" spans="1:10" ht="30" customHeight="1" x14ac:dyDescent="0.2">
      <c r="A25" s="24" t="s">
        <v>305</v>
      </c>
      <c r="B25" s="67"/>
      <c r="C25" s="31">
        <v>44476</v>
      </c>
      <c r="D25" s="45">
        <v>5000</v>
      </c>
      <c r="E25" s="45">
        <v>5000</v>
      </c>
      <c r="F25" s="30" t="s">
        <v>79</v>
      </c>
      <c r="G25" s="31" t="s">
        <v>78</v>
      </c>
      <c r="H25" s="30" t="s">
        <v>15</v>
      </c>
      <c r="I25" s="31">
        <v>44543</v>
      </c>
      <c r="J25" s="13">
        <v>5000</v>
      </c>
    </row>
    <row r="26" spans="1:10" ht="30" customHeight="1" x14ac:dyDescent="0.2">
      <c r="A26" s="24" t="s">
        <v>306</v>
      </c>
      <c r="B26" s="67"/>
      <c r="C26" s="31">
        <v>44476</v>
      </c>
      <c r="D26" s="45">
        <v>5000</v>
      </c>
      <c r="E26" s="45">
        <v>5000</v>
      </c>
      <c r="F26" s="30" t="s">
        <v>74</v>
      </c>
      <c r="G26" s="31" t="s">
        <v>80</v>
      </c>
      <c r="H26" s="30" t="s">
        <v>15</v>
      </c>
      <c r="I26" s="31">
        <v>44533</v>
      </c>
      <c r="J26" s="13">
        <v>5000</v>
      </c>
    </row>
    <row r="27" spans="1:10" ht="30" customHeight="1" x14ac:dyDescent="0.2">
      <c r="A27" s="24" t="s">
        <v>307</v>
      </c>
      <c r="B27" s="67"/>
      <c r="C27" s="31">
        <v>44476</v>
      </c>
      <c r="D27" s="45">
        <v>5000</v>
      </c>
      <c r="E27" s="45">
        <v>5000</v>
      </c>
      <c r="F27" s="30" t="s">
        <v>74</v>
      </c>
      <c r="G27" s="31" t="s">
        <v>80</v>
      </c>
      <c r="H27" s="30" t="s">
        <v>15</v>
      </c>
      <c r="I27" s="31">
        <v>44540</v>
      </c>
      <c r="J27" s="13">
        <v>5000</v>
      </c>
    </row>
    <row r="28" spans="1:10" ht="30" customHeight="1" x14ac:dyDescent="0.2">
      <c r="A28" s="24" t="s">
        <v>308</v>
      </c>
      <c r="B28" s="67"/>
      <c r="C28" s="31">
        <v>44476</v>
      </c>
      <c r="D28" s="45">
        <v>5000</v>
      </c>
      <c r="E28" s="45">
        <v>5000</v>
      </c>
      <c r="F28" s="30" t="s">
        <v>74</v>
      </c>
      <c r="G28" s="31" t="s">
        <v>80</v>
      </c>
      <c r="H28" s="30" t="s">
        <v>15</v>
      </c>
      <c r="I28" s="31">
        <v>44542</v>
      </c>
      <c r="J28" s="13">
        <v>5000</v>
      </c>
    </row>
    <row r="29" spans="1:10" ht="30" customHeight="1" x14ac:dyDescent="0.2">
      <c r="A29" s="24" t="s">
        <v>309</v>
      </c>
      <c r="B29" s="67"/>
      <c r="C29" s="31">
        <v>44476</v>
      </c>
      <c r="D29" s="45">
        <v>5000</v>
      </c>
      <c r="E29" s="45">
        <v>5000</v>
      </c>
      <c r="F29" s="30" t="s">
        <v>74</v>
      </c>
      <c r="G29" s="31" t="s">
        <v>81</v>
      </c>
      <c r="H29" s="30" t="s">
        <v>15</v>
      </c>
      <c r="I29" s="31">
        <v>44543</v>
      </c>
      <c r="J29" s="13">
        <v>5000</v>
      </c>
    </row>
    <row r="30" spans="1:10" ht="30" customHeight="1" x14ac:dyDescent="0.2">
      <c r="A30" s="24" t="s">
        <v>310</v>
      </c>
      <c r="B30" s="67"/>
      <c r="C30" s="31">
        <v>44476</v>
      </c>
      <c r="D30" s="45">
        <v>5000</v>
      </c>
      <c r="E30" s="45">
        <v>5000</v>
      </c>
      <c r="F30" s="30" t="s">
        <v>74</v>
      </c>
      <c r="G30" s="31" t="s">
        <v>81</v>
      </c>
      <c r="H30" s="30" t="s">
        <v>15</v>
      </c>
      <c r="I30" s="31">
        <v>44535</v>
      </c>
      <c r="J30" s="13">
        <v>5000</v>
      </c>
    </row>
    <row r="31" spans="1:10" ht="30" customHeight="1" x14ac:dyDescent="0.2">
      <c r="A31" s="24" t="s">
        <v>311</v>
      </c>
      <c r="B31" s="67"/>
      <c r="C31" s="31">
        <v>44476</v>
      </c>
      <c r="D31" s="45">
        <v>5000</v>
      </c>
      <c r="E31" s="45">
        <v>5000</v>
      </c>
      <c r="F31" s="30" t="s">
        <v>74</v>
      </c>
      <c r="G31" s="31" t="s">
        <v>82</v>
      </c>
      <c r="H31" s="30" t="s">
        <v>15</v>
      </c>
      <c r="I31" s="31">
        <v>44551</v>
      </c>
      <c r="J31" s="13">
        <v>5000</v>
      </c>
    </row>
    <row r="32" spans="1:10" ht="30" customHeight="1" x14ac:dyDescent="0.2">
      <c r="A32" s="24" t="s">
        <v>312</v>
      </c>
      <c r="B32" s="67"/>
      <c r="C32" s="31">
        <v>44476</v>
      </c>
      <c r="D32" s="45">
        <v>5000</v>
      </c>
      <c r="E32" s="45">
        <v>5000</v>
      </c>
      <c r="F32" s="30" t="s">
        <v>74</v>
      </c>
      <c r="G32" s="31" t="s">
        <v>83</v>
      </c>
      <c r="H32" s="30" t="s">
        <v>15</v>
      </c>
      <c r="I32" s="31">
        <v>44548</v>
      </c>
      <c r="J32" s="13">
        <v>5000</v>
      </c>
    </row>
    <row r="33" spans="1:10" ht="30" customHeight="1" x14ac:dyDescent="0.2">
      <c r="A33" s="24" t="s">
        <v>313</v>
      </c>
      <c r="B33" s="67"/>
      <c r="C33" s="31">
        <v>44476</v>
      </c>
      <c r="D33" s="45">
        <v>5000</v>
      </c>
      <c r="E33" s="45">
        <v>5000</v>
      </c>
      <c r="F33" s="30" t="s">
        <v>74</v>
      </c>
      <c r="G33" s="31" t="s">
        <v>83</v>
      </c>
      <c r="H33" s="30" t="s">
        <v>15</v>
      </c>
      <c r="I33" s="31">
        <v>44560</v>
      </c>
      <c r="J33" s="13">
        <v>5000</v>
      </c>
    </row>
    <row r="34" spans="1:10" ht="30" customHeight="1" x14ac:dyDescent="0.2">
      <c r="A34" s="24" t="s">
        <v>314</v>
      </c>
      <c r="B34" s="67"/>
      <c r="C34" s="31">
        <v>44476</v>
      </c>
      <c r="D34" s="45">
        <v>5000</v>
      </c>
      <c r="E34" s="45">
        <v>5000</v>
      </c>
      <c r="F34" s="30" t="s">
        <v>74</v>
      </c>
      <c r="G34" s="31" t="s">
        <v>84</v>
      </c>
      <c r="H34" s="30" t="s">
        <v>15</v>
      </c>
      <c r="I34" s="31">
        <v>44542</v>
      </c>
      <c r="J34" s="13">
        <v>5000</v>
      </c>
    </row>
    <row r="35" spans="1:10" ht="30" customHeight="1" x14ac:dyDescent="0.2">
      <c r="A35" s="24" t="s">
        <v>75</v>
      </c>
      <c r="B35" s="67"/>
      <c r="C35" s="31">
        <v>44476</v>
      </c>
      <c r="D35" s="45">
        <v>2500</v>
      </c>
      <c r="E35" s="45">
        <v>2500</v>
      </c>
      <c r="F35" s="30" t="s">
        <v>74</v>
      </c>
      <c r="G35" s="31" t="s">
        <v>84</v>
      </c>
      <c r="H35" s="30" t="s">
        <v>15</v>
      </c>
      <c r="I35" s="31">
        <v>44542</v>
      </c>
      <c r="J35" s="12">
        <f>332.01*7.5345</f>
        <v>2501.5293449999999</v>
      </c>
    </row>
    <row r="36" spans="1:10" ht="30" customHeight="1" x14ac:dyDescent="0.2">
      <c r="A36" s="24" t="s">
        <v>315</v>
      </c>
      <c r="B36" s="67"/>
      <c r="C36" s="31">
        <v>44476</v>
      </c>
      <c r="D36" s="45">
        <v>4500</v>
      </c>
      <c r="E36" s="45">
        <v>4500</v>
      </c>
      <c r="F36" s="30" t="s">
        <v>74</v>
      </c>
      <c r="G36" s="31" t="s">
        <v>85</v>
      </c>
      <c r="H36" s="30" t="s">
        <v>15</v>
      </c>
      <c r="I36" s="31">
        <v>44542</v>
      </c>
      <c r="J36" s="12">
        <v>4500</v>
      </c>
    </row>
    <row r="37" spans="1:10" ht="30" customHeight="1" x14ac:dyDescent="0.2">
      <c r="A37" s="24" t="s">
        <v>316</v>
      </c>
      <c r="B37" s="67"/>
      <c r="C37" s="31">
        <v>44476</v>
      </c>
      <c r="D37" s="45">
        <v>5000</v>
      </c>
      <c r="E37" s="45">
        <v>5000</v>
      </c>
      <c r="F37" s="30" t="s">
        <v>74</v>
      </c>
      <c r="G37" s="31" t="s">
        <v>82</v>
      </c>
      <c r="H37" s="30" t="s">
        <v>15</v>
      </c>
      <c r="I37" s="31">
        <v>44556</v>
      </c>
      <c r="J37" s="12">
        <v>5000</v>
      </c>
    </row>
    <row r="38" spans="1:10" ht="30" customHeight="1" x14ac:dyDescent="0.2">
      <c r="A38" s="24" t="s">
        <v>317</v>
      </c>
      <c r="B38" s="67"/>
      <c r="C38" s="31">
        <v>44476</v>
      </c>
      <c r="D38" s="45">
        <v>5000</v>
      </c>
      <c r="E38" s="45">
        <v>5000</v>
      </c>
      <c r="F38" s="30" t="s">
        <v>74</v>
      </c>
      <c r="G38" s="31" t="s">
        <v>86</v>
      </c>
      <c r="H38" s="30" t="s">
        <v>15</v>
      </c>
      <c r="I38" s="31">
        <v>44548</v>
      </c>
      <c r="J38" s="12">
        <v>5000</v>
      </c>
    </row>
    <row r="39" spans="1:10" ht="30" customHeight="1" x14ac:dyDescent="0.2">
      <c r="A39" s="24" t="s">
        <v>318</v>
      </c>
      <c r="B39" s="67"/>
      <c r="C39" s="31">
        <v>44476</v>
      </c>
      <c r="D39" s="45">
        <v>5000</v>
      </c>
      <c r="E39" s="45">
        <v>5000</v>
      </c>
      <c r="F39" s="30" t="s">
        <v>74</v>
      </c>
      <c r="G39" s="31" t="s">
        <v>86</v>
      </c>
      <c r="H39" s="30" t="s">
        <v>15</v>
      </c>
      <c r="I39" s="31">
        <v>44554</v>
      </c>
      <c r="J39" s="12">
        <v>5000</v>
      </c>
    </row>
    <row r="40" spans="1:10" ht="30" customHeight="1" x14ac:dyDescent="0.2">
      <c r="A40" s="24" t="s">
        <v>289</v>
      </c>
      <c r="B40" s="67"/>
      <c r="C40" s="31">
        <v>44476</v>
      </c>
      <c r="D40" s="45">
        <v>5000</v>
      </c>
      <c r="E40" s="45">
        <v>5000</v>
      </c>
      <c r="F40" s="30" t="s">
        <v>74</v>
      </c>
      <c r="G40" s="31" t="s">
        <v>87</v>
      </c>
      <c r="H40" s="30" t="s">
        <v>15</v>
      </c>
      <c r="I40" s="31" t="s">
        <v>290</v>
      </c>
      <c r="J40" s="12">
        <v>5000</v>
      </c>
    </row>
    <row r="41" spans="1:10" ht="30" customHeight="1" x14ac:dyDescent="0.2">
      <c r="A41" s="24" t="s">
        <v>319</v>
      </c>
      <c r="B41" s="67"/>
      <c r="C41" s="31">
        <v>44476</v>
      </c>
      <c r="D41" s="45">
        <v>3000</v>
      </c>
      <c r="E41" s="45">
        <v>3000</v>
      </c>
      <c r="F41" s="30" t="s">
        <v>74</v>
      </c>
      <c r="G41" s="31" t="s">
        <v>88</v>
      </c>
      <c r="H41" s="30" t="s">
        <v>15</v>
      </c>
      <c r="I41" s="31">
        <v>44536</v>
      </c>
      <c r="J41" s="12">
        <v>3000</v>
      </c>
    </row>
    <row r="42" spans="1:10" ht="30" customHeight="1" x14ac:dyDescent="0.2">
      <c r="A42" s="24" t="s">
        <v>320</v>
      </c>
      <c r="B42" s="67"/>
      <c r="C42" s="31">
        <v>44476</v>
      </c>
      <c r="D42" s="45">
        <v>5000</v>
      </c>
      <c r="E42" s="45">
        <v>5000</v>
      </c>
      <c r="F42" s="30" t="s">
        <v>74</v>
      </c>
      <c r="G42" s="31" t="s">
        <v>89</v>
      </c>
      <c r="H42" s="30" t="s">
        <v>15</v>
      </c>
      <c r="I42" s="31">
        <v>44535</v>
      </c>
      <c r="J42" s="12">
        <v>5000</v>
      </c>
    </row>
    <row r="43" spans="1:10" ht="30" customHeight="1" x14ac:dyDescent="0.2">
      <c r="A43" s="24" t="s">
        <v>322</v>
      </c>
      <c r="B43" s="67"/>
      <c r="C43" s="31">
        <v>44476</v>
      </c>
      <c r="D43" s="45">
        <v>4500</v>
      </c>
      <c r="E43" s="45">
        <v>4500</v>
      </c>
      <c r="F43" s="30" t="s">
        <v>74</v>
      </c>
      <c r="G43" s="31" t="s">
        <v>90</v>
      </c>
      <c r="H43" s="30" t="s">
        <v>15</v>
      </c>
      <c r="I43" s="31">
        <v>44560</v>
      </c>
      <c r="J43" s="12">
        <v>4500</v>
      </c>
    </row>
    <row r="44" spans="1:10" ht="30" customHeight="1" x14ac:dyDescent="0.2">
      <c r="A44" s="24" t="s">
        <v>321</v>
      </c>
      <c r="B44" s="68"/>
      <c r="C44" s="31">
        <v>44476</v>
      </c>
      <c r="D44" s="45">
        <v>4500</v>
      </c>
      <c r="E44" s="45">
        <v>4500</v>
      </c>
      <c r="F44" s="30" t="s">
        <v>74</v>
      </c>
      <c r="G44" s="31" t="s">
        <v>90</v>
      </c>
      <c r="H44" s="30" t="s">
        <v>15</v>
      </c>
      <c r="I44" s="31">
        <v>44559</v>
      </c>
      <c r="J44" s="12">
        <v>4500</v>
      </c>
    </row>
    <row r="45" spans="1:10" ht="30" customHeight="1" x14ac:dyDescent="0.2">
      <c r="A45" s="19" t="s">
        <v>91</v>
      </c>
      <c r="B45" s="66" t="s">
        <v>92</v>
      </c>
      <c r="C45" s="35">
        <v>44476</v>
      </c>
      <c r="D45" s="46">
        <v>5000</v>
      </c>
      <c r="E45" s="46">
        <v>5000</v>
      </c>
      <c r="F45" s="54" t="s">
        <v>74</v>
      </c>
      <c r="G45" s="37" t="s">
        <v>93</v>
      </c>
      <c r="H45" s="30" t="s">
        <v>15</v>
      </c>
      <c r="I45" s="35">
        <v>44545</v>
      </c>
      <c r="J45" s="13">
        <v>5000</v>
      </c>
    </row>
    <row r="46" spans="1:10" ht="30" customHeight="1" x14ac:dyDescent="0.2">
      <c r="A46" s="24" t="s">
        <v>91</v>
      </c>
      <c r="B46" s="67"/>
      <c r="C46" s="31">
        <v>44476</v>
      </c>
      <c r="D46" s="45">
        <v>5000</v>
      </c>
      <c r="E46" s="45">
        <v>5000</v>
      </c>
      <c r="F46" s="30" t="s">
        <v>74</v>
      </c>
      <c r="G46" s="31" t="s">
        <v>93</v>
      </c>
      <c r="H46" s="30" t="s">
        <v>15</v>
      </c>
      <c r="I46" s="31">
        <v>44545</v>
      </c>
      <c r="J46" s="12">
        <v>5000</v>
      </c>
    </row>
    <row r="47" spans="1:10" ht="30" customHeight="1" x14ac:dyDescent="0.2">
      <c r="A47" s="24" t="s">
        <v>91</v>
      </c>
      <c r="B47" s="67"/>
      <c r="C47" s="31">
        <v>44476</v>
      </c>
      <c r="D47" s="45">
        <v>5000</v>
      </c>
      <c r="E47" s="45">
        <v>5000</v>
      </c>
      <c r="F47" s="30" t="s">
        <v>74</v>
      </c>
      <c r="G47" s="31" t="s">
        <v>93</v>
      </c>
      <c r="H47" s="30" t="s">
        <v>15</v>
      </c>
      <c r="I47" s="31">
        <v>44545</v>
      </c>
      <c r="J47" s="12">
        <v>5000</v>
      </c>
    </row>
    <row r="48" spans="1:10" ht="30" customHeight="1" x14ac:dyDescent="0.2">
      <c r="A48" s="24" t="s">
        <v>91</v>
      </c>
      <c r="B48" s="67"/>
      <c r="C48" s="31">
        <v>44476</v>
      </c>
      <c r="D48" s="45">
        <v>5000</v>
      </c>
      <c r="E48" s="45">
        <v>5000</v>
      </c>
      <c r="F48" s="30" t="s">
        <v>74</v>
      </c>
      <c r="G48" s="31" t="s">
        <v>94</v>
      </c>
      <c r="H48" s="30" t="s">
        <v>15</v>
      </c>
      <c r="I48" s="31">
        <v>44561</v>
      </c>
      <c r="J48" s="12">
        <v>5000</v>
      </c>
    </row>
    <row r="49" spans="1:10" ht="30" customHeight="1" x14ac:dyDescent="0.2">
      <c r="A49" s="24" t="s">
        <v>91</v>
      </c>
      <c r="B49" s="68"/>
      <c r="C49" s="31">
        <v>44476</v>
      </c>
      <c r="D49" s="45">
        <v>5000</v>
      </c>
      <c r="E49" s="45">
        <v>5000</v>
      </c>
      <c r="F49" s="30" t="s">
        <v>74</v>
      </c>
      <c r="G49" s="31" t="s">
        <v>94</v>
      </c>
      <c r="H49" s="30" t="s">
        <v>15</v>
      </c>
      <c r="I49" s="31">
        <v>44561</v>
      </c>
      <c r="J49" s="12">
        <v>5000</v>
      </c>
    </row>
    <row r="50" spans="1:10" s="2" customFormat="1" ht="40.5" customHeight="1" x14ac:dyDescent="0.2">
      <c r="A50" s="24" t="s">
        <v>95</v>
      </c>
      <c r="B50" s="25" t="s">
        <v>96</v>
      </c>
      <c r="C50" s="31">
        <v>44544</v>
      </c>
      <c r="D50" s="45">
        <v>19990</v>
      </c>
      <c r="E50" s="45">
        <v>24987.5</v>
      </c>
      <c r="F50" s="32" t="s">
        <v>70</v>
      </c>
      <c r="G50" s="32" t="s">
        <v>97</v>
      </c>
      <c r="H50" s="30" t="s">
        <v>15</v>
      </c>
      <c r="I50" s="31" t="s">
        <v>288</v>
      </c>
      <c r="J50" s="12">
        <v>9800</v>
      </c>
    </row>
    <row r="51" spans="1:10" s="2" customFormat="1" ht="42.75" x14ac:dyDescent="0.2">
      <c r="A51" s="24" t="s">
        <v>98</v>
      </c>
      <c r="B51" s="25" t="s">
        <v>99</v>
      </c>
      <c r="C51" s="31">
        <v>44536</v>
      </c>
      <c r="D51" s="45">
        <v>19790</v>
      </c>
      <c r="E51" s="45">
        <v>24737.5</v>
      </c>
      <c r="F51" s="32" t="s">
        <v>70</v>
      </c>
      <c r="G51" s="32" t="s">
        <v>100</v>
      </c>
      <c r="H51" s="30" t="s">
        <v>15</v>
      </c>
      <c r="I51" s="31" t="s">
        <v>288</v>
      </c>
      <c r="J51" s="12">
        <v>24737.5</v>
      </c>
    </row>
    <row r="52" spans="1:10" s="2" customFormat="1" ht="33" customHeight="1" x14ac:dyDescent="0.2">
      <c r="A52" s="24" t="s">
        <v>101</v>
      </c>
      <c r="B52" s="25" t="s">
        <v>102</v>
      </c>
      <c r="C52" s="31">
        <v>44536</v>
      </c>
      <c r="D52" s="45">
        <v>19990</v>
      </c>
      <c r="E52" s="45">
        <v>24987.5</v>
      </c>
      <c r="F52" s="32" t="s">
        <v>70</v>
      </c>
      <c r="G52" s="32" t="s">
        <v>103</v>
      </c>
      <c r="H52" s="30" t="s">
        <v>15</v>
      </c>
      <c r="I52" s="31">
        <v>44926</v>
      </c>
      <c r="J52" s="12">
        <f>1443.53*7.5345</f>
        <v>10876.276785</v>
      </c>
    </row>
    <row r="53" spans="1:10" s="2" customFormat="1" ht="30" customHeight="1" x14ac:dyDescent="0.2">
      <c r="A53" s="24" t="s">
        <v>104</v>
      </c>
      <c r="B53" s="25" t="s">
        <v>105</v>
      </c>
      <c r="C53" s="31">
        <v>44536</v>
      </c>
      <c r="D53" s="45">
        <v>19990</v>
      </c>
      <c r="E53" s="45">
        <v>24987.5</v>
      </c>
      <c r="F53" s="32" t="s">
        <v>70</v>
      </c>
      <c r="G53" s="32" t="s">
        <v>106</v>
      </c>
      <c r="H53" s="30" t="s">
        <v>15</v>
      </c>
      <c r="I53" s="31" t="s">
        <v>288</v>
      </c>
      <c r="J53" s="12">
        <v>9750</v>
      </c>
    </row>
    <row r="54" spans="1:10" s="2" customFormat="1" ht="30" customHeight="1" x14ac:dyDescent="0.2">
      <c r="A54" s="24" t="s">
        <v>107</v>
      </c>
      <c r="B54" s="25" t="s">
        <v>108</v>
      </c>
      <c r="C54" s="31">
        <v>44536</v>
      </c>
      <c r="D54" s="45">
        <v>19920</v>
      </c>
      <c r="E54" s="45">
        <v>24900</v>
      </c>
      <c r="F54" s="32" t="s">
        <v>70</v>
      </c>
      <c r="G54" s="32" t="s">
        <v>109</v>
      </c>
      <c r="H54" s="30" t="s">
        <v>15</v>
      </c>
      <c r="I54" s="31">
        <v>44926</v>
      </c>
      <c r="J54" s="12">
        <v>24900</v>
      </c>
    </row>
    <row r="55" spans="1:10" s="2" customFormat="1" ht="30" customHeight="1" x14ac:dyDescent="0.2">
      <c r="A55" s="24" t="s">
        <v>110</v>
      </c>
      <c r="B55" s="25" t="s">
        <v>111</v>
      </c>
      <c r="C55" s="31">
        <v>44552</v>
      </c>
      <c r="D55" s="45">
        <v>19900</v>
      </c>
      <c r="E55" s="45">
        <v>24875</v>
      </c>
      <c r="F55" s="32" t="s">
        <v>70</v>
      </c>
      <c r="G55" s="32" t="s">
        <v>112</v>
      </c>
      <c r="H55" s="30" t="s">
        <v>15</v>
      </c>
      <c r="I55" s="31">
        <v>44893</v>
      </c>
      <c r="J55" s="12">
        <v>24875</v>
      </c>
    </row>
    <row r="56" spans="1:10" s="2" customFormat="1" ht="30" customHeight="1" x14ac:dyDescent="0.2">
      <c r="A56" s="24" t="s">
        <v>113</v>
      </c>
      <c r="B56" s="25" t="s">
        <v>114</v>
      </c>
      <c r="C56" s="31">
        <v>44558</v>
      </c>
      <c r="D56" s="45">
        <v>19990</v>
      </c>
      <c r="E56" s="45">
        <v>24987.5</v>
      </c>
      <c r="F56" s="32" t="s">
        <v>116</v>
      </c>
      <c r="G56" s="32" t="s">
        <v>115</v>
      </c>
      <c r="H56" s="30" t="s">
        <v>15</v>
      </c>
      <c r="I56" s="31" t="s">
        <v>291</v>
      </c>
      <c r="J56" s="12">
        <v>20662.310000000001</v>
      </c>
    </row>
    <row r="57" spans="1:10" s="2" customFormat="1" ht="38.25" customHeight="1" x14ac:dyDescent="0.2">
      <c r="A57" s="24" t="s">
        <v>117</v>
      </c>
      <c r="B57" s="25" t="s">
        <v>118</v>
      </c>
      <c r="C57" s="31">
        <v>44536</v>
      </c>
      <c r="D57" s="45">
        <v>19990</v>
      </c>
      <c r="E57" s="45">
        <v>24987.5</v>
      </c>
      <c r="F57" s="32" t="s">
        <v>116</v>
      </c>
      <c r="G57" s="32" t="s">
        <v>119</v>
      </c>
      <c r="H57" s="30" t="s">
        <v>15</v>
      </c>
      <c r="I57" s="31" t="s">
        <v>291</v>
      </c>
      <c r="J57" s="12">
        <v>10710</v>
      </c>
    </row>
    <row r="58" spans="1:10" s="2" customFormat="1" ht="42" customHeight="1" x14ac:dyDescent="0.2">
      <c r="A58" s="24" t="s">
        <v>120</v>
      </c>
      <c r="B58" s="25" t="s">
        <v>121</v>
      </c>
      <c r="C58" s="31">
        <v>44553</v>
      </c>
      <c r="D58" s="45">
        <v>19920</v>
      </c>
      <c r="E58" s="45">
        <v>24900</v>
      </c>
      <c r="F58" s="32" t="s">
        <v>70</v>
      </c>
      <c r="G58" s="32" t="s">
        <v>122</v>
      </c>
      <c r="H58" s="30" t="s">
        <v>15</v>
      </c>
      <c r="I58" s="31" t="s">
        <v>292</v>
      </c>
      <c r="J58" s="12">
        <v>24900</v>
      </c>
    </row>
    <row r="59" spans="1:10" s="2" customFormat="1" ht="30" customHeight="1" x14ac:dyDescent="0.2">
      <c r="A59" s="24" t="s">
        <v>123</v>
      </c>
      <c r="B59" s="25" t="s">
        <v>124</v>
      </c>
      <c r="C59" s="31">
        <v>44558</v>
      </c>
      <c r="D59" s="45">
        <v>12600</v>
      </c>
      <c r="E59" s="45">
        <v>15750</v>
      </c>
      <c r="F59" s="32" t="s">
        <v>70</v>
      </c>
      <c r="G59" s="32" t="s">
        <v>125</v>
      </c>
      <c r="H59" s="30" t="s">
        <v>15</v>
      </c>
      <c r="I59" s="31" t="s">
        <v>293</v>
      </c>
      <c r="J59" s="12">
        <v>15750</v>
      </c>
    </row>
    <row r="60" spans="1:10" s="2" customFormat="1" ht="30" customHeight="1" x14ac:dyDescent="0.2">
      <c r="A60" s="24" t="s">
        <v>126</v>
      </c>
      <c r="B60" s="25" t="s">
        <v>127</v>
      </c>
      <c r="C60" s="31">
        <v>44558</v>
      </c>
      <c r="D60" s="45">
        <v>15900</v>
      </c>
      <c r="E60" s="45">
        <v>19875</v>
      </c>
      <c r="F60" s="32" t="s">
        <v>70</v>
      </c>
      <c r="G60" s="32" t="s">
        <v>11</v>
      </c>
      <c r="H60" s="30" t="s">
        <v>15</v>
      </c>
      <c r="I60" s="31">
        <v>44926</v>
      </c>
      <c r="J60" s="12">
        <v>19875</v>
      </c>
    </row>
    <row r="61" spans="1:10" s="2" customFormat="1" ht="30.75" customHeight="1" x14ac:dyDescent="0.2">
      <c r="A61" s="24" t="s">
        <v>128</v>
      </c>
      <c r="B61" s="25" t="s">
        <v>129</v>
      </c>
      <c r="C61" s="31">
        <v>44554</v>
      </c>
      <c r="D61" s="45">
        <v>15840</v>
      </c>
      <c r="E61" s="45">
        <v>19800</v>
      </c>
      <c r="F61" s="32" t="s">
        <v>70</v>
      </c>
      <c r="G61" s="32" t="s">
        <v>11</v>
      </c>
      <c r="H61" s="30" t="s">
        <v>15</v>
      </c>
      <c r="I61" s="31">
        <v>44926</v>
      </c>
      <c r="J61" s="12">
        <v>19800</v>
      </c>
    </row>
    <row r="62" spans="1:10" s="2" customFormat="1" ht="28.5" x14ac:dyDescent="0.2">
      <c r="A62" s="24" t="s">
        <v>130</v>
      </c>
      <c r="B62" s="25" t="s">
        <v>131</v>
      </c>
      <c r="C62" s="31">
        <v>44554</v>
      </c>
      <c r="D62" s="45">
        <v>19800</v>
      </c>
      <c r="E62" s="45">
        <v>24750</v>
      </c>
      <c r="F62" s="32" t="s">
        <v>70</v>
      </c>
      <c r="G62" s="32" t="s">
        <v>11</v>
      </c>
      <c r="H62" s="30" t="s">
        <v>15</v>
      </c>
      <c r="I62" s="31">
        <v>44926</v>
      </c>
      <c r="J62" s="12">
        <v>24750</v>
      </c>
    </row>
    <row r="63" spans="1:10" s="2" customFormat="1" ht="38.25" customHeight="1" x14ac:dyDescent="0.2">
      <c r="A63" s="24" t="s">
        <v>132</v>
      </c>
      <c r="B63" s="25" t="s">
        <v>133</v>
      </c>
      <c r="C63" s="31">
        <v>44554</v>
      </c>
      <c r="D63" s="45">
        <v>19200</v>
      </c>
      <c r="E63" s="45">
        <v>24000</v>
      </c>
      <c r="F63" s="32" t="s">
        <v>70</v>
      </c>
      <c r="G63" s="32" t="s">
        <v>11</v>
      </c>
      <c r="H63" s="30" t="s">
        <v>15</v>
      </c>
      <c r="I63" s="31">
        <v>44926</v>
      </c>
      <c r="J63" s="12">
        <v>24000</v>
      </c>
    </row>
    <row r="64" spans="1:10" s="2" customFormat="1" ht="30" customHeight="1" x14ac:dyDescent="0.2">
      <c r="A64" s="24" t="s">
        <v>134</v>
      </c>
      <c r="B64" s="25" t="s">
        <v>135</v>
      </c>
      <c r="C64" s="31">
        <v>44561</v>
      </c>
      <c r="D64" s="45">
        <v>18900</v>
      </c>
      <c r="E64" s="45">
        <v>23625</v>
      </c>
      <c r="F64" s="32" t="s">
        <v>70</v>
      </c>
      <c r="G64" s="32" t="s">
        <v>136</v>
      </c>
      <c r="H64" s="30" t="s">
        <v>15</v>
      </c>
      <c r="I64" s="31">
        <v>44926</v>
      </c>
      <c r="J64" s="12">
        <v>23625</v>
      </c>
    </row>
    <row r="65" spans="1:10" s="2" customFormat="1" ht="30" customHeight="1" x14ac:dyDescent="0.2">
      <c r="A65" s="24" t="s">
        <v>137</v>
      </c>
      <c r="B65" s="25" t="s">
        <v>138</v>
      </c>
      <c r="C65" s="31">
        <v>44553</v>
      </c>
      <c r="D65" s="45">
        <v>12000</v>
      </c>
      <c r="E65" s="45">
        <v>15000</v>
      </c>
      <c r="F65" s="32" t="s">
        <v>116</v>
      </c>
      <c r="G65" s="32" t="s">
        <v>139</v>
      </c>
      <c r="H65" s="30" t="s">
        <v>15</v>
      </c>
      <c r="I65" s="31">
        <v>44926</v>
      </c>
      <c r="J65" s="12">
        <v>15000</v>
      </c>
    </row>
    <row r="66" spans="1:10" s="2" customFormat="1" ht="30" customHeight="1" x14ac:dyDescent="0.2">
      <c r="A66" s="24" t="s">
        <v>140</v>
      </c>
      <c r="B66" s="25" t="s">
        <v>141</v>
      </c>
      <c r="C66" s="31">
        <v>44559</v>
      </c>
      <c r="D66" s="45">
        <v>19900</v>
      </c>
      <c r="E66" s="45">
        <v>24875</v>
      </c>
      <c r="F66" s="32" t="s">
        <v>70</v>
      </c>
      <c r="G66" s="32" t="s">
        <v>142</v>
      </c>
      <c r="H66" s="30" t="s">
        <v>15</v>
      </c>
      <c r="I66" s="31" t="s">
        <v>294</v>
      </c>
      <c r="J66" s="12">
        <v>24250</v>
      </c>
    </row>
    <row r="67" spans="1:10" s="2" customFormat="1" ht="30" customHeight="1" x14ac:dyDescent="0.2">
      <c r="A67" s="24" t="s">
        <v>143</v>
      </c>
      <c r="B67" s="25" t="s">
        <v>144</v>
      </c>
      <c r="C67" s="31">
        <v>44559</v>
      </c>
      <c r="D67" s="45">
        <v>10000</v>
      </c>
      <c r="E67" s="45">
        <v>10000</v>
      </c>
      <c r="F67" s="32" t="s">
        <v>70</v>
      </c>
      <c r="G67" s="32" t="s">
        <v>145</v>
      </c>
      <c r="H67" s="30" t="s">
        <v>15</v>
      </c>
      <c r="I67" s="31" t="s">
        <v>295</v>
      </c>
      <c r="J67" s="12">
        <v>10000</v>
      </c>
    </row>
    <row r="68" spans="1:10" s="2" customFormat="1" ht="30" customHeight="1" x14ac:dyDescent="0.2">
      <c r="A68" s="24" t="s">
        <v>146</v>
      </c>
      <c r="B68" s="25" t="s">
        <v>147</v>
      </c>
      <c r="C68" s="31">
        <v>44553</v>
      </c>
      <c r="D68" s="45">
        <v>12960</v>
      </c>
      <c r="E68" s="45">
        <v>16200</v>
      </c>
      <c r="F68" s="32" t="s">
        <v>70</v>
      </c>
      <c r="G68" s="32" t="s">
        <v>148</v>
      </c>
      <c r="H68" s="30" t="s">
        <v>15</v>
      </c>
      <c r="I68" s="31">
        <v>44926</v>
      </c>
      <c r="J68" s="12">
        <v>16200</v>
      </c>
    </row>
    <row r="69" spans="1:10" s="2" customFormat="1" ht="30" customHeight="1" x14ac:dyDescent="0.2">
      <c r="A69" s="24" t="s">
        <v>149</v>
      </c>
      <c r="B69" s="25" t="s">
        <v>150</v>
      </c>
      <c r="C69" s="31">
        <v>44553</v>
      </c>
      <c r="D69" s="45">
        <v>9120</v>
      </c>
      <c r="E69" s="45">
        <v>11400</v>
      </c>
      <c r="F69" s="32" t="s">
        <v>70</v>
      </c>
      <c r="G69" s="32" t="s">
        <v>148</v>
      </c>
      <c r="H69" s="30" t="s">
        <v>15</v>
      </c>
      <c r="I69" s="31">
        <v>44926</v>
      </c>
      <c r="J69" s="12">
        <v>11400</v>
      </c>
    </row>
    <row r="70" spans="1:10" s="2" customFormat="1" ht="30" customHeight="1" x14ac:dyDescent="0.2">
      <c r="A70" s="24" t="s">
        <v>151</v>
      </c>
      <c r="B70" s="25" t="s">
        <v>152</v>
      </c>
      <c r="C70" s="31">
        <v>44553</v>
      </c>
      <c r="D70" s="45">
        <v>16200</v>
      </c>
      <c r="E70" s="45">
        <v>20250</v>
      </c>
      <c r="F70" s="32" t="s">
        <v>70</v>
      </c>
      <c r="G70" s="32" t="s">
        <v>148</v>
      </c>
      <c r="H70" s="30" t="s">
        <v>15</v>
      </c>
      <c r="I70" s="31">
        <v>44926</v>
      </c>
      <c r="J70" s="12">
        <v>20250</v>
      </c>
    </row>
    <row r="71" spans="1:10" s="2" customFormat="1" ht="30" customHeight="1" x14ac:dyDescent="0.2">
      <c r="A71" s="24" t="s">
        <v>153</v>
      </c>
      <c r="B71" s="25" t="s">
        <v>154</v>
      </c>
      <c r="C71" s="31">
        <v>44553</v>
      </c>
      <c r="D71" s="45">
        <v>19600</v>
      </c>
      <c r="E71" s="45">
        <v>24500</v>
      </c>
      <c r="F71" s="32" t="s">
        <v>70</v>
      </c>
      <c r="G71" s="32" t="s">
        <v>148</v>
      </c>
      <c r="H71" s="30" t="s">
        <v>15</v>
      </c>
      <c r="I71" s="31">
        <v>44926</v>
      </c>
      <c r="J71" s="12">
        <v>24500</v>
      </c>
    </row>
    <row r="72" spans="1:10" s="2" customFormat="1" ht="30" customHeight="1" x14ac:dyDescent="0.2">
      <c r="A72" s="24" t="s">
        <v>155</v>
      </c>
      <c r="B72" s="25" t="s">
        <v>156</v>
      </c>
      <c r="C72" s="31">
        <v>44558</v>
      </c>
      <c r="D72" s="45">
        <v>10800</v>
      </c>
      <c r="E72" s="45">
        <v>13500</v>
      </c>
      <c r="F72" s="32" t="s">
        <v>70</v>
      </c>
      <c r="G72" s="32" t="s">
        <v>41</v>
      </c>
      <c r="H72" s="30" t="s">
        <v>15</v>
      </c>
      <c r="I72" s="31">
        <v>44926</v>
      </c>
      <c r="J72" s="12">
        <v>13500</v>
      </c>
    </row>
    <row r="73" spans="1:10" s="2" customFormat="1" ht="30" customHeight="1" x14ac:dyDescent="0.2">
      <c r="A73" s="24" t="s">
        <v>157</v>
      </c>
      <c r="B73" s="25" t="s">
        <v>13</v>
      </c>
      <c r="C73" s="31">
        <v>44593</v>
      </c>
      <c r="D73" s="45">
        <v>19900</v>
      </c>
      <c r="E73" s="45">
        <v>24875</v>
      </c>
      <c r="F73" s="32" t="s">
        <v>158</v>
      </c>
      <c r="G73" s="32" t="s">
        <v>14</v>
      </c>
      <c r="H73" s="30" t="s">
        <v>15</v>
      </c>
      <c r="I73" s="31" t="s">
        <v>296</v>
      </c>
      <c r="J73" s="12">
        <v>6250</v>
      </c>
    </row>
    <row r="74" spans="1:10" s="2" customFormat="1" ht="42.75" x14ac:dyDescent="0.2">
      <c r="A74" s="24" t="s">
        <v>159</v>
      </c>
      <c r="B74" s="25" t="s">
        <v>160</v>
      </c>
      <c r="C74" s="31">
        <v>44581</v>
      </c>
      <c r="D74" s="45">
        <v>3400</v>
      </c>
      <c r="E74" s="45">
        <v>4250</v>
      </c>
      <c r="F74" s="32" t="s">
        <v>162</v>
      </c>
      <c r="G74" s="32" t="s">
        <v>161</v>
      </c>
      <c r="H74" s="30" t="s">
        <v>15</v>
      </c>
      <c r="I74" s="31">
        <v>44854</v>
      </c>
      <c r="J74" s="12">
        <v>4250</v>
      </c>
    </row>
    <row r="75" spans="1:10" s="2" customFormat="1" ht="30" customHeight="1" x14ac:dyDescent="0.2">
      <c r="A75" s="24" t="s">
        <v>163</v>
      </c>
      <c r="B75" s="25" t="s">
        <v>164</v>
      </c>
      <c r="C75" s="31">
        <v>44610</v>
      </c>
      <c r="D75" s="45">
        <v>4992</v>
      </c>
      <c r="E75" s="45">
        <v>6240</v>
      </c>
      <c r="F75" s="32" t="s">
        <v>165</v>
      </c>
      <c r="G75" s="32" t="s">
        <v>18</v>
      </c>
      <c r="H75" s="30" t="s">
        <v>15</v>
      </c>
      <c r="I75" s="31">
        <v>44725</v>
      </c>
      <c r="J75" s="12">
        <v>6240</v>
      </c>
    </row>
    <row r="76" spans="1:10" s="2" customFormat="1" ht="30" customHeight="1" x14ac:dyDescent="0.2">
      <c r="A76" s="24" t="s">
        <v>166</v>
      </c>
      <c r="B76" s="25" t="s">
        <v>167</v>
      </c>
      <c r="C76" s="31">
        <v>44582</v>
      </c>
      <c r="D76" s="45">
        <v>17680</v>
      </c>
      <c r="E76" s="45">
        <v>22100</v>
      </c>
      <c r="F76" s="32" t="s">
        <v>168</v>
      </c>
      <c r="G76" s="32" t="s">
        <v>21</v>
      </c>
      <c r="H76" s="30" t="s">
        <v>15</v>
      </c>
      <c r="I76" s="31">
        <v>44925</v>
      </c>
      <c r="J76" s="12">
        <v>22100</v>
      </c>
    </row>
    <row r="77" spans="1:10" s="2" customFormat="1" ht="30" customHeight="1" x14ac:dyDescent="0.2">
      <c r="A77" s="24" t="s">
        <v>169</v>
      </c>
      <c r="B77" s="25" t="s">
        <v>170</v>
      </c>
      <c r="C77" s="31">
        <v>44582</v>
      </c>
      <c r="D77" s="45">
        <v>7600</v>
      </c>
      <c r="E77" s="45">
        <v>9500</v>
      </c>
      <c r="F77" s="32" t="s">
        <v>171</v>
      </c>
      <c r="G77" s="32" t="s">
        <v>24</v>
      </c>
      <c r="H77" s="30" t="s">
        <v>15</v>
      </c>
      <c r="I77" s="31">
        <v>44926</v>
      </c>
      <c r="J77" s="12">
        <f>1245.02*7.5345</f>
        <v>9380.6031899999998</v>
      </c>
    </row>
    <row r="78" spans="1:10" s="2" customFormat="1" ht="30" customHeight="1" x14ac:dyDescent="0.2">
      <c r="A78" s="24" t="s">
        <v>172</v>
      </c>
      <c r="B78" s="25" t="s">
        <v>173</v>
      </c>
      <c r="C78" s="31">
        <v>44803</v>
      </c>
      <c r="D78" s="45">
        <v>19350</v>
      </c>
      <c r="E78" s="45">
        <v>24187.5</v>
      </c>
      <c r="F78" s="32" t="s">
        <v>174</v>
      </c>
      <c r="G78" s="32" t="s">
        <v>65</v>
      </c>
      <c r="H78" s="30" t="s">
        <v>175</v>
      </c>
      <c r="I78" s="31">
        <v>44810</v>
      </c>
      <c r="J78" s="12">
        <v>24187.5</v>
      </c>
    </row>
    <row r="79" spans="1:10" s="2" customFormat="1" ht="30" customHeight="1" x14ac:dyDescent="0.2">
      <c r="A79" s="24" t="s">
        <v>176</v>
      </c>
      <c r="B79" s="25" t="s">
        <v>177</v>
      </c>
      <c r="C79" s="31">
        <v>44580</v>
      </c>
      <c r="D79" s="45">
        <v>19990</v>
      </c>
      <c r="E79" s="45">
        <v>19990</v>
      </c>
      <c r="F79" s="32" t="s">
        <v>70</v>
      </c>
      <c r="G79" s="32" t="s">
        <v>178</v>
      </c>
      <c r="H79" s="30" t="s">
        <v>15</v>
      </c>
      <c r="I79" s="31" t="s">
        <v>294</v>
      </c>
      <c r="J79" s="12">
        <f>832*7.5345</f>
        <v>6268.7040000000006</v>
      </c>
    </row>
    <row r="80" spans="1:10" s="2" customFormat="1" ht="30" customHeight="1" x14ac:dyDescent="0.2">
      <c r="A80" s="24" t="s">
        <v>179</v>
      </c>
      <c r="B80" s="25" t="s">
        <v>180</v>
      </c>
      <c r="C80" s="31">
        <v>44623</v>
      </c>
      <c r="D80" s="45">
        <v>16000</v>
      </c>
      <c r="E80" s="45">
        <v>20000</v>
      </c>
      <c r="F80" s="32" t="s">
        <v>70</v>
      </c>
      <c r="G80" s="32" t="s">
        <v>7</v>
      </c>
      <c r="H80" s="30" t="s">
        <v>15</v>
      </c>
      <c r="I80" s="31">
        <v>44926</v>
      </c>
      <c r="J80" s="12">
        <v>20000</v>
      </c>
    </row>
    <row r="81" spans="1:10" s="2" customFormat="1" ht="30" customHeight="1" x14ac:dyDescent="0.2">
      <c r="A81" s="24" t="s">
        <v>181</v>
      </c>
      <c r="B81" s="25" t="s">
        <v>182</v>
      </c>
      <c r="C81" s="31">
        <v>44662</v>
      </c>
      <c r="D81" s="45">
        <v>10000</v>
      </c>
      <c r="E81" s="45">
        <v>10000</v>
      </c>
      <c r="F81" s="32" t="s">
        <v>184</v>
      </c>
      <c r="G81" s="32" t="s">
        <v>183</v>
      </c>
      <c r="H81" s="30" t="s">
        <v>15</v>
      </c>
      <c r="I81" s="31" t="s">
        <v>297</v>
      </c>
      <c r="J81" s="12">
        <f>3800</f>
        <v>3800</v>
      </c>
    </row>
    <row r="82" spans="1:10" s="2" customFormat="1" ht="30" customHeight="1" x14ac:dyDescent="0.2">
      <c r="A82" s="24" t="s">
        <v>185</v>
      </c>
      <c r="B82" s="25" t="s">
        <v>298</v>
      </c>
      <c r="C82" s="31">
        <v>44631</v>
      </c>
      <c r="D82" s="45">
        <f>4908.46+14091.54</f>
        <v>19000</v>
      </c>
      <c r="E82" s="45">
        <f>5546.56+15923.44</f>
        <v>21470</v>
      </c>
      <c r="F82" s="32" t="s">
        <v>186</v>
      </c>
      <c r="G82" s="32" t="s">
        <v>28</v>
      </c>
      <c r="H82" s="30" t="s">
        <v>15</v>
      </c>
      <c r="I82" s="31" t="s">
        <v>299</v>
      </c>
      <c r="J82" s="12">
        <v>10521.67</v>
      </c>
    </row>
    <row r="83" spans="1:10" s="2" customFormat="1" ht="42.75" x14ac:dyDescent="0.2">
      <c r="A83" s="24" t="s">
        <v>187</v>
      </c>
      <c r="B83" s="25" t="s">
        <v>188</v>
      </c>
      <c r="C83" s="31">
        <v>44685</v>
      </c>
      <c r="D83" s="45">
        <v>19600</v>
      </c>
      <c r="E83" s="45">
        <v>19600</v>
      </c>
      <c r="F83" s="32" t="s">
        <v>190</v>
      </c>
      <c r="G83" s="32" t="s">
        <v>189</v>
      </c>
      <c r="H83" s="30" t="s">
        <v>15</v>
      </c>
      <c r="I83" s="31">
        <v>44805</v>
      </c>
      <c r="J83" s="12">
        <f>2602.92*7.5345</f>
        <v>19611.70074</v>
      </c>
    </row>
    <row r="84" spans="1:10" s="2" customFormat="1" ht="42.75" x14ac:dyDescent="0.2">
      <c r="A84" s="24" t="s">
        <v>191</v>
      </c>
      <c r="B84" s="25" t="s">
        <v>192</v>
      </c>
      <c r="C84" s="31">
        <v>44685</v>
      </c>
      <c r="D84" s="45">
        <v>19800</v>
      </c>
      <c r="E84" s="45">
        <v>24750</v>
      </c>
      <c r="F84" s="32" t="s">
        <v>193</v>
      </c>
      <c r="G84" s="32" t="s">
        <v>61</v>
      </c>
      <c r="H84" s="30" t="s">
        <v>15</v>
      </c>
      <c r="I84" s="31">
        <v>44813</v>
      </c>
      <c r="J84" s="12">
        <v>247500</v>
      </c>
    </row>
    <row r="85" spans="1:10" s="2" customFormat="1" ht="30" customHeight="1" x14ac:dyDescent="0.2">
      <c r="A85" s="24" t="s">
        <v>194</v>
      </c>
      <c r="B85" s="25" t="s">
        <v>195</v>
      </c>
      <c r="C85" s="31">
        <v>44651</v>
      </c>
      <c r="D85" s="45">
        <v>18400</v>
      </c>
      <c r="E85" s="45">
        <v>23000</v>
      </c>
      <c r="F85" s="32" t="s">
        <v>197</v>
      </c>
      <c r="G85" s="32" t="s">
        <v>196</v>
      </c>
      <c r="H85" s="30" t="s">
        <v>15</v>
      </c>
      <c r="I85" s="31">
        <v>44804</v>
      </c>
      <c r="J85" s="12">
        <v>23000</v>
      </c>
    </row>
    <row r="86" spans="1:10" s="2" customFormat="1" ht="30" customHeight="1" x14ac:dyDescent="0.2">
      <c r="A86" s="24" t="s">
        <v>198</v>
      </c>
      <c r="B86" s="25" t="s">
        <v>301</v>
      </c>
      <c r="C86" s="31">
        <v>44651</v>
      </c>
      <c r="D86" s="45">
        <v>19000</v>
      </c>
      <c r="E86" s="45">
        <v>21470</v>
      </c>
      <c r="F86" s="32" t="s">
        <v>199</v>
      </c>
      <c r="G86" s="32" t="s">
        <v>28</v>
      </c>
      <c r="H86" s="30" t="s">
        <v>15</v>
      </c>
      <c r="I86" s="31">
        <v>44926</v>
      </c>
      <c r="J86" s="12">
        <f>1427.27*7.5345</f>
        <v>10753.765815000001</v>
      </c>
    </row>
    <row r="87" spans="1:10" s="2" customFormat="1" ht="30" customHeight="1" x14ac:dyDescent="0.2">
      <c r="A87" s="24" t="s">
        <v>200</v>
      </c>
      <c r="B87" s="25" t="s">
        <v>52</v>
      </c>
      <c r="C87" s="31">
        <v>44742</v>
      </c>
      <c r="D87" s="45">
        <v>9000</v>
      </c>
      <c r="E87" s="45">
        <v>11250</v>
      </c>
      <c r="F87" s="32" t="s">
        <v>201</v>
      </c>
      <c r="G87" s="32" t="s">
        <v>53</v>
      </c>
      <c r="H87" s="30" t="s">
        <v>15</v>
      </c>
      <c r="I87" s="31">
        <v>44803</v>
      </c>
      <c r="J87" s="12">
        <v>7500</v>
      </c>
    </row>
    <row r="88" spans="1:10" ht="30" customHeight="1" x14ac:dyDescent="0.2">
      <c r="A88" s="19" t="s">
        <v>337</v>
      </c>
      <c r="B88" s="66" t="s">
        <v>76</v>
      </c>
      <c r="C88" s="35">
        <v>44811</v>
      </c>
      <c r="D88" s="46">
        <v>5000</v>
      </c>
      <c r="E88" s="46">
        <v>5000</v>
      </c>
      <c r="F88" s="54" t="s">
        <v>203</v>
      </c>
      <c r="G88" s="37" t="s">
        <v>202</v>
      </c>
      <c r="H88" s="30" t="s">
        <v>15</v>
      </c>
      <c r="I88" s="35">
        <v>44813</v>
      </c>
      <c r="J88" s="13">
        <v>5000</v>
      </c>
    </row>
    <row r="89" spans="1:10" ht="30" customHeight="1" x14ac:dyDescent="0.2">
      <c r="A89" s="24" t="s">
        <v>336</v>
      </c>
      <c r="B89" s="67"/>
      <c r="C89" s="31">
        <v>44811</v>
      </c>
      <c r="D89" s="45">
        <v>4500</v>
      </c>
      <c r="E89" s="45">
        <v>4500</v>
      </c>
      <c r="F89" s="30" t="s">
        <v>203</v>
      </c>
      <c r="G89" s="31" t="s">
        <v>90</v>
      </c>
      <c r="H89" s="30" t="s">
        <v>15</v>
      </c>
      <c r="I89" s="31">
        <v>44815</v>
      </c>
      <c r="J89" s="12">
        <v>4500</v>
      </c>
    </row>
    <row r="90" spans="1:10" ht="30" customHeight="1" x14ac:dyDescent="0.2">
      <c r="A90" s="24" t="s">
        <v>335</v>
      </c>
      <c r="B90" s="67"/>
      <c r="C90" s="31">
        <v>44811</v>
      </c>
      <c r="D90" s="45">
        <v>4500</v>
      </c>
      <c r="E90" s="45">
        <v>4500</v>
      </c>
      <c r="F90" s="30" t="s">
        <v>203</v>
      </c>
      <c r="G90" s="31" t="s">
        <v>204</v>
      </c>
      <c r="H90" s="30" t="s">
        <v>15</v>
      </c>
      <c r="I90" s="31">
        <v>44831</v>
      </c>
      <c r="J90" s="12">
        <v>4500</v>
      </c>
    </row>
    <row r="91" spans="1:10" ht="30" customHeight="1" x14ac:dyDescent="0.2">
      <c r="A91" s="24" t="s">
        <v>334</v>
      </c>
      <c r="B91" s="67"/>
      <c r="C91" s="31">
        <v>44811</v>
      </c>
      <c r="D91" s="45">
        <v>5000</v>
      </c>
      <c r="E91" s="45">
        <v>5000</v>
      </c>
      <c r="F91" s="30" t="s">
        <v>203</v>
      </c>
      <c r="G91" s="31" t="s">
        <v>78</v>
      </c>
      <c r="H91" s="30" t="s">
        <v>15</v>
      </c>
      <c r="I91" s="31">
        <v>44814</v>
      </c>
      <c r="J91" s="12">
        <v>5000</v>
      </c>
    </row>
    <row r="92" spans="1:10" ht="30" customHeight="1" x14ac:dyDescent="0.2">
      <c r="A92" s="24" t="s">
        <v>333</v>
      </c>
      <c r="B92" s="67"/>
      <c r="C92" s="31">
        <v>44811</v>
      </c>
      <c r="D92" s="45">
        <v>5000</v>
      </c>
      <c r="E92" s="45">
        <v>5000</v>
      </c>
      <c r="F92" s="30" t="s">
        <v>203</v>
      </c>
      <c r="G92" s="31" t="s">
        <v>73</v>
      </c>
      <c r="H92" s="30" t="s">
        <v>15</v>
      </c>
      <c r="I92" s="31">
        <v>44829</v>
      </c>
      <c r="J92" s="12">
        <v>5000</v>
      </c>
    </row>
    <row r="93" spans="1:10" ht="30" customHeight="1" x14ac:dyDescent="0.2">
      <c r="A93" s="24" t="s">
        <v>332</v>
      </c>
      <c r="B93" s="67"/>
      <c r="C93" s="31">
        <v>44811</v>
      </c>
      <c r="D93" s="45">
        <v>5000</v>
      </c>
      <c r="E93" s="45">
        <v>5000</v>
      </c>
      <c r="F93" s="30" t="s">
        <v>203</v>
      </c>
      <c r="G93" s="31" t="s">
        <v>205</v>
      </c>
      <c r="H93" s="30" t="s">
        <v>15</v>
      </c>
      <c r="I93" s="31">
        <v>44852</v>
      </c>
      <c r="J93" s="12">
        <v>5000</v>
      </c>
    </row>
    <row r="94" spans="1:10" ht="30" customHeight="1" x14ac:dyDescent="0.2">
      <c r="A94" s="24" t="s">
        <v>331</v>
      </c>
      <c r="B94" s="67"/>
      <c r="C94" s="31">
        <v>44811</v>
      </c>
      <c r="D94" s="45">
        <v>5000</v>
      </c>
      <c r="E94" s="45">
        <v>5000</v>
      </c>
      <c r="F94" s="30" t="s">
        <v>203</v>
      </c>
      <c r="G94" s="31" t="s">
        <v>86</v>
      </c>
      <c r="H94" s="30" t="s">
        <v>15</v>
      </c>
      <c r="I94" s="31">
        <v>44877</v>
      </c>
      <c r="J94" s="12">
        <v>5000</v>
      </c>
    </row>
    <row r="95" spans="1:10" ht="30" customHeight="1" x14ac:dyDescent="0.2">
      <c r="A95" s="24" t="s">
        <v>330</v>
      </c>
      <c r="B95" s="67"/>
      <c r="C95" s="31">
        <v>44811</v>
      </c>
      <c r="D95" s="45">
        <v>5000</v>
      </c>
      <c r="E95" s="45">
        <v>5000</v>
      </c>
      <c r="F95" s="30" t="s">
        <v>203</v>
      </c>
      <c r="G95" s="31" t="s">
        <v>77</v>
      </c>
      <c r="H95" s="30" t="s">
        <v>15</v>
      </c>
      <c r="I95" s="31">
        <v>44854</v>
      </c>
      <c r="J95" s="12">
        <v>5000</v>
      </c>
    </row>
    <row r="96" spans="1:10" ht="30" customHeight="1" x14ac:dyDescent="0.2">
      <c r="A96" s="24" t="s">
        <v>329</v>
      </c>
      <c r="B96" s="67"/>
      <c r="C96" s="31">
        <v>44811</v>
      </c>
      <c r="D96" s="45">
        <v>5000</v>
      </c>
      <c r="E96" s="45">
        <v>5000</v>
      </c>
      <c r="F96" s="30" t="s">
        <v>203</v>
      </c>
      <c r="G96" s="31" t="s">
        <v>80</v>
      </c>
      <c r="H96" s="30" t="s">
        <v>15</v>
      </c>
      <c r="I96" s="31">
        <v>44893</v>
      </c>
      <c r="J96" s="12">
        <v>5000</v>
      </c>
    </row>
    <row r="97" spans="1:10" ht="30" customHeight="1" x14ac:dyDescent="0.2">
      <c r="A97" s="24" t="s">
        <v>328</v>
      </c>
      <c r="B97" s="67"/>
      <c r="C97" s="31">
        <v>44811</v>
      </c>
      <c r="D97" s="45">
        <v>5000</v>
      </c>
      <c r="E97" s="45">
        <v>5000</v>
      </c>
      <c r="F97" s="30" t="s">
        <v>203</v>
      </c>
      <c r="G97" s="31" t="s">
        <v>84</v>
      </c>
      <c r="H97" s="30" t="s">
        <v>15</v>
      </c>
      <c r="I97" s="31">
        <v>44893</v>
      </c>
      <c r="J97" s="12">
        <v>5000</v>
      </c>
    </row>
    <row r="98" spans="1:10" ht="30" customHeight="1" x14ac:dyDescent="0.2">
      <c r="A98" s="24" t="s">
        <v>327</v>
      </c>
      <c r="B98" s="67"/>
      <c r="C98" s="31">
        <v>44811</v>
      </c>
      <c r="D98" s="45">
        <v>5000</v>
      </c>
      <c r="E98" s="45">
        <v>5000</v>
      </c>
      <c r="F98" s="30" t="s">
        <v>203</v>
      </c>
      <c r="G98" s="31" t="s">
        <v>81</v>
      </c>
      <c r="H98" s="30" t="s">
        <v>15</v>
      </c>
      <c r="I98" s="31">
        <v>44872</v>
      </c>
      <c r="J98" s="12">
        <v>5000</v>
      </c>
    </row>
    <row r="99" spans="1:10" ht="30" customHeight="1" x14ac:dyDescent="0.2">
      <c r="A99" s="24" t="s">
        <v>326</v>
      </c>
      <c r="B99" s="67"/>
      <c r="C99" s="31">
        <v>44811</v>
      </c>
      <c r="D99" s="45">
        <v>5000</v>
      </c>
      <c r="E99" s="45">
        <v>5000</v>
      </c>
      <c r="F99" s="30" t="s">
        <v>203</v>
      </c>
      <c r="G99" s="31" t="s">
        <v>206</v>
      </c>
      <c r="H99" s="30" t="s">
        <v>15</v>
      </c>
      <c r="I99" s="31">
        <v>44894</v>
      </c>
      <c r="J99" s="12">
        <v>5000</v>
      </c>
    </row>
    <row r="100" spans="1:10" ht="30" customHeight="1" x14ac:dyDescent="0.2">
      <c r="A100" s="24" t="s">
        <v>325</v>
      </c>
      <c r="B100" s="67"/>
      <c r="C100" s="31">
        <v>44811</v>
      </c>
      <c r="D100" s="45">
        <v>4000</v>
      </c>
      <c r="E100" s="45">
        <v>4000</v>
      </c>
      <c r="F100" s="30" t="s">
        <v>203</v>
      </c>
      <c r="G100" s="31" t="s">
        <v>207</v>
      </c>
      <c r="H100" s="30" t="s">
        <v>15</v>
      </c>
      <c r="I100" s="31">
        <v>44898</v>
      </c>
      <c r="J100" s="12">
        <v>4000</v>
      </c>
    </row>
    <row r="101" spans="1:10" ht="30" customHeight="1" x14ac:dyDescent="0.2">
      <c r="A101" s="24" t="s">
        <v>324</v>
      </c>
      <c r="B101" s="67"/>
      <c r="C101" s="31">
        <v>44811</v>
      </c>
      <c r="D101" s="45">
        <v>4500</v>
      </c>
      <c r="E101" s="45">
        <v>4500</v>
      </c>
      <c r="F101" s="30" t="s">
        <v>203</v>
      </c>
      <c r="G101" s="31" t="s">
        <v>85</v>
      </c>
      <c r="H101" s="30" t="s">
        <v>15</v>
      </c>
      <c r="I101" s="31">
        <v>44892</v>
      </c>
      <c r="J101" s="12">
        <v>4500</v>
      </c>
    </row>
    <row r="102" spans="1:10" ht="30" customHeight="1" x14ac:dyDescent="0.2">
      <c r="A102" s="24" t="s">
        <v>323</v>
      </c>
      <c r="B102" s="68"/>
      <c r="C102" s="31">
        <v>44811</v>
      </c>
      <c r="D102" s="45">
        <v>5000</v>
      </c>
      <c r="E102" s="45">
        <v>5000</v>
      </c>
      <c r="F102" s="30" t="s">
        <v>203</v>
      </c>
      <c r="G102" s="31" t="s">
        <v>208</v>
      </c>
      <c r="H102" s="30" t="s">
        <v>15</v>
      </c>
      <c r="I102" s="31">
        <v>44884</v>
      </c>
      <c r="J102" s="12">
        <v>5000</v>
      </c>
    </row>
    <row r="103" spans="1:10" s="2" customFormat="1" ht="30" customHeight="1" x14ac:dyDescent="0.2">
      <c r="A103" s="24" t="s">
        <v>209</v>
      </c>
      <c r="B103" s="25" t="s">
        <v>56</v>
      </c>
      <c r="C103" s="31">
        <v>44799</v>
      </c>
      <c r="D103" s="45">
        <v>13205.35</v>
      </c>
      <c r="E103" s="45">
        <v>13205.35</v>
      </c>
      <c r="F103" s="32" t="s">
        <v>210</v>
      </c>
      <c r="G103" s="32" t="s">
        <v>57</v>
      </c>
      <c r="H103" s="30" t="s">
        <v>15</v>
      </c>
      <c r="I103" s="31" t="s">
        <v>404</v>
      </c>
      <c r="J103" s="16">
        <v>245.87</v>
      </c>
    </row>
    <row r="104" spans="1:10" s="2" customFormat="1" ht="30" customHeight="1" x14ac:dyDescent="0.2">
      <c r="A104" s="24" t="s">
        <v>286</v>
      </c>
      <c r="B104" s="25" t="s">
        <v>211</v>
      </c>
      <c r="C104" s="31">
        <v>44826</v>
      </c>
      <c r="D104" s="45">
        <v>15000</v>
      </c>
      <c r="E104" s="45">
        <v>15000</v>
      </c>
      <c r="F104" s="32" t="s">
        <v>213</v>
      </c>
      <c r="G104" s="32" t="s">
        <v>212</v>
      </c>
      <c r="H104" s="30" t="s">
        <v>15</v>
      </c>
      <c r="I104" s="31">
        <v>44832</v>
      </c>
      <c r="J104" s="12">
        <v>15000</v>
      </c>
    </row>
    <row r="105" spans="1:10" s="2" customFormat="1" ht="42.75" x14ac:dyDescent="0.2">
      <c r="A105" s="24" t="s">
        <v>214</v>
      </c>
      <c r="B105" s="25" t="s">
        <v>215</v>
      </c>
      <c r="C105" s="31">
        <v>44760</v>
      </c>
      <c r="D105" s="45">
        <v>7500</v>
      </c>
      <c r="E105" s="45">
        <v>9375</v>
      </c>
      <c r="F105" s="32" t="s">
        <v>217</v>
      </c>
      <c r="G105" s="32" t="s">
        <v>216</v>
      </c>
      <c r="H105" s="30" t="s">
        <v>15</v>
      </c>
      <c r="I105" s="31">
        <v>44819</v>
      </c>
      <c r="J105" s="12">
        <v>9375</v>
      </c>
    </row>
    <row r="106" spans="1:10" s="2" customFormat="1" ht="42.75" x14ac:dyDescent="0.2">
      <c r="A106" s="24" t="s">
        <v>218</v>
      </c>
      <c r="B106" s="25" t="s">
        <v>219</v>
      </c>
      <c r="C106" s="31">
        <v>44911</v>
      </c>
      <c r="D106" s="45">
        <v>19500</v>
      </c>
      <c r="E106" s="45">
        <v>24375</v>
      </c>
      <c r="F106" s="32" t="s">
        <v>221</v>
      </c>
      <c r="G106" s="32" t="s">
        <v>220</v>
      </c>
      <c r="H106" s="30" t="s">
        <v>175</v>
      </c>
      <c r="I106" s="31" t="s">
        <v>371</v>
      </c>
      <c r="J106" s="16">
        <v>3235.12</v>
      </c>
    </row>
    <row r="107" spans="1:10" s="2" customFormat="1" ht="32.25" customHeight="1" x14ac:dyDescent="0.2">
      <c r="A107" s="24" t="s">
        <v>222</v>
      </c>
      <c r="B107" s="25" t="s">
        <v>111</v>
      </c>
      <c r="C107" s="31">
        <v>44910</v>
      </c>
      <c r="D107" s="45">
        <v>19900</v>
      </c>
      <c r="E107" s="45">
        <v>24875</v>
      </c>
      <c r="F107" s="32" t="s">
        <v>223</v>
      </c>
      <c r="G107" s="32" t="s">
        <v>112</v>
      </c>
      <c r="H107" s="30" t="s">
        <v>15</v>
      </c>
      <c r="I107" s="31" t="s">
        <v>504</v>
      </c>
      <c r="J107" s="16">
        <v>3170.53</v>
      </c>
    </row>
    <row r="108" spans="1:10" s="2" customFormat="1" ht="30" customHeight="1" x14ac:dyDescent="0.2">
      <c r="A108" s="24" t="s">
        <v>224</v>
      </c>
      <c r="B108" s="25" t="s">
        <v>225</v>
      </c>
      <c r="C108" s="31">
        <v>44901</v>
      </c>
      <c r="D108" s="45">
        <v>19990</v>
      </c>
      <c r="E108" s="45">
        <v>24987.5</v>
      </c>
      <c r="F108" s="32" t="s">
        <v>223</v>
      </c>
      <c r="G108" s="32" t="s">
        <v>106</v>
      </c>
      <c r="H108" s="30" t="s">
        <v>15</v>
      </c>
      <c r="I108" s="31" t="s">
        <v>411</v>
      </c>
      <c r="J108" s="16">
        <v>1294.08</v>
      </c>
    </row>
    <row r="109" spans="1:10" s="2" customFormat="1" ht="30" customHeight="1" x14ac:dyDescent="0.2">
      <c r="A109" s="24" t="s">
        <v>226</v>
      </c>
      <c r="B109" s="25" t="s">
        <v>227</v>
      </c>
      <c r="C109" s="31">
        <v>44901</v>
      </c>
      <c r="D109" s="45">
        <v>19990</v>
      </c>
      <c r="E109" s="45">
        <v>24987.5</v>
      </c>
      <c r="F109" s="32" t="s">
        <v>223</v>
      </c>
      <c r="G109" s="32" t="s">
        <v>119</v>
      </c>
      <c r="H109" s="30" t="s">
        <v>15</v>
      </c>
      <c r="I109" s="31" t="s">
        <v>406</v>
      </c>
      <c r="J109" s="16">
        <v>1732.37</v>
      </c>
    </row>
    <row r="110" spans="1:10" s="2" customFormat="1" ht="30" customHeight="1" x14ac:dyDescent="0.2">
      <c r="A110" s="24" t="s">
        <v>228</v>
      </c>
      <c r="B110" s="25" t="s">
        <v>102</v>
      </c>
      <c r="C110" s="31">
        <v>44901</v>
      </c>
      <c r="D110" s="45">
        <v>19990</v>
      </c>
      <c r="E110" s="45">
        <v>24987.5</v>
      </c>
      <c r="F110" s="32" t="s">
        <v>223</v>
      </c>
      <c r="G110" s="32" t="s">
        <v>103</v>
      </c>
      <c r="H110" s="30" t="s">
        <v>15</v>
      </c>
      <c r="I110" s="31" t="s">
        <v>407</v>
      </c>
      <c r="J110" s="16">
        <v>1689.12</v>
      </c>
    </row>
    <row r="111" spans="1:10" s="2" customFormat="1" ht="30" customHeight="1" x14ac:dyDescent="0.2">
      <c r="A111" s="24" t="s">
        <v>229</v>
      </c>
      <c r="B111" s="25" t="s">
        <v>230</v>
      </c>
      <c r="C111" s="31">
        <v>44909</v>
      </c>
      <c r="D111" s="45">
        <v>19990</v>
      </c>
      <c r="E111" s="45">
        <v>24987.5</v>
      </c>
      <c r="F111" s="32" t="s">
        <v>223</v>
      </c>
      <c r="G111" s="32" t="s">
        <v>69</v>
      </c>
      <c r="H111" s="30" t="s">
        <v>15</v>
      </c>
      <c r="I111" s="31" t="s">
        <v>408</v>
      </c>
      <c r="J111" s="16">
        <v>2694.43</v>
      </c>
    </row>
    <row r="112" spans="1:10" s="2" customFormat="1" ht="30" customHeight="1" x14ac:dyDescent="0.2">
      <c r="A112" s="24" t="s">
        <v>231</v>
      </c>
      <c r="B112" s="25" t="s">
        <v>232</v>
      </c>
      <c r="C112" s="31">
        <v>44907</v>
      </c>
      <c r="D112" s="45">
        <v>12600</v>
      </c>
      <c r="E112" s="45">
        <v>15750</v>
      </c>
      <c r="F112" s="32" t="s">
        <v>223</v>
      </c>
      <c r="G112" s="32" t="s">
        <v>125</v>
      </c>
      <c r="H112" s="30" t="s">
        <v>15</v>
      </c>
      <c r="I112" s="31" t="s">
        <v>410</v>
      </c>
      <c r="J112" s="16">
        <v>2090.38</v>
      </c>
    </row>
    <row r="113" spans="1:10" s="2" customFormat="1" ht="30" customHeight="1" x14ac:dyDescent="0.2">
      <c r="A113" s="24" t="s">
        <v>233</v>
      </c>
      <c r="B113" s="25" t="s">
        <v>121</v>
      </c>
      <c r="C113" s="31">
        <v>44907</v>
      </c>
      <c r="D113" s="45">
        <v>19920</v>
      </c>
      <c r="E113" s="45">
        <v>24900</v>
      </c>
      <c r="F113" s="32" t="s">
        <v>223</v>
      </c>
      <c r="G113" s="32" t="s">
        <v>122</v>
      </c>
      <c r="H113" s="30" t="s">
        <v>15</v>
      </c>
      <c r="I113" s="31" t="s">
        <v>411</v>
      </c>
      <c r="J113" s="16">
        <v>3304.8</v>
      </c>
    </row>
    <row r="114" spans="1:10" s="2" customFormat="1" ht="30" customHeight="1" x14ac:dyDescent="0.2">
      <c r="A114" s="24" t="s">
        <v>234</v>
      </c>
      <c r="B114" s="25" t="s">
        <v>6</v>
      </c>
      <c r="C114" s="31">
        <v>44907</v>
      </c>
      <c r="D114" s="45">
        <v>18400</v>
      </c>
      <c r="E114" s="45">
        <v>23000</v>
      </c>
      <c r="F114" s="32" t="s">
        <v>223</v>
      </c>
      <c r="G114" s="32" t="s">
        <v>7</v>
      </c>
      <c r="H114" s="30" t="s">
        <v>15</v>
      </c>
      <c r="I114" s="31" t="s">
        <v>407</v>
      </c>
      <c r="J114" s="16">
        <v>2289.4499999999998</v>
      </c>
    </row>
    <row r="115" spans="1:10" s="2" customFormat="1" ht="30" customHeight="1" x14ac:dyDescent="0.2">
      <c r="A115" s="24" t="s">
        <v>235</v>
      </c>
      <c r="B115" s="25" t="s">
        <v>236</v>
      </c>
      <c r="C115" s="31">
        <v>44925</v>
      </c>
      <c r="D115" s="45">
        <v>10171.58</v>
      </c>
      <c r="E115" s="45">
        <v>10171.58</v>
      </c>
      <c r="F115" s="32" t="s">
        <v>223</v>
      </c>
      <c r="G115" s="32" t="s">
        <v>145</v>
      </c>
      <c r="H115" s="30" t="s">
        <v>15</v>
      </c>
      <c r="I115" s="31" t="s">
        <v>405</v>
      </c>
      <c r="J115" s="16">
        <v>1350</v>
      </c>
    </row>
    <row r="116" spans="1:10" s="2" customFormat="1" ht="30" customHeight="1" x14ac:dyDescent="0.2">
      <c r="A116" s="24" t="s">
        <v>237</v>
      </c>
      <c r="B116" s="25" t="s">
        <v>238</v>
      </c>
      <c r="C116" s="31">
        <v>44907</v>
      </c>
      <c r="D116" s="45">
        <v>12000</v>
      </c>
      <c r="E116" s="45">
        <v>15000</v>
      </c>
      <c r="F116" s="32" t="s">
        <v>223</v>
      </c>
      <c r="G116" s="32" t="s">
        <v>139</v>
      </c>
      <c r="H116" s="30" t="s">
        <v>15</v>
      </c>
      <c r="I116" s="31" t="s">
        <v>407</v>
      </c>
      <c r="J116" s="16">
        <v>1990.8</v>
      </c>
    </row>
    <row r="117" spans="1:10" s="2" customFormat="1" ht="30" customHeight="1" x14ac:dyDescent="0.2">
      <c r="A117" s="24" t="s">
        <v>239</v>
      </c>
      <c r="B117" s="25" t="s">
        <v>40</v>
      </c>
      <c r="C117" s="31">
        <v>44907</v>
      </c>
      <c r="D117" s="45">
        <v>10800</v>
      </c>
      <c r="E117" s="45">
        <v>13500</v>
      </c>
      <c r="F117" s="32" t="s">
        <v>223</v>
      </c>
      <c r="G117" s="32" t="s">
        <v>41</v>
      </c>
      <c r="H117" s="30" t="s">
        <v>15</v>
      </c>
      <c r="I117" s="31" t="s">
        <v>406</v>
      </c>
      <c r="J117" s="16">
        <v>1791.72</v>
      </c>
    </row>
    <row r="118" spans="1:10" s="2" customFormat="1" ht="30" customHeight="1" x14ac:dyDescent="0.2">
      <c r="A118" s="24" t="s">
        <v>240</v>
      </c>
      <c r="B118" s="25" t="s">
        <v>241</v>
      </c>
      <c r="C118" s="31">
        <v>44907</v>
      </c>
      <c r="D118" s="45">
        <v>19200</v>
      </c>
      <c r="E118" s="45">
        <v>24000</v>
      </c>
      <c r="F118" s="32" t="s">
        <v>223</v>
      </c>
      <c r="G118" s="32" t="s">
        <v>11</v>
      </c>
      <c r="H118" s="30" t="s">
        <v>15</v>
      </c>
      <c r="I118" s="31" t="s">
        <v>407</v>
      </c>
      <c r="J118" s="16">
        <v>3185.35</v>
      </c>
    </row>
    <row r="119" spans="1:10" s="2" customFormat="1" ht="30" customHeight="1" x14ac:dyDescent="0.2">
      <c r="A119" s="24" t="s">
        <v>242</v>
      </c>
      <c r="B119" s="25" t="s">
        <v>243</v>
      </c>
      <c r="C119" s="31">
        <v>44907</v>
      </c>
      <c r="D119" s="45">
        <v>19800</v>
      </c>
      <c r="E119" s="45">
        <v>24750</v>
      </c>
      <c r="F119" s="32" t="s">
        <v>223</v>
      </c>
      <c r="G119" s="32" t="s">
        <v>11</v>
      </c>
      <c r="H119" s="30" t="s">
        <v>15</v>
      </c>
      <c r="I119" s="31" t="s">
        <v>408</v>
      </c>
      <c r="J119" s="16">
        <v>3284.88</v>
      </c>
    </row>
    <row r="120" spans="1:10" s="2" customFormat="1" ht="30" customHeight="1" x14ac:dyDescent="0.2">
      <c r="A120" s="24" t="s">
        <v>244</v>
      </c>
      <c r="B120" s="25" t="s">
        <v>245</v>
      </c>
      <c r="C120" s="31">
        <v>44907</v>
      </c>
      <c r="D120" s="45">
        <v>19200</v>
      </c>
      <c r="E120" s="45">
        <v>24000</v>
      </c>
      <c r="F120" s="32" t="s">
        <v>223</v>
      </c>
      <c r="G120" s="32" t="s">
        <v>11</v>
      </c>
      <c r="H120" s="30" t="s">
        <v>15</v>
      </c>
      <c r="I120" s="31" t="s">
        <v>407</v>
      </c>
      <c r="J120" s="16">
        <v>3185.35</v>
      </c>
    </row>
    <row r="121" spans="1:10" s="2" customFormat="1" ht="30" customHeight="1" x14ac:dyDescent="0.2">
      <c r="A121" s="24" t="s">
        <v>246</v>
      </c>
      <c r="B121" s="25" t="s">
        <v>247</v>
      </c>
      <c r="C121" s="31">
        <v>44907</v>
      </c>
      <c r="D121" s="45">
        <v>15900</v>
      </c>
      <c r="E121" s="45">
        <v>19875</v>
      </c>
      <c r="F121" s="32" t="s">
        <v>223</v>
      </c>
      <c r="G121" s="32" t="s">
        <v>11</v>
      </c>
      <c r="H121" s="30" t="s">
        <v>15</v>
      </c>
      <c r="I121" s="31" t="s">
        <v>407</v>
      </c>
      <c r="J121" s="16">
        <v>2637.86</v>
      </c>
    </row>
    <row r="122" spans="1:10" s="2" customFormat="1" ht="30" customHeight="1" x14ac:dyDescent="0.2">
      <c r="A122" s="24" t="s">
        <v>248</v>
      </c>
      <c r="B122" s="25" t="s">
        <v>249</v>
      </c>
      <c r="C122" s="31">
        <v>44925</v>
      </c>
      <c r="D122" s="45">
        <v>19900</v>
      </c>
      <c r="E122" s="45">
        <v>24875</v>
      </c>
      <c r="F122" s="32" t="s">
        <v>223</v>
      </c>
      <c r="G122" s="32" t="s">
        <v>115</v>
      </c>
      <c r="H122" s="30" t="s">
        <v>15</v>
      </c>
      <c r="I122" s="31" t="s">
        <v>512</v>
      </c>
      <c r="J122" s="18" t="s">
        <v>512</v>
      </c>
    </row>
    <row r="123" spans="1:10" s="2" customFormat="1" ht="30" customHeight="1" x14ac:dyDescent="0.2">
      <c r="A123" s="24" t="s">
        <v>250</v>
      </c>
      <c r="B123" s="25" t="s">
        <v>251</v>
      </c>
      <c r="C123" s="31">
        <v>44925</v>
      </c>
      <c r="D123" s="45">
        <v>19900</v>
      </c>
      <c r="E123" s="45">
        <v>24875</v>
      </c>
      <c r="F123" s="32" t="s">
        <v>223</v>
      </c>
      <c r="G123" s="32" t="s">
        <v>252</v>
      </c>
      <c r="H123" s="30" t="s">
        <v>15</v>
      </c>
      <c r="I123" s="31" t="s">
        <v>505</v>
      </c>
      <c r="J123" s="16">
        <v>533</v>
      </c>
    </row>
    <row r="124" spans="1:10" s="2" customFormat="1" ht="30" customHeight="1" x14ac:dyDescent="0.2">
      <c r="A124" s="24" t="s">
        <v>253</v>
      </c>
      <c r="B124" s="25" t="s">
        <v>135</v>
      </c>
      <c r="C124" s="31">
        <v>44924</v>
      </c>
      <c r="D124" s="45">
        <v>18900</v>
      </c>
      <c r="E124" s="45">
        <v>23625</v>
      </c>
      <c r="F124" s="32" t="s">
        <v>223</v>
      </c>
      <c r="G124" s="32" t="s">
        <v>136</v>
      </c>
      <c r="H124" s="30" t="s">
        <v>15</v>
      </c>
      <c r="I124" s="31" t="s">
        <v>408</v>
      </c>
      <c r="J124" s="16">
        <v>3135.6</v>
      </c>
    </row>
    <row r="125" spans="1:10" s="2" customFormat="1" ht="30" customHeight="1" x14ac:dyDescent="0.2">
      <c r="A125" s="24" t="s">
        <v>409</v>
      </c>
      <c r="B125" s="25" t="s">
        <v>147</v>
      </c>
      <c r="C125" s="31">
        <v>44907</v>
      </c>
      <c r="D125" s="45">
        <v>14960</v>
      </c>
      <c r="E125" s="45">
        <v>18700</v>
      </c>
      <c r="F125" s="32" t="s">
        <v>223</v>
      </c>
      <c r="G125" s="32" t="s">
        <v>148</v>
      </c>
      <c r="H125" s="30" t="s">
        <v>15</v>
      </c>
      <c r="I125" s="31" t="s">
        <v>408</v>
      </c>
      <c r="J125" s="16">
        <v>2481.92</v>
      </c>
    </row>
    <row r="126" spans="1:10" s="2" customFormat="1" ht="30" customHeight="1" x14ac:dyDescent="0.2">
      <c r="A126" s="24" t="s">
        <v>254</v>
      </c>
      <c r="B126" s="25" t="s">
        <v>150</v>
      </c>
      <c r="C126" s="31">
        <v>44907</v>
      </c>
      <c r="D126" s="45">
        <v>9120</v>
      </c>
      <c r="E126" s="45">
        <v>11400</v>
      </c>
      <c r="F126" s="32" t="s">
        <v>223</v>
      </c>
      <c r="G126" s="32" t="s">
        <v>148</v>
      </c>
      <c r="H126" s="30" t="s">
        <v>15</v>
      </c>
      <c r="I126" s="31" t="s">
        <v>408</v>
      </c>
      <c r="J126" s="16">
        <v>1513.04</v>
      </c>
    </row>
    <row r="127" spans="1:10" s="2" customFormat="1" ht="30" customHeight="1" x14ac:dyDescent="0.2">
      <c r="A127" s="24" t="s">
        <v>255</v>
      </c>
      <c r="B127" s="25" t="s">
        <v>152</v>
      </c>
      <c r="C127" s="31">
        <v>44907</v>
      </c>
      <c r="D127" s="45">
        <v>18200</v>
      </c>
      <c r="E127" s="45">
        <v>22750</v>
      </c>
      <c r="F127" s="32" t="s">
        <v>223</v>
      </c>
      <c r="G127" s="32" t="s">
        <v>148</v>
      </c>
      <c r="H127" s="30" t="s">
        <v>15</v>
      </c>
      <c r="I127" s="31" t="s">
        <v>408</v>
      </c>
      <c r="J127" s="16">
        <v>3019.44</v>
      </c>
    </row>
    <row r="128" spans="1:10" s="2" customFormat="1" ht="30" customHeight="1" thickBot="1" x14ac:dyDescent="0.25">
      <c r="A128" s="47" t="s">
        <v>256</v>
      </c>
      <c r="B128" s="27" t="s">
        <v>257</v>
      </c>
      <c r="C128" s="42">
        <v>44907</v>
      </c>
      <c r="D128" s="48">
        <v>19600</v>
      </c>
      <c r="E128" s="48">
        <v>24500</v>
      </c>
      <c r="F128" s="20" t="s">
        <v>223</v>
      </c>
      <c r="G128" s="20" t="s">
        <v>148</v>
      </c>
      <c r="H128" s="41" t="s">
        <v>15</v>
      </c>
      <c r="I128" s="42" t="s">
        <v>410</v>
      </c>
      <c r="J128" s="21">
        <v>3251.77</v>
      </c>
    </row>
    <row r="129" spans="1:10" s="2" customFormat="1" ht="57" customHeight="1" thickBot="1" x14ac:dyDescent="0.25">
      <c r="A129" s="75" t="s">
        <v>338</v>
      </c>
      <c r="B129" s="76"/>
      <c r="C129" s="76"/>
      <c r="D129" s="76"/>
      <c r="E129" s="76"/>
      <c r="F129" s="76"/>
      <c r="G129" s="76"/>
      <c r="H129" s="76"/>
      <c r="I129" s="76"/>
      <c r="J129" s="77"/>
    </row>
    <row r="130" spans="1:10" s="2" customFormat="1" ht="30" customHeight="1" x14ac:dyDescent="0.2">
      <c r="A130" s="6" t="s">
        <v>258</v>
      </c>
      <c r="B130" s="7" t="s">
        <v>259</v>
      </c>
      <c r="C130" s="9">
        <v>44952</v>
      </c>
      <c r="D130" s="15">
        <v>700</v>
      </c>
      <c r="E130" s="15">
        <v>875</v>
      </c>
      <c r="F130" s="14" t="s">
        <v>260</v>
      </c>
      <c r="G130" s="14" t="s">
        <v>112</v>
      </c>
      <c r="H130" s="8" t="s">
        <v>15</v>
      </c>
      <c r="I130" s="9" t="s">
        <v>506</v>
      </c>
      <c r="J130" s="22">
        <v>439.79</v>
      </c>
    </row>
    <row r="131" spans="1:10" s="2" customFormat="1" ht="30" customHeight="1" x14ac:dyDescent="0.2">
      <c r="A131" s="24" t="s">
        <v>261</v>
      </c>
      <c r="B131" s="25" t="s">
        <v>262</v>
      </c>
      <c r="C131" s="31">
        <v>44944</v>
      </c>
      <c r="D131" s="28">
        <v>2649.9</v>
      </c>
      <c r="E131" s="28">
        <v>3312.37</v>
      </c>
      <c r="F131" s="32" t="s">
        <v>263</v>
      </c>
      <c r="G131" s="32" t="s">
        <v>18</v>
      </c>
      <c r="H131" s="30" t="s">
        <v>15</v>
      </c>
      <c r="I131" s="31" t="s">
        <v>506</v>
      </c>
      <c r="J131" s="16">
        <v>897.5</v>
      </c>
    </row>
    <row r="132" spans="1:10" s="2" customFormat="1" ht="30" customHeight="1" x14ac:dyDescent="0.2">
      <c r="A132" s="24" t="s">
        <v>264</v>
      </c>
      <c r="B132" s="25" t="s">
        <v>265</v>
      </c>
      <c r="C132" s="31">
        <v>44944</v>
      </c>
      <c r="D132" s="28">
        <v>2649.9</v>
      </c>
      <c r="E132" s="28">
        <v>3312.37</v>
      </c>
      <c r="F132" s="32" t="s">
        <v>263</v>
      </c>
      <c r="G132" s="32" t="s">
        <v>24</v>
      </c>
      <c r="H132" s="30" t="s">
        <v>15</v>
      </c>
      <c r="I132" s="31" t="s">
        <v>507</v>
      </c>
      <c r="J132" s="16">
        <v>994.26</v>
      </c>
    </row>
    <row r="133" spans="1:10" s="2" customFormat="1" ht="30" customHeight="1" x14ac:dyDescent="0.2">
      <c r="A133" s="24" t="s">
        <v>266</v>
      </c>
      <c r="B133" s="25" t="s">
        <v>267</v>
      </c>
      <c r="C133" s="31">
        <v>44945</v>
      </c>
      <c r="D133" s="28">
        <v>2649.9</v>
      </c>
      <c r="E133" s="28">
        <v>3312.37</v>
      </c>
      <c r="F133" s="32" t="s">
        <v>268</v>
      </c>
      <c r="G133" s="32" t="s">
        <v>21</v>
      </c>
      <c r="H133" s="30" t="s">
        <v>15</v>
      </c>
      <c r="I133" s="31" t="s">
        <v>508</v>
      </c>
      <c r="J133" s="16">
        <v>2943.68</v>
      </c>
    </row>
    <row r="134" spans="1:10" s="2" customFormat="1" ht="30" customHeight="1" x14ac:dyDescent="0.2">
      <c r="A134" s="24" t="s">
        <v>269</v>
      </c>
      <c r="B134" s="25" t="s">
        <v>13</v>
      </c>
      <c r="C134" s="31">
        <v>44958</v>
      </c>
      <c r="D134" s="28">
        <v>2649.9</v>
      </c>
      <c r="E134" s="28">
        <v>3312.37</v>
      </c>
      <c r="F134" s="32" t="s">
        <v>270</v>
      </c>
      <c r="G134" s="32" t="s">
        <v>14</v>
      </c>
      <c r="H134" s="30" t="s">
        <v>15</v>
      </c>
      <c r="I134" s="31" t="s">
        <v>507</v>
      </c>
      <c r="J134" s="16">
        <v>3038.75</v>
      </c>
    </row>
    <row r="135" spans="1:10" s="2" customFormat="1" ht="30" customHeight="1" x14ac:dyDescent="0.2">
      <c r="A135" s="24" t="s">
        <v>271</v>
      </c>
      <c r="B135" s="25" t="s">
        <v>272</v>
      </c>
      <c r="C135" s="31">
        <v>44995</v>
      </c>
      <c r="D135" s="28">
        <v>2649.9</v>
      </c>
      <c r="E135" s="28">
        <v>3312.37</v>
      </c>
      <c r="F135" s="32" t="s">
        <v>274</v>
      </c>
      <c r="G135" s="32" t="s">
        <v>273</v>
      </c>
      <c r="H135" s="30" t="s">
        <v>15</v>
      </c>
      <c r="I135" s="31" t="s">
        <v>508</v>
      </c>
      <c r="J135" s="16">
        <v>82.94</v>
      </c>
    </row>
    <row r="136" spans="1:10" s="2" customFormat="1" ht="42.75" x14ac:dyDescent="0.2">
      <c r="A136" s="24" t="s">
        <v>275</v>
      </c>
      <c r="B136" s="25" t="s">
        <v>276</v>
      </c>
      <c r="C136" s="31">
        <v>45000</v>
      </c>
      <c r="D136" s="28">
        <v>970</v>
      </c>
      <c r="E136" s="28">
        <v>1212.5</v>
      </c>
      <c r="F136" s="32" t="s">
        <v>277</v>
      </c>
      <c r="G136" s="32" t="s">
        <v>161</v>
      </c>
      <c r="H136" s="30" t="s">
        <v>15</v>
      </c>
      <c r="I136" s="31" t="s">
        <v>509</v>
      </c>
      <c r="J136" s="16">
        <v>212.5</v>
      </c>
    </row>
    <row r="137" spans="1:10" s="2" customFormat="1" ht="42.75" x14ac:dyDescent="0.2">
      <c r="A137" s="24" t="s">
        <v>278</v>
      </c>
      <c r="B137" s="25" t="s">
        <v>279</v>
      </c>
      <c r="C137" s="31">
        <v>45063</v>
      </c>
      <c r="D137" s="28">
        <v>2230</v>
      </c>
      <c r="E137" s="28">
        <v>2787.5</v>
      </c>
      <c r="F137" s="33" t="s">
        <v>280</v>
      </c>
      <c r="G137" s="33" t="s">
        <v>61</v>
      </c>
      <c r="H137" s="30" t="s">
        <v>15</v>
      </c>
      <c r="I137" s="31">
        <v>45112</v>
      </c>
      <c r="J137" s="16">
        <v>2787.5</v>
      </c>
    </row>
    <row r="138" spans="1:10" ht="42.75" x14ac:dyDescent="0.2">
      <c r="A138" s="24" t="s">
        <v>339</v>
      </c>
      <c r="B138" s="25" t="s">
        <v>340</v>
      </c>
      <c r="C138" s="31">
        <v>45036</v>
      </c>
      <c r="D138" s="28">
        <v>2600</v>
      </c>
      <c r="E138" s="28">
        <v>2600</v>
      </c>
      <c r="F138" s="33" t="s">
        <v>341</v>
      </c>
      <c r="G138" s="33" t="s">
        <v>189</v>
      </c>
      <c r="H138" s="30" t="s">
        <v>15</v>
      </c>
      <c r="I138" s="31">
        <v>45124</v>
      </c>
      <c r="J138" s="16">
        <v>2600</v>
      </c>
    </row>
    <row r="139" spans="1:10" ht="30" customHeight="1" x14ac:dyDescent="0.2">
      <c r="A139" s="24" t="s">
        <v>342</v>
      </c>
      <c r="B139" s="25" t="s">
        <v>359</v>
      </c>
      <c r="C139" s="31">
        <v>45108</v>
      </c>
      <c r="D139" s="28">
        <v>1200</v>
      </c>
      <c r="E139" s="28">
        <v>1500</v>
      </c>
      <c r="F139" s="33" t="s">
        <v>343</v>
      </c>
      <c r="G139" s="33" t="s">
        <v>53</v>
      </c>
      <c r="H139" s="30" t="s">
        <v>15</v>
      </c>
      <c r="I139" s="34" t="s">
        <v>510</v>
      </c>
      <c r="J139" s="16">
        <v>1000</v>
      </c>
    </row>
    <row r="140" spans="1:10" ht="30" customHeight="1" x14ac:dyDescent="0.2">
      <c r="A140" s="24" t="s">
        <v>344</v>
      </c>
      <c r="B140" s="66" t="s">
        <v>358</v>
      </c>
      <c r="C140" s="31">
        <v>45131</v>
      </c>
      <c r="D140" s="28">
        <v>600</v>
      </c>
      <c r="E140" s="28">
        <v>600</v>
      </c>
      <c r="F140" s="33" t="s">
        <v>360</v>
      </c>
      <c r="G140" s="33" t="s">
        <v>204</v>
      </c>
      <c r="H140" s="30" t="s">
        <v>15</v>
      </c>
      <c r="I140" s="31">
        <v>45153</v>
      </c>
      <c r="J140" s="16">
        <v>600</v>
      </c>
    </row>
    <row r="141" spans="1:10" ht="30" customHeight="1" x14ac:dyDescent="0.2">
      <c r="A141" s="24" t="s">
        <v>345</v>
      </c>
      <c r="B141" s="78"/>
      <c r="C141" s="31">
        <v>45131</v>
      </c>
      <c r="D141" s="28">
        <v>600</v>
      </c>
      <c r="E141" s="28">
        <v>600</v>
      </c>
      <c r="F141" s="33" t="s">
        <v>360</v>
      </c>
      <c r="G141" s="33" t="s">
        <v>361</v>
      </c>
      <c r="H141" s="30" t="s">
        <v>15</v>
      </c>
      <c r="I141" s="31">
        <v>45173</v>
      </c>
      <c r="J141" s="16">
        <v>600</v>
      </c>
    </row>
    <row r="142" spans="1:10" ht="30" customHeight="1" x14ac:dyDescent="0.2">
      <c r="A142" s="24" t="s">
        <v>346</v>
      </c>
      <c r="B142" s="78"/>
      <c r="C142" s="31">
        <v>45131</v>
      </c>
      <c r="D142" s="28">
        <v>600</v>
      </c>
      <c r="E142" s="28">
        <v>600</v>
      </c>
      <c r="F142" s="33" t="s">
        <v>360</v>
      </c>
      <c r="G142" s="33" t="s">
        <v>78</v>
      </c>
      <c r="H142" s="30" t="s">
        <v>15</v>
      </c>
      <c r="I142" s="31">
        <v>45133</v>
      </c>
      <c r="J142" s="16">
        <v>600</v>
      </c>
    </row>
    <row r="143" spans="1:10" ht="30" customHeight="1" x14ac:dyDescent="0.2">
      <c r="A143" s="24" t="s">
        <v>347</v>
      </c>
      <c r="B143" s="78"/>
      <c r="C143" s="31">
        <v>45131</v>
      </c>
      <c r="D143" s="28">
        <v>600</v>
      </c>
      <c r="E143" s="28">
        <v>600</v>
      </c>
      <c r="F143" s="33" t="s">
        <v>360</v>
      </c>
      <c r="G143" s="33" t="s">
        <v>90</v>
      </c>
      <c r="H143" s="30" t="s">
        <v>15</v>
      </c>
      <c r="I143" s="31" t="s">
        <v>411</v>
      </c>
      <c r="J143" s="16">
        <v>600</v>
      </c>
    </row>
    <row r="144" spans="1:10" s="17" customFormat="1" ht="30" customHeight="1" x14ac:dyDescent="0.2">
      <c r="A144" s="24" t="s">
        <v>348</v>
      </c>
      <c r="B144" s="78"/>
      <c r="C144" s="31">
        <v>45131</v>
      </c>
      <c r="D144" s="28">
        <v>600</v>
      </c>
      <c r="E144" s="28">
        <v>600</v>
      </c>
      <c r="F144" s="33" t="s">
        <v>360</v>
      </c>
      <c r="G144" s="33" t="s">
        <v>77</v>
      </c>
      <c r="H144" s="30" t="s">
        <v>15</v>
      </c>
      <c r="I144" s="31">
        <v>45178</v>
      </c>
      <c r="J144" s="16">
        <v>600</v>
      </c>
    </row>
    <row r="145" spans="1:10" ht="30" customHeight="1" x14ac:dyDescent="0.2">
      <c r="A145" s="24" t="s">
        <v>349</v>
      </c>
      <c r="B145" s="78"/>
      <c r="C145" s="31">
        <v>45131</v>
      </c>
      <c r="D145" s="28">
        <v>600</v>
      </c>
      <c r="E145" s="28">
        <v>600</v>
      </c>
      <c r="F145" s="33" t="s">
        <v>360</v>
      </c>
      <c r="G145" s="33" t="s">
        <v>77</v>
      </c>
      <c r="H145" s="30" t="s">
        <v>15</v>
      </c>
      <c r="I145" s="31" t="s">
        <v>412</v>
      </c>
      <c r="J145" s="16">
        <v>600</v>
      </c>
    </row>
    <row r="146" spans="1:10" ht="30" customHeight="1" x14ac:dyDescent="0.2">
      <c r="A146" s="24" t="s">
        <v>350</v>
      </c>
      <c r="B146" s="78"/>
      <c r="C146" s="31">
        <v>45131</v>
      </c>
      <c r="D146" s="28">
        <v>600</v>
      </c>
      <c r="E146" s="28">
        <v>600</v>
      </c>
      <c r="F146" s="33" t="s">
        <v>360</v>
      </c>
      <c r="G146" s="33" t="s">
        <v>86</v>
      </c>
      <c r="H146" s="30" t="s">
        <v>15</v>
      </c>
      <c r="I146" s="31" t="s">
        <v>412</v>
      </c>
      <c r="J146" s="16">
        <v>600</v>
      </c>
    </row>
    <row r="147" spans="1:10" ht="30" customHeight="1" x14ac:dyDescent="0.2">
      <c r="A147" s="24" t="s">
        <v>351</v>
      </c>
      <c r="B147" s="78"/>
      <c r="C147" s="31">
        <v>45131</v>
      </c>
      <c r="D147" s="28">
        <v>600</v>
      </c>
      <c r="E147" s="28">
        <v>600</v>
      </c>
      <c r="F147" s="33" t="s">
        <v>360</v>
      </c>
      <c r="G147" s="33" t="s">
        <v>81</v>
      </c>
      <c r="H147" s="30" t="s">
        <v>15</v>
      </c>
      <c r="I147" s="31" t="s">
        <v>412</v>
      </c>
      <c r="J147" s="16">
        <v>600</v>
      </c>
    </row>
    <row r="148" spans="1:10" ht="30" customHeight="1" x14ac:dyDescent="0.2">
      <c r="A148" s="24" t="s">
        <v>352</v>
      </c>
      <c r="B148" s="78"/>
      <c r="C148" s="31">
        <v>45131</v>
      </c>
      <c r="D148" s="28">
        <v>600</v>
      </c>
      <c r="E148" s="28">
        <v>600</v>
      </c>
      <c r="F148" s="33" t="s">
        <v>360</v>
      </c>
      <c r="G148" s="33" t="s">
        <v>84</v>
      </c>
      <c r="H148" s="30" t="s">
        <v>15</v>
      </c>
      <c r="I148" s="31" t="s">
        <v>413</v>
      </c>
      <c r="J148" s="16">
        <v>600</v>
      </c>
    </row>
    <row r="149" spans="1:10" ht="30" customHeight="1" x14ac:dyDescent="0.2">
      <c r="A149" s="24" t="s">
        <v>353</v>
      </c>
      <c r="B149" s="78"/>
      <c r="C149" s="31">
        <v>45131</v>
      </c>
      <c r="D149" s="28">
        <v>600</v>
      </c>
      <c r="E149" s="28">
        <v>600</v>
      </c>
      <c r="F149" s="33" t="s">
        <v>360</v>
      </c>
      <c r="G149" s="33" t="s">
        <v>84</v>
      </c>
      <c r="H149" s="30" t="s">
        <v>15</v>
      </c>
      <c r="I149" s="31" t="s">
        <v>400</v>
      </c>
      <c r="J149" s="16">
        <v>600</v>
      </c>
    </row>
    <row r="150" spans="1:10" ht="30" customHeight="1" x14ac:dyDescent="0.2">
      <c r="A150" s="24" t="s">
        <v>354</v>
      </c>
      <c r="B150" s="78"/>
      <c r="C150" s="31">
        <v>45131</v>
      </c>
      <c r="D150" s="28">
        <v>600</v>
      </c>
      <c r="E150" s="28">
        <v>600</v>
      </c>
      <c r="F150" s="33" t="s">
        <v>360</v>
      </c>
      <c r="G150" s="33" t="s">
        <v>205</v>
      </c>
      <c r="H150" s="30" t="s">
        <v>15</v>
      </c>
      <c r="I150" s="31" t="s">
        <v>401</v>
      </c>
      <c r="J150" s="16">
        <v>600</v>
      </c>
    </row>
    <row r="151" spans="1:10" ht="30" customHeight="1" x14ac:dyDescent="0.2">
      <c r="A151" s="24" t="s">
        <v>355</v>
      </c>
      <c r="B151" s="78"/>
      <c r="C151" s="31">
        <v>45131</v>
      </c>
      <c r="D151" s="28">
        <v>600</v>
      </c>
      <c r="E151" s="28">
        <v>600</v>
      </c>
      <c r="F151" s="33" t="s">
        <v>360</v>
      </c>
      <c r="G151" s="33" t="s">
        <v>205</v>
      </c>
      <c r="H151" s="30" t="s">
        <v>15</v>
      </c>
      <c r="I151" s="31" t="s">
        <v>402</v>
      </c>
      <c r="J151" s="16">
        <v>600</v>
      </c>
    </row>
    <row r="152" spans="1:10" ht="30" customHeight="1" x14ac:dyDescent="0.2">
      <c r="A152" s="24" t="s">
        <v>356</v>
      </c>
      <c r="B152" s="78"/>
      <c r="C152" s="31">
        <v>45131</v>
      </c>
      <c r="D152" s="28">
        <v>600</v>
      </c>
      <c r="E152" s="28">
        <v>600</v>
      </c>
      <c r="F152" s="33" t="s">
        <v>360</v>
      </c>
      <c r="G152" s="33" t="s">
        <v>80</v>
      </c>
      <c r="H152" s="30" t="s">
        <v>15</v>
      </c>
      <c r="I152" s="31" t="s">
        <v>403</v>
      </c>
      <c r="J152" s="16">
        <v>600</v>
      </c>
    </row>
    <row r="153" spans="1:10" ht="30" customHeight="1" x14ac:dyDescent="0.2">
      <c r="A153" s="24" t="s">
        <v>357</v>
      </c>
      <c r="B153" s="78"/>
      <c r="C153" s="31">
        <v>45131</v>
      </c>
      <c r="D153" s="28">
        <v>600</v>
      </c>
      <c r="E153" s="28">
        <v>600</v>
      </c>
      <c r="F153" s="33" t="s">
        <v>360</v>
      </c>
      <c r="G153" s="33" t="s">
        <v>85</v>
      </c>
      <c r="H153" s="30" t="s">
        <v>15</v>
      </c>
      <c r="I153" s="31" t="s">
        <v>412</v>
      </c>
      <c r="J153" s="16">
        <v>600</v>
      </c>
    </row>
    <row r="154" spans="1:10" ht="30" customHeight="1" x14ac:dyDescent="0.2">
      <c r="A154" s="24" t="s">
        <v>389</v>
      </c>
      <c r="B154" s="78"/>
      <c r="C154" s="31" t="s">
        <v>392</v>
      </c>
      <c r="D154" s="28">
        <v>700</v>
      </c>
      <c r="E154" s="28">
        <v>700</v>
      </c>
      <c r="F154" s="33" t="s">
        <v>360</v>
      </c>
      <c r="G154" s="33" t="s">
        <v>395</v>
      </c>
      <c r="H154" s="30" t="s">
        <v>15</v>
      </c>
      <c r="I154" s="31" t="s">
        <v>376</v>
      </c>
      <c r="J154" s="16">
        <v>700</v>
      </c>
    </row>
    <row r="155" spans="1:10" ht="30" customHeight="1" x14ac:dyDescent="0.2">
      <c r="A155" s="24" t="s">
        <v>390</v>
      </c>
      <c r="B155" s="78"/>
      <c r="C155" s="31" t="s">
        <v>392</v>
      </c>
      <c r="D155" s="28">
        <v>700</v>
      </c>
      <c r="E155" s="28">
        <v>700</v>
      </c>
      <c r="F155" s="33" t="s">
        <v>360</v>
      </c>
      <c r="G155" s="33" t="s">
        <v>395</v>
      </c>
      <c r="H155" s="30" t="s">
        <v>15</v>
      </c>
      <c r="I155" s="31" t="s">
        <v>397</v>
      </c>
      <c r="J155" s="16">
        <v>700</v>
      </c>
    </row>
    <row r="156" spans="1:10" ht="30" customHeight="1" x14ac:dyDescent="0.2">
      <c r="A156" s="24" t="s">
        <v>391</v>
      </c>
      <c r="B156" s="78"/>
      <c r="C156" s="31" t="s">
        <v>392</v>
      </c>
      <c r="D156" s="28">
        <v>600</v>
      </c>
      <c r="E156" s="28">
        <v>600</v>
      </c>
      <c r="F156" s="33" t="s">
        <v>360</v>
      </c>
      <c r="G156" s="33" t="s">
        <v>396</v>
      </c>
      <c r="H156" s="30" t="s">
        <v>15</v>
      </c>
      <c r="I156" s="31" t="s">
        <v>398</v>
      </c>
      <c r="J156" s="16">
        <v>600</v>
      </c>
    </row>
    <row r="157" spans="1:10" ht="30" customHeight="1" x14ac:dyDescent="0.2">
      <c r="A157" s="24" t="s">
        <v>373</v>
      </c>
      <c r="B157" s="79"/>
      <c r="C157" s="31" t="s">
        <v>393</v>
      </c>
      <c r="D157" s="28">
        <v>600</v>
      </c>
      <c r="E157" s="28">
        <v>600</v>
      </c>
      <c r="F157" s="33" t="s">
        <v>394</v>
      </c>
      <c r="G157" s="33" t="s">
        <v>396</v>
      </c>
      <c r="H157" s="30" t="s">
        <v>15</v>
      </c>
      <c r="I157" s="31" t="s">
        <v>399</v>
      </c>
      <c r="J157" s="16">
        <v>600</v>
      </c>
    </row>
    <row r="158" spans="1:10" ht="30" customHeight="1" x14ac:dyDescent="0.2">
      <c r="A158" s="24" t="s">
        <v>362</v>
      </c>
      <c r="B158" s="52" t="s">
        <v>56</v>
      </c>
      <c r="C158" s="35">
        <v>45163</v>
      </c>
      <c r="D158" s="36">
        <v>1629.79</v>
      </c>
      <c r="E158" s="36">
        <v>1629.79</v>
      </c>
      <c r="F158" s="37" t="s">
        <v>363</v>
      </c>
      <c r="G158" s="37" t="s">
        <v>57</v>
      </c>
      <c r="H158" s="54" t="s">
        <v>15</v>
      </c>
      <c r="I158" s="31" t="s">
        <v>511</v>
      </c>
      <c r="J158" s="16">
        <v>153.56</v>
      </c>
    </row>
    <row r="159" spans="1:10" ht="28.5" x14ac:dyDescent="0.2">
      <c r="A159" s="24" t="s">
        <v>372</v>
      </c>
      <c r="B159" s="25" t="s">
        <v>364</v>
      </c>
      <c r="C159" s="31">
        <v>45147</v>
      </c>
      <c r="D159" s="28">
        <v>2600</v>
      </c>
      <c r="E159" s="28">
        <v>3250</v>
      </c>
      <c r="F159" s="33" t="s">
        <v>366</v>
      </c>
      <c r="G159" s="33" t="s">
        <v>365</v>
      </c>
      <c r="H159" s="30" t="s">
        <v>15</v>
      </c>
      <c r="I159" s="31" t="s">
        <v>407</v>
      </c>
      <c r="J159" s="16">
        <v>3250</v>
      </c>
    </row>
    <row r="160" spans="1:10" ht="28.5" x14ac:dyDescent="0.2">
      <c r="A160" s="24" t="s">
        <v>367</v>
      </c>
      <c r="B160" s="25" t="s">
        <v>368</v>
      </c>
      <c r="C160" s="31">
        <v>45177</v>
      </c>
      <c r="D160" s="28">
        <v>2600</v>
      </c>
      <c r="E160" s="28">
        <v>3250</v>
      </c>
      <c r="F160" s="33" t="s">
        <v>370</v>
      </c>
      <c r="G160" s="33" t="s">
        <v>369</v>
      </c>
      <c r="H160" s="30" t="s">
        <v>15</v>
      </c>
      <c r="I160" s="31" t="s">
        <v>414</v>
      </c>
      <c r="J160" s="16">
        <v>3250</v>
      </c>
    </row>
    <row r="161" spans="1:10" ht="54" customHeight="1" x14ac:dyDescent="0.2">
      <c r="A161" s="24" t="s">
        <v>374</v>
      </c>
      <c r="B161" s="25" t="s">
        <v>375</v>
      </c>
      <c r="C161" s="31" t="s">
        <v>376</v>
      </c>
      <c r="D161" s="28">
        <v>680</v>
      </c>
      <c r="E161" s="28">
        <v>850</v>
      </c>
      <c r="F161" s="33" t="s">
        <v>377</v>
      </c>
      <c r="G161" s="33" t="s">
        <v>378</v>
      </c>
      <c r="H161" s="30" t="s">
        <v>15</v>
      </c>
      <c r="I161" s="31" t="s">
        <v>415</v>
      </c>
      <c r="J161" s="16">
        <v>850</v>
      </c>
    </row>
    <row r="162" spans="1:10" ht="33" customHeight="1" x14ac:dyDescent="0.2">
      <c r="A162" s="24" t="s">
        <v>379</v>
      </c>
      <c r="B162" s="25" t="s">
        <v>380</v>
      </c>
      <c r="C162" s="31" t="s">
        <v>381</v>
      </c>
      <c r="D162" s="28">
        <v>422.86</v>
      </c>
      <c r="E162" s="28">
        <v>528.58000000000004</v>
      </c>
      <c r="F162" s="33" t="s">
        <v>382</v>
      </c>
      <c r="G162" s="33" t="s">
        <v>383</v>
      </c>
      <c r="H162" s="30" t="s">
        <v>15</v>
      </c>
      <c r="I162" s="31" t="s">
        <v>384</v>
      </c>
      <c r="J162" s="16">
        <v>528.58000000000004</v>
      </c>
    </row>
    <row r="163" spans="1:10" ht="38.25" customHeight="1" x14ac:dyDescent="0.2">
      <c r="A163" s="24" t="s">
        <v>385</v>
      </c>
      <c r="B163" s="25" t="s">
        <v>386</v>
      </c>
      <c r="C163" s="31">
        <v>45281</v>
      </c>
      <c r="D163" s="28">
        <v>2643.84</v>
      </c>
      <c r="E163" s="28">
        <v>3304.8</v>
      </c>
      <c r="F163" s="33" t="s">
        <v>387</v>
      </c>
      <c r="G163" s="33" t="s">
        <v>388</v>
      </c>
      <c r="H163" s="30" t="s">
        <v>15</v>
      </c>
      <c r="I163" s="31" t="s">
        <v>514</v>
      </c>
      <c r="J163" s="16">
        <v>3304.8</v>
      </c>
    </row>
    <row r="164" spans="1:10" ht="30" customHeight="1" x14ac:dyDescent="0.2">
      <c r="A164" s="24" t="s">
        <v>493</v>
      </c>
      <c r="B164" s="25" t="s">
        <v>494</v>
      </c>
      <c r="C164" s="31">
        <v>45281</v>
      </c>
      <c r="D164" s="28">
        <v>1980</v>
      </c>
      <c r="E164" s="28">
        <v>2475</v>
      </c>
      <c r="F164" s="29" t="s">
        <v>387</v>
      </c>
      <c r="G164" s="33" t="s">
        <v>139</v>
      </c>
      <c r="H164" s="30" t="s">
        <v>15</v>
      </c>
      <c r="I164" s="31" t="s">
        <v>514</v>
      </c>
      <c r="J164" s="16">
        <v>2475</v>
      </c>
    </row>
    <row r="165" spans="1:10" ht="30" customHeight="1" x14ac:dyDescent="0.2">
      <c r="A165" s="24" t="s">
        <v>495</v>
      </c>
      <c r="B165" s="25" t="s">
        <v>6</v>
      </c>
      <c r="C165" s="31">
        <v>45280</v>
      </c>
      <c r="D165" s="28">
        <v>2604</v>
      </c>
      <c r="E165" s="28">
        <v>3255</v>
      </c>
      <c r="F165" s="29" t="s">
        <v>387</v>
      </c>
      <c r="G165" s="33" t="s">
        <v>7</v>
      </c>
      <c r="H165" s="30" t="s">
        <v>15</v>
      </c>
      <c r="I165" s="31" t="s">
        <v>734</v>
      </c>
      <c r="J165" s="16">
        <v>1627</v>
      </c>
    </row>
    <row r="166" spans="1:10" ht="30" customHeight="1" x14ac:dyDescent="0.2">
      <c r="A166" s="24" t="s">
        <v>496</v>
      </c>
      <c r="B166" s="25" t="s">
        <v>497</v>
      </c>
      <c r="C166" s="31">
        <v>45280</v>
      </c>
      <c r="D166" s="28">
        <v>1680</v>
      </c>
      <c r="E166" s="28">
        <v>2100</v>
      </c>
      <c r="F166" s="29" t="s">
        <v>387</v>
      </c>
      <c r="G166" s="33" t="s">
        <v>498</v>
      </c>
      <c r="H166" s="30" t="s">
        <v>15</v>
      </c>
      <c r="I166" s="31" t="s">
        <v>514</v>
      </c>
      <c r="J166" s="16">
        <v>2100</v>
      </c>
    </row>
    <row r="167" spans="1:10" ht="30" customHeight="1" x14ac:dyDescent="0.2">
      <c r="A167" s="24" t="s">
        <v>499</v>
      </c>
      <c r="B167" s="25" t="s">
        <v>40</v>
      </c>
      <c r="C167" s="31">
        <v>45280</v>
      </c>
      <c r="D167" s="28">
        <v>1440</v>
      </c>
      <c r="E167" s="28">
        <v>1800</v>
      </c>
      <c r="F167" s="29" t="s">
        <v>387</v>
      </c>
      <c r="G167" s="33" t="s">
        <v>41</v>
      </c>
      <c r="H167" s="30" t="s">
        <v>15</v>
      </c>
      <c r="I167" s="31" t="s">
        <v>514</v>
      </c>
      <c r="J167" s="16">
        <v>1800</v>
      </c>
    </row>
    <row r="168" spans="1:10" ht="30" customHeight="1" x14ac:dyDescent="0.2">
      <c r="A168" s="24" t="s">
        <v>500</v>
      </c>
      <c r="B168" s="25" t="s">
        <v>501</v>
      </c>
      <c r="C168" s="31">
        <v>45281</v>
      </c>
      <c r="D168" s="28">
        <v>2640</v>
      </c>
      <c r="E168" s="28">
        <v>3300</v>
      </c>
      <c r="F168" s="29" t="s">
        <v>387</v>
      </c>
      <c r="G168" s="33" t="s">
        <v>136</v>
      </c>
      <c r="H168" s="30" t="s">
        <v>15</v>
      </c>
      <c r="I168" s="31" t="s">
        <v>514</v>
      </c>
      <c r="J168" s="16">
        <v>3300</v>
      </c>
    </row>
    <row r="169" spans="1:10" ht="28.5" x14ac:dyDescent="0.2">
      <c r="A169" s="24" t="s">
        <v>416</v>
      </c>
      <c r="B169" s="25" t="s">
        <v>230</v>
      </c>
      <c r="C169" s="31">
        <v>45293</v>
      </c>
      <c r="D169" s="28">
        <v>2649.9</v>
      </c>
      <c r="E169" s="28">
        <v>3312.38</v>
      </c>
      <c r="F169" s="26" t="s">
        <v>417</v>
      </c>
      <c r="G169" s="33" t="s">
        <v>69</v>
      </c>
      <c r="H169" s="30" t="s">
        <v>15</v>
      </c>
      <c r="I169" s="31" t="s">
        <v>588</v>
      </c>
      <c r="J169" s="16">
        <v>3125</v>
      </c>
    </row>
    <row r="170" spans="1:10" ht="28.5" x14ac:dyDescent="0.2">
      <c r="A170" s="24" t="s">
        <v>418</v>
      </c>
      <c r="B170" s="25" t="s">
        <v>419</v>
      </c>
      <c r="C170" s="31">
        <v>45293</v>
      </c>
      <c r="D170" s="28">
        <v>2649.9</v>
      </c>
      <c r="E170" s="28">
        <v>3312.38</v>
      </c>
      <c r="F170" s="26" t="s">
        <v>417</v>
      </c>
      <c r="G170" s="33" t="s">
        <v>103</v>
      </c>
      <c r="H170" s="30" t="s">
        <v>15</v>
      </c>
      <c r="I170" s="31" t="s">
        <v>589</v>
      </c>
      <c r="J170" s="16">
        <v>1523.75</v>
      </c>
    </row>
    <row r="171" spans="1:10" ht="30" customHeight="1" x14ac:dyDescent="0.2">
      <c r="A171" s="24" t="s">
        <v>420</v>
      </c>
      <c r="B171" s="25" t="s">
        <v>421</v>
      </c>
      <c r="C171" s="31">
        <v>45293</v>
      </c>
      <c r="D171" s="28">
        <v>1350</v>
      </c>
      <c r="E171" s="28">
        <v>1350</v>
      </c>
      <c r="F171" s="26" t="s">
        <v>417</v>
      </c>
      <c r="G171" s="33" t="s">
        <v>422</v>
      </c>
      <c r="H171" s="30" t="s">
        <v>15</v>
      </c>
      <c r="I171" s="31">
        <v>45656</v>
      </c>
      <c r="J171" s="16">
        <v>1350</v>
      </c>
    </row>
    <row r="172" spans="1:10" ht="30" customHeight="1" x14ac:dyDescent="0.2">
      <c r="A172" s="24" t="s">
        <v>423</v>
      </c>
      <c r="B172" s="25" t="s">
        <v>118</v>
      </c>
      <c r="C172" s="31">
        <v>45293</v>
      </c>
      <c r="D172" s="28">
        <v>2649.9</v>
      </c>
      <c r="E172" s="28">
        <v>3312.38</v>
      </c>
      <c r="F172" s="26" t="s">
        <v>417</v>
      </c>
      <c r="G172" s="33" t="s">
        <v>119</v>
      </c>
      <c r="H172" s="30" t="s">
        <v>15</v>
      </c>
      <c r="I172" s="31" t="s">
        <v>515</v>
      </c>
      <c r="J172" s="16">
        <v>1808.1</v>
      </c>
    </row>
    <row r="173" spans="1:10" ht="30" customHeight="1" x14ac:dyDescent="0.2">
      <c r="A173" s="24" t="s">
        <v>424</v>
      </c>
      <c r="B173" s="25" t="s">
        <v>425</v>
      </c>
      <c r="C173" s="31">
        <v>45293</v>
      </c>
      <c r="D173" s="28">
        <v>2649.9</v>
      </c>
      <c r="E173" s="28">
        <v>3312.38</v>
      </c>
      <c r="F173" s="26" t="s">
        <v>417</v>
      </c>
      <c r="G173" s="33" t="s">
        <v>106</v>
      </c>
      <c r="H173" s="30" t="s">
        <v>15</v>
      </c>
      <c r="I173" s="31" t="s">
        <v>590</v>
      </c>
      <c r="J173" s="16">
        <v>1294.08</v>
      </c>
    </row>
    <row r="174" spans="1:10" ht="30" customHeight="1" x14ac:dyDescent="0.2">
      <c r="A174" s="24" t="s">
        <v>426</v>
      </c>
      <c r="B174" s="25" t="s">
        <v>427</v>
      </c>
      <c r="C174" s="31">
        <v>45337</v>
      </c>
      <c r="D174" s="28">
        <v>2649.9</v>
      </c>
      <c r="E174" s="28">
        <v>3312.38</v>
      </c>
      <c r="F174" s="26" t="s">
        <v>428</v>
      </c>
      <c r="G174" s="33" t="s">
        <v>429</v>
      </c>
      <c r="H174" s="30" t="s">
        <v>15</v>
      </c>
      <c r="I174" s="31" t="s">
        <v>514</v>
      </c>
      <c r="J174" s="16">
        <v>994.26</v>
      </c>
    </row>
    <row r="175" spans="1:10" ht="28.5" x14ac:dyDescent="0.2">
      <c r="A175" s="24" t="s">
        <v>430</v>
      </c>
      <c r="B175" s="25" t="s">
        <v>431</v>
      </c>
      <c r="C175" s="31">
        <v>45331</v>
      </c>
      <c r="D175" s="28">
        <v>2649.9</v>
      </c>
      <c r="E175" s="28">
        <v>3312.38</v>
      </c>
      <c r="F175" s="26" t="s">
        <v>432</v>
      </c>
      <c r="G175" s="33" t="s">
        <v>21</v>
      </c>
      <c r="H175" s="30" t="s">
        <v>15</v>
      </c>
      <c r="I175" s="31" t="s">
        <v>591</v>
      </c>
      <c r="J175" s="16">
        <v>3038.68</v>
      </c>
    </row>
    <row r="176" spans="1:10" ht="30" customHeight="1" x14ac:dyDescent="0.2">
      <c r="A176" s="24" t="s">
        <v>433</v>
      </c>
      <c r="B176" s="25" t="s">
        <v>434</v>
      </c>
      <c r="C176" s="31">
        <v>45331</v>
      </c>
      <c r="D176" s="28">
        <v>2649.9</v>
      </c>
      <c r="E176" s="28">
        <v>3312.38</v>
      </c>
      <c r="F176" s="26" t="s">
        <v>435</v>
      </c>
      <c r="G176" s="33" t="s">
        <v>18</v>
      </c>
      <c r="H176" s="30" t="s">
        <v>15</v>
      </c>
      <c r="I176" s="31" t="s">
        <v>592</v>
      </c>
      <c r="J176" s="16">
        <v>920</v>
      </c>
    </row>
    <row r="177" spans="1:10" ht="42.75" x14ac:dyDescent="0.2">
      <c r="A177" s="24" t="s">
        <v>436</v>
      </c>
      <c r="B177" s="25" t="s">
        <v>437</v>
      </c>
      <c r="C177" s="31">
        <v>45335</v>
      </c>
      <c r="D177" s="28">
        <v>620</v>
      </c>
      <c r="E177" s="28">
        <v>775</v>
      </c>
      <c r="F177" s="26" t="s">
        <v>438</v>
      </c>
      <c r="G177" s="33" t="s">
        <v>439</v>
      </c>
      <c r="H177" s="30" t="s">
        <v>15</v>
      </c>
      <c r="I177" s="31" t="s">
        <v>515</v>
      </c>
      <c r="J177" s="16">
        <v>775</v>
      </c>
    </row>
    <row r="178" spans="1:10" ht="28.5" x14ac:dyDescent="0.2">
      <c r="A178" s="24" t="s">
        <v>440</v>
      </c>
      <c r="B178" s="25" t="s">
        <v>272</v>
      </c>
      <c r="C178" s="31">
        <v>45330</v>
      </c>
      <c r="D178" s="28">
        <v>2649.9</v>
      </c>
      <c r="E178" s="28">
        <v>3312.38</v>
      </c>
      <c r="F178" s="26" t="s">
        <v>441</v>
      </c>
      <c r="G178" s="33" t="s">
        <v>442</v>
      </c>
      <c r="H178" s="30" t="s">
        <v>15</v>
      </c>
      <c r="I178" s="31" t="s">
        <v>512</v>
      </c>
      <c r="J178" s="16">
        <v>0</v>
      </c>
    </row>
    <row r="179" spans="1:10" ht="52.5" customHeight="1" x14ac:dyDescent="0.2">
      <c r="A179" s="24" t="s">
        <v>443</v>
      </c>
      <c r="B179" s="25" t="s">
        <v>444</v>
      </c>
      <c r="C179" s="31">
        <v>45358</v>
      </c>
      <c r="D179" s="28">
        <v>2450</v>
      </c>
      <c r="E179" s="28">
        <v>3062.5</v>
      </c>
      <c r="F179" s="26" t="s">
        <v>445</v>
      </c>
      <c r="G179" s="33" t="s">
        <v>446</v>
      </c>
      <c r="H179" s="30" t="s">
        <v>15</v>
      </c>
      <c r="I179" s="31" t="s">
        <v>513</v>
      </c>
      <c r="J179" s="16">
        <v>3062.5</v>
      </c>
    </row>
    <row r="180" spans="1:10" ht="28.5" x14ac:dyDescent="0.2">
      <c r="A180" s="24" t="s">
        <v>447</v>
      </c>
      <c r="B180" s="25" t="s">
        <v>448</v>
      </c>
      <c r="C180" s="31">
        <v>45342</v>
      </c>
      <c r="D180" s="28">
        <v>2649.9</v>
      </c>
      <c r="E180" s="28">
        <v>3312.38</v>
      </c>
      <c r="F180" s="26" t="s">
        <v>449</v>
      </c>
      <c r="G180" s="33" t="s">
        <v>112</v>
      </c>
      <c r="H180" s="30" t="s">
        <v>15</v>
      </c>
      <c r="I180" s="31" t="s">
        <v>593</v>
      </c>
      <c r="J180" s="16">
        <v>510.51</v>
      </c>
    </row>
    <row r="181" spans="1:10" ht="28.5" x14ac:dyDescent="0.2">
      <c r="A181" s="24" t="s">
        <v>450</v>
      </c>
      <c r="B181" s="25" t="s">
        <v>111</v>
      </c>
      <c r="C181" s="31">
        <v>45335</v>
      </c>
      <c r="D181" s="28">
        <v>2649.9</v>
      </c>
      <c r="E181" s="28">
        <v>3312.38</v>
      </c>
      <c r="F181" s="26" t="s">
        <v>438</v>
      </c>
      <c r="G181" s="33" t="s">
        <v>112</v>
      </c>
      <c r="H181" s="30" t="s">
        <v>15</v>
      </c>
      <c r="I181" s="31" t="s">
        <v>514</v>
      </c>
      <c r="J181" s="16">
        <v>3105.79</v>
      </c>
    </row>
    <row r="182" spans="1:10" ht="30" customHeight="1" x14ac:dyDescent="0.2">
      <c r="A182" s="24" t="s">
        <v>451</v>
      </c>
      <c r="B182" s="25" t="s">
        <v>13</v>
      </c>
      <c r="C182" s="31">
        <v>45336</v>
      </c>
      <c r="D182" s="28">
        <v>2649.9</v>
      </c>
      <c r="E182" s="28">
        <v>3312.38</v>
      </c>
      <c r="F182" s="26" t="s">
        <v>452</v>
      </c>
      <c r="G182" s="33" t="s">
        <v>14</v>
      </c>
      <c r="H182" s="30" t="s">
        <v>15</v>
      </c>
      <c r="I182" s="31" t="s">
        <v>594</v>
      </c>
      <c r="J182" s="16">
        <v>3163.75</v>
      </c>
    </row>
    <row r="183" spans="1:10" ht="30" customHeight="1" x14ac:dyDescent="0.2">
      <c r="A183" s="24" t="s">
        <v>453</v>
      </c>
      <c r="B183" s="25" t="s">
        <v>454</v>
      </c>
      <c r="C183" s="31">
        <v>45329</v>
      </c>
      <c r="D183" s="28">
        <v>2649.9</v>
      </c>
      <c r="E183" s="28">
        <v>3312.38</v>
      </c>
      <c r="F183" s="26" t="s">
        <v>455</v>
      </c>
      <c r="G183" s="33" t="s">
        <v>456</v>
      </c>
      <c r="H183" s="30" t="s">
        <v>15</v>
      </c>
      <c r="I183" s="31"/>
      <c r="J183" s="12" t="s">
        <v>300</v>
      </c>
    </row>
    <row r="184" spans="1:10" ht="30" customHeight="1" x14ac:dyDescent="0.2">
      <c r="A184" s="24" t="s">
        <v>457</v>
      </c>
      <c r="B184" s="25" t="s">
        <v>177</v>
      </c>
      <c r="C184" s="31">
        <v>45329</v>
      </c>
      <c r="D184" s="28">
        <v>2649.9</v>
      </c>
      <c r="E184" s="28">
        <v>3312.38</v>
      </c>
      <c r="F184" s="26" t="s">
        <v>455</v>
      </c>
      <c r="G184" s="33" t="s">
        <v>458</v>
      </c>
      <c r="H184" s="30" t="s">
        <v>15</v>
      </c>
      <c r="I184" s="31" t="s">
        <v>514</v>
      </c>
      <c r="J184" s="16">
        <v>1247</v>
      </c>
    </row>
    <row r="185" spans="1:10" ht="30" customHeight="1" x14ac:dyDescent="0.2">
      <c r="A185" s="24" t="s">
        <v>459</v>
      </c>
      <c r="B185" s="25" t="s">
        <v>460</v>
      </c>
      <c r="C185" s="31">
        <v>45394</v>
      </c>
      <c r="D185" s="28">
        <v>2400</v>
      </c>
      <c r="E185" s="28">
        <v>3000</v>
      </c>
      <c r="F185" s="26" t="s">
        <v>461</v>
      </c>
      <c r="G185" s="33" t="s">
        <v>462</v>
      </c>
      <c r="H185" s="30" t="s">
        <v>15</v>
      </c>
      <c r="I185" s="31">
        <v>45474</v>
      </c>
      <c r="J185" s="16">
        <v>3000</v>
      </c>
    </row>
    <row r="186" spans="1:10" ht="30" customHeight="1" x14ac:dyDescent="0.2">
      <c r="A186" s="24" t="s">
        <v>463</v>
      </c>
      <c r="B186" s="25" t="s">
        <v>464</v>
      </c>
      <c r="C186" s="31">
        <v>45397</v>
      </c>
      <c r="D186" s="28">
        <v>800</v>
      </c>
      <c r="E186" s="28">
        <v>1000</v>
      </c>
      <c r="F186" s="26" t="s">
        <v>465</v>
      </c>
      <c r="G186" s="33" t="s">
        <v>466</v>
      </c>
      <c r="H186" s="30" t="s">
        <v>15</v>
      </c>
      <c r="I186" s="31">
        <v>45440</v>
      </c>
      <c r="J186" s="16">
        <v>1000</v>
      </c>
    </row>
    <row r="187" spans="1:10" ht="28.5" x14ac:dyDescent="0.2">
      <c r="A187" s="24" t="s">
        <v>467</v>
      </c>
      <c r="B187" s="25" t="s">
        <v>468</v>
      </c>
      <c r="C187" s="31">
        <v>45468</v>
      </c>
      <c r="D187" s="28">
        <v>2160</v>
      </c>
      <c r="E187" s="28">
        <v>2700</v>
      </c>
      <c r="F187" s="26" t="s">
        <v>469</v>
      </c>
      <c r="G187" s="33" t="s">
        <v>470</v>
      </c>
      <c r="H187" s="30" t="s">
        <v>15</v>
      </c>
      <c r="I187" s="31"/>
      <c r="J187" s="12" t="s">
        <v>300</v>
      </c>
    </row>
    <row r="188" spans="1:10" ht="30" customHeight="1" x14ac:dyDescent="0.2">
      <c r="A188" s="24" t="s">
        <v>516</v>
      </c>
      <c r="B188" s="69" t="s">
        <v>358</v>
      </c>
      <c r="C188" s="31">
        <v>45481</v>
      </c>
      <c r="D188" s="28">
        <v>650</v>
      </c>
      <c r="E188" s="28">
        <v>650</v>
      </c>
      <c r="F188" s="26" t="s">
        <v>471</v>
      </c>
      <c r="G188" s="33" t="s">
        <v>204</v>
      </c>
      <c r="H188" s="30" t="s">
        <v>15</v>
      </c>
      <c r="I188" s="31">
        <v>45494</v>
      </c>
      <c r="J188" s="16">
        <v>650</v>
      </c>
    </row>
    <row r="189" spans="1:10" ht="30" customHeight="1" x14ac:dyDescent="0.2">
      <c r="A189" s="24" t="s">
        <v>517</v>
      </c>
      <c r="B189" s="70"/>
      <c r="C189" s="31">
        <v>45481</v>
      </c>
      <c r="D189" s="28">
        <v>650</v>
      </c>
      <c r="E189" s="28">
        <v>650</v>
      </c>
      <c r="F189" s="26" t="s">
        <v>471</v>
      </c>
      <c r="G189" s="33" t="s">
        <v>472</v>
      </c>
      <c r="H189" s="30" t="s">
        <v>15</v>
      </c>
      <c r="I189" s="31">
        <v>45521</v>
      </c>
      <c r="J189" s="16">
        <v>650</v>
      </c>
    </row>
    <row r="190" spans="1:10" ht="30" customHeight="1" x14ac:dyDescent="0.2">
      <c r="A190" s="24" t="s">
        <v>518</v>
      </c>
      <c r="B190" s="70"/>
      <c r="C190" s="31">
        <v>45481</v>
      </c>
      <c r="D190" s="28">
        <v>600</v>
      </c>
      <c r="E190" s="28">
        <v>600</v>
      </c>
      <c r="F190" s="26" t="s">
        <v>471</v>
      </c>
      <c r="G190" s="33" t="s">
        <v>472</v>
      </c>
      <c r="H190" s="30" t="s">
        <v>15</v>
      </c>
      <c r="I190" s="31">
        <v>45520</v>
      </c>
      <c r="J190" s="16">
        <v>600</v>
      </c>
    </row>
    <row r="191" spans="1:10" ht="30" customHeight="1" x14ac:dyDescent="0.2">
      <c r="A191" s="24" t="s">
        <v>519</v>
      </c>
      <c r="B191" s="70"/>
      <c r="C191" s="31">
        <v>45481</v>
      </c>
      <c r="D191" s="28">
        <v>700</v>
      </c>
      <c r="E191" s="28">
        <v>700</v>
      </c>
      <c r="F191" s="26" t="s">
        <v>471</v>
      </c>
      <c r="G191" s="33" t="s">
        <v>78</v>
      </c>
      <c r="H191" s="30" t="s">
        <v>15</v>
      </c>
      <c r="I191" s="31">
        <v>45569</v>
      </c>
      <c r="J191" s="16">
        <v>700</v>
      </c>
    </row>
    <row r="192" spans="1:10" ht="30" customHeight="1" x14ac:dyDescent="0.2">
      <c r="A192" s="24" t="s">
        <v>520</v>
      </c>
      <c r="B192" s="70"/>
      <c r="C192" s="31">
        <v>45481</v>
      </c>
      <c r="D192" s="28">
        <v>700</v>
      </c>
      <c r="E192" s="28">
        <v>700</v>
      </c>
      <c r="F192" s="26" t="s">
        <v>471</v>
      </c>
      <c r="G192" s="33" t="s">
        <v>78</v>
      </c>
      <c r="H192" s="30" t="s">
        <v>15</v>
      </c>
      <c r="I192" s="31">
        <v>45481</v>
      </c>
      <c r="J192" s="16">
        <v>700</v>
      </c>
    </row>
    <row r="193" spans="1:10" ht="30" customHeight="1" x14ac:dyDescent="0.2">
      <c r="A193" s="24" t="s">
        <v>521</v>
      </c>
      <c r="B193" s="70"/>
      <c r="C193" s="31">
        <v>45511</v>
      </c>
      <c r="D193" s="28">
        <v>700</v>
      </c>
      <c r="E193" s="28">
        <v>700</v>
      </c>
      <c r="F193" s="26" t="s">
        <v>473</v>
      </c>
      <c r="G193" s="33" t="s">
        <v>73</v>
      </c>
      <c r="H193" s="30" t="s">
        <v>15</v>
      </c>
      <c r="I193" s="31">
        <v>45601</v>
      </c>
      <c r="J193" s="16">
        <v>700</v>
      </c>
    </row>
    <row r="194" spans="1:10" ht="30" customHeight="1" x14ac:dyDescent="0.2">
      <c r="A194" s="24" t="s">
        <v>522</v>
      </c>
      <c r="B194" s="70"/>
      <c r="C194" s="31">
        <v>45481</v>
      </c>
      <c r="D194" s="28">
        <v>700</v>
      </c>
      <c r="E194" s="28">
        <v>700</v>
      </c>
      <c r="F194" s="26" t="s">
        <v>471</v>
      </c>
      <c r="G194" s="33" t="s">
        <v>73</v>
      </c>
      <c r="H194" s="30" t="s">
        <v>15</v>
      </c>
      <c r="I194" s="31">
        <v>45587</v>
      </c>
      <c r="J194" s="16">
        <v>700</v>
      </c>
    </row>
    <row r="195" spans="1:10" ht="30" customHeight="1" x14ac:dyDescent="0.2">
      <c r="A195" s="24" t="s">
        <v>523</v>
      </c>
      <c r="B195" s="70"/>
      <c r="C195" s="31">
        <v>45481</v>
      </c>
      <c r="D195" s="28">
        <v>550</v>
      </c>
      <c r="E195" s="28">
        <v>550</v>
      </c>
      <c r="F195" s="26" t="s">
        <v>471</v>
      </c>
      <c r="G195" s="33" t="s">
        <v>474</v>
      </c>
      <c r="H195" s="30" t="s">
        <v>15</v>
      </c>
      <c r="I195" s="31">
        <v>45538</v>
      </c>
      <c r="J195" s="16">
        <v>550</v>
      </c>
    </row>
    <row r="196" spans="1:10" ht="30" customHeight="1" x14ac:dyDescent="0.2">
      <c r="A196" s="24" t="s">
        <v>524</v>
      </c>
      <c r="B196" s="70"/>
      <c r="C196" s="31">
        <v>45481</v>
      </c>
      <c r="D196" s="28">
        <v>500</v>
      </c>
      <c r="E196" s="28">
        <v>500</v>
      </c>
      <c r="F196" s="26" t="s">
        <v>471</v>
      </c>
      <c r="G196" s="33" t="s">
        <v>474</v>
      </c>
      <c r="H196" s="30" t="s">
        <v>15</v>
      </c>
      <c r="I196" s="31">
        <v>45549</v>
      </c>
      <c r="J196" s="16">
        <v>500</v>
      </c>
    </row>
    <row r="197" spans="1:10" ht="30" customHeight="1" x14ac:dyDescent="0.2">
      <c r="A197" s="24" t="s">
        <v>525</v>
      </c>
      <c r="B197" s="70"/>
      <c r="C197" s="31">
        <v>45481</v>
      </c>
      <c r="D197" s="28">
        <v>700</v>
      </c>
      <c r="E197" s="28">
        <v>700</v>
      </c>
      <c r="F197" s="26" t="s">
        <v>471</v>
      </c>
      <c r="G197" s="33" t="s">
        <v>88</v>
      </c>
      <c r="H197" s="30" t="s">
        <v>15</v>
      </c>
      <c r="I197" s="31">
        <v>45600</v>
      </c>
      <c r="J197" s="16">
        <v>700</v>
      </c>
    </row>
    <row r="198" spans="1:10" ht="30" customHeight="1" x14ac:dyDescent="0.2">
      <c r="A198" s="24" t="s">
        <v>526</v>
      </c>
      <c r="B198" s="70"/>
      <c r="C198" s="31">
        <v>45481</v>
      </c>
      <c r="D198" s="28">
        <v>700</v>
      </c>
      <c r="E198" s="28">
        <v>5246.5</v>
      </c>
      <c r="F198" s="26" t="s">
        <v>471</v>
      </c>
      <c r="G198" s="33" t="s">
        <v>88</v>
      </c>
      <c r="H198" s="30" t="s">
        <v>15</v>
      </c>
      <c r="I198" s="31">
        <v>45611</v>
      </c>
      <c r="J198" s="16">
        <v>700</v>
      </c>
    </row>
    <row r="199" spans="1:10" ht="30" customHeight="1" x14ac:dyDescent="0.2">
      <c r="A199" s="24" t="s">
        <v>527</v>
      </c>
      <c r="B199" s="70"/>
      <c r="C199" s="31">
        <v>45481</v>
      </c>
      <c r="D199" s="28">
        <v>700</v>
      </c>
      <c r="E199" s="28">
        <v>700</v>
      </c>
      <c r="F199" s="26" t="s">
        <v>471</v>
      </c>
      <c r="G199" s="33" t="s">
        <v>88</v>
      </c>
      <c r="H199" s="30" t="s">
        <v>15</v>
      </c>
      <c r="I199" s="31">
        <v>45609</v>
      </c>
      <c r="J199" s="16">
        <v>700</v>
      </c>
    </row>
    <row r="200" spans="1:10" ht="30" customHeight="1" x14ac:dyDescent="0.2">
      <c r="A200" s="24" t="s">
        <v>528</v>
      </c>
      <c r="B200" s="70"/>
      <c r="C200" s="31">
        <v>45481</v>
      </c>
      <c r="D200" s="28">
        <v>650</v>
      </c>
      <c r="E200" s="28">
        <v>650</v>
      </c>
      <c r="F200" s="26" t="s">
        <v>471</v>
      </c>
      <c r="G200" s="33" t="s">
        <v>204</v>
      </c>
      <c r="H200" s="30" t="s">
        <v>15</v>
      </c>
      <c r="I200" s="31">
        <v>45642</v>
      </c>
      <c r="J200" s="16">
        <v>650</v>
      </c>
    </row>
    <row r="201" spans="1:10" ht="30" customHeight="1" x14ac:dyDescent="0.2">
      <c r="A201" s="24" t="s">
        <v>529</v>
      </c>
      <c r="B201" s="71"/>
      <c r="C201" s="31">
        <v>45481</v>
      </c>
      <c r="D201" s="28">
        <v>700</v>
      </c>
      <c r="E201" s="28">
        <v>700</v>
      </c>
      <c r="F201" s="26" t="s">
        <v>471</v>
      </c>
      <c r="G201" s="33" t="s">
        <v>88</v>
      </c>
      <c r="H201" s="30" t="s">
        <v>15</v>
      </c>
      <c r="I201" s="31">
        <v>45618</v>
      </c>
      <c r="J201" s="16">
        <v>700</v>
      </c>
    </row>
    <row r="202" spans="1:10" ht="57" x14ac:dyDescent="0.2">
      <c r="A202" s="24" t="s">
        <v>475</v>
      </c>
      <c r="B202" s="25" t="s">
        <v>502</v>
      </c>
      <c r="C202" s="31">
        <v>45530</v>
      </c>
      <c r="D202" s="28">
        <v>350</v>
      </c>
      <c r="E202" s="28">
        <v>437.5</v>
      </c>
      <c r="F202" s="26" t="s">
        <v>476</v>
      </c>
      <c r="G202" s="33" t="s">
        <v>477</v>
      </c>
      <c r="H202" s="30" t="s">
        <v>15</v>
      </c>
      <c r="I202" s="31">
        <v>45657</v>
      </c>
      <c r="J202" s="16">
        <v>437.5</v>
      </c>
    </row>
    <row r="203" spans="1:10" ht="30" customHeight="1" x14ac:dyDescent="0.2">
      <c r="A203" s="24" t="s">
        <v>478</v>
      </c>
      <c r="B203" s="25" t="s">
        <v>56</v>
      </c>
      <c r="C203" s="31">
        <v>45532</v>
      </c>
      <c r="D203" s="28">
        <v>1300.6500000000001</v>
      </c>
      <c r="E203" s="28">
        <v>1300.6500000000001</v>
      </c>
      <c r="F203" s="29" t="s">
        <v>479</v>
      </c>
      <c r="G203" s="33" t="s">
        <v>480</v>
      </c>
      <c r="H203" s="30" t="s">
        <v>15</v>
      </c>
      <c r="I203" s="31" t="s">
        <v>719</v>
      </c>
      <c r="J203" s="12">
        <v>199.46</v>
      </c>
    </row>
    <row r="204" spans="1:10" ht="54.75" customHeight="1" x14ac:dyDescent="0.2">
      <c r="A204" s="24" t="s">
        <v>481</v>
      </c>
      <c r="B204" s="25" t="s">
        <v>503</v>
      </c>
      <c r="C204" s="31">
        <v>45537</v>
      </c>
      <c r="D204" s="28">
        <v>1500</v>
      </c>
      <c r="E204" s="28">
        <v>1875</v>
      </c>
      <c r="F204" s="29" t="s">
        <v>482</v>
      </c>
      <c r="G204" s="33" t="s">
        <v>446</v>
      </c>
      <c r="H204" s="30" t="s">
        <v>15</v>
      </c>
      <c r="I204" s="31">
        <v>45642</v>
      </c>
      <c r="J204" s="16">
        <v>1875</v>
      </c>
    </row>
    <row r="205" spans="1:10" ht="42.75" x14ac:dyDescent="0.2">
      <c r="A205" s="24" t="s">
        <v>483</v>
      </c>
      <c r="B205" s="25" t="s">
        <v>484</v>
      </c>
      <c r="C205" s="31">
        <v>45537</v>
      </c>
      <c r="D205" s="28">
        <v>2100</v>
      </c>
      <c r="E205" s="28">
        <v>2625</v>
      </c>
      <c r="F205" s="29" t="s">
        <v>485</v>
      </c>
      <c r="G205" s="33" t="s">
        <v>486</v>
      </c>
      <c r="H205" s="30" t="s">
        <v>15</v>
      </c>
      <c r="I205" s="31">
        <v>45657</v>
      </c>
      <c r="J205" s="16">
        <v>2625</v>
      </c>
    </row>
    <row r="206" spans="1:10" ht="42.75" x14ac:dyDescent="0.2">
      <c r="A206" s="24" t="s">
        <v>487</v>
      </c>
      <c r="B206" s="25" t="s">
        <v>488</v>
      </c>
      <c r="C206" s="31">
        <v>45544</v>
      </c>
      <c r="D206" s="28">
        <v>2600</v>
      </c>
      <c r="E206" s="28">
        <v>2600</v>
      </c>
      <c r="F206" s="29" t="s">
        <v>489</v>
      </c>
      <c r="G206" s="33" t="s">
        <v>189</v>
      </c>
      <c r="H206" s="30" t="s">
        <v>15</v>
      </c>
      <c r="I206" s="31">
        <v>45576</v>
      </c>
      <c r="J206" s="16">
        <v>2600</v>
      </c>
    </row>
    <row r="207" spans="1:10" ht="42.75" x14ac:dyDescent="0.2">
      <c r="A207" s="24" t="s">
        <v>490</v>
      </c>
      <c r="B207" s="25" t="s">
        <v>491</v>
      </c>
      <c r="C207" s="31">
        <v>45544</v>
      </c>
      <c r="D207" s="28">
        <v>2230</v>
      </c>
      <c r="E207" s="28">
        <v>2787.5</v>
      </c>
      <c r="F207" s="29" t="s">
        <v>492</v>
      </c>
      <c r="G207" s="33" t="s">
        <v>61</v>
      </c>
      <c r="H207" s="30" t="s">
        <v>15</v>
      </c>
      <c r="I207" s="31">
        <v>45563</v>
      </c>
      <c r="J207" s="16">
        <v>2787.5</v>
      </c>
    </row>
    <row r="208" spans="1:10" ht="45" customHeight="1" x14ac:dyDescent="0.2">
      <c r="A208" s="24" t="s">
        <v>530</v>
      </c>
      <c r="B208" s="25" t="s">
        <v>531</v>
      </c>
      <c r="C208" s="31">
        <v>45561</v>
      </c>
      <c r="D208" s="28">
        <v>2620</v>
      </c>
      <c r="E208" s="28">
        <v>3275</v>
      </c>
      <c r="F208" s="26" t="s">
        <v>532</v>
      </c>
      <c r="G208" s="33" t="s">
        <v>365</v>
      </c>
      <c r="H208" s="30" t="s">
        <v>15</v>
      </c>
      <c r="I208" s="31">
        <v>45832</v>
      </c>
      <c r="J208" s="16">
        <v>3275</v>
      </c>
    </row>
    <row r="209" spans="1:10" ht="45" customHeight="1" x14ac:dyDescent="0.2">
      <c r="A209" s="24" t="s">
        <v>533</v>
      </c>
      <c r="B209" s="25" t="s">
        <v>534</v>
      </c>
      <c r="C209" s="31">
        <v>45581</v>
      </c>
      <c r="D209" s="28">
        <v>550</v>
      </c>
      <c r="E209" s="28">
        <v>687.5</v>
      </c>
      <c r="F209" s="26" t="s">
        <v>535</v>
      </c>
      <c r="G209" s="33" t="s">
        <v>536</v>
      </c>
      <c r="H209" s="30" t="s">
        <v>15</v>
      </c>
      <c r="I209" s="31">
        <v>45625</v>
      </c>
      <c r="J209" s="16">
        <v>687.5</v>
      </c>
    </row>
    <row r="210" spans="1:10" ht="45" customHeight="1" x14ac:dyDescent="0.2">
      <c r="A210" s="24" t="s">
        <v>537</v>
      </c>
      <c r="B210" s="25" t="s">
        <v>538</v>
      </c>
      <c r="C210" s="31">
        <v>45602</v>
      </c>
      <c r="D210" s="28">
        <v>500</v>
      </c>
      <c r="E210" s="28">
        <v>625</v>
      </c>
      <c r="F210" s="26" t="s">
        <v>539</v>
      </c>
      <c r="G210" s="33" t="s">
        <v>540</v>
      </c>
      <c r="H210" s="30" t="s">
        <v>15</v>
      </c>
      <c r="I210" s="31">
        <v>45657</v>
      </c>
      <c r="J210" s="16">
        <v>625</v>
      </c>
    </row>
    <row r="211" spans="1:10" ht="28.5" x14ac:dyDescent="0.2">
      <c r="A211" s="24" t="s">
        <v>541</v>
      </c>
      <c r="B211" s="25" t="s">
        <v>542</v>
      </c>
      <c r="C211" s="31">
        <v>45629</v>
      </c>
      <c r="D211" s="28">
        <v>500</v>
      </c>
      <c r="E211" s="28">
        <v>625</v>
      </c>
      <c r="F211" s="26" t="s">
        <v>543</v>
      </c>
      <c r="G211" s="33" t="s">
        <v>544</v>
      </c>
      <c r="H211" s="30" t="s">
        <v>15</v>
      </c>
      <c r="I211" s="31">
        <v>45649</v>
      </c>
      <c r="J211" s="16">
        <v>625</v>
      </c>
    </row>
    <row r="212" spans="1:10" ht="45" customHeight="1" x14ac:dyDescent="0.2">
      <c r="A212" s="24" t="s">
        <v>545</v>
      </c>
      <c r="B212" s="25" t="s">
        <v>546</v>
      </c>
      <c r="C212" s="31">
        <v>45635</v>
      </c>
      <c r="D212" s="28">
        <v>2580</v>
      </c>
      <c r="E212" s="28">
        <v>3225</v>
      </c>
      <c r="F212" s="26" t="s">
        <v>547</v>
      </c>
      <c r="G212" s="33" t="s">
        <v>369</v>
      </c>
      <c r="H212" s="30" t="s">
        <v>15</v>
      </c>
      <c r="I212" s="31" t="s">
        <v>720</v>
      </c>
      <c r="J212" s="16">
        <v>3225</v>
      </c>
    </row>
    <row r="213" spans="1:10" ht="45" customHeight="1" x14ac:dyDescent="0.2">
      <c r="A213" s="24" t="s">
        <v>548</v>
      </c>
      <c r="B213" s="25" t="s">
        <v>549</v>
      </c>
      <c r="C213" s="31">
        <v>45645</v>
      </c>
      <c r="D213" s="28">
        <v>1980</v>
      </c>
      <c r="E213" s="28">
        <v>2475</v>
      </c>
      <c r="F213" s="26" t="s">
        <v>550</v>
      </c>
      <c r="G213" s="33" t="s">
        <v>139</v>
      </c>
      <c r="H213" s="30" t="s">
        <v>15</v>
      </c>
      <c r="I213" s="31" t="s">
        <v>721</v>
      </c>
      <c r="J213" s="16">
        <v>2475</v>
      </c>
    </row>
    <row r="214" spans="1:10" ht="45" customHeight="1" x14ac:dyDescent="0.2">
      <c r="A214" s="24" t="s">
        <v>551</v>
      </c>
      <c r="B214" s="25" t="s">
        <v>552</v>
      </c>
      <c r="C214" s="31">
        <v>45650</v>
      </c>
      <c r="D214" s="28">
        <v>1800</v>
      </c>
      <c r="E214" s="28">
        <v>2250</v>
      </c>
      <c r="F214" s="26" t="s">
        <v>550</v>
      </c>
      <c r="G214" s="33" t="s">
        <v>498</v>
      </c>
      <c r="H214" s="30" t="s">
        <v>15</v>
      </c>
      <c r="I214" s="31" t="s">
        <v>721</v>
      </c>
      <c r="J214" s="16">
        <v>2250</v>
      </c>
    </row>
    <row r="215" spans="1:10" ht="45" customHeight="1" x14ac:dyDescent="0.2">
      <c r="A215" s="24" t="s">
        <v>553</v>
      </c>
      <c r="B215" s="25" t="s">
        <v>554</v>
      </c>
      <c r="C215" s="31">
        <v>45639</v>
      </c>
      <c r="D215" s="28">
        <v>1080</v>
      </c>
      <c r="E215" s="28">
        <v>1350</v>
      </c>
      <c r="F215" s="26" t="s">
        <v>550</v>
      </c>
      <c r="G215" s="33" t="s">
        <v>148</v>
      </c>
      <c r="H215" s="30" t="s">
        <v>15</v>
      </c>
      <c r="I215" s="31" t="s">
        <v>722</v>
      </c>
      <c r="J215" s="16">
        <v>1350</v>
      </c>
    </row>
    <row r="216" spans="1:10" ht="45" customHeight="1" x14ac:dyDescent="0.2">
      <c r="A216" s="24" t="s">
        <v>555</v>
      </c>
      <c r="B216" s="25" t="s">
        <v>40</v>
      </c>
      <c r="C216" s="31">
        <v>45645</v>
      </c>
      <c r="D216" s="28">
        <v>1440</v>
      </c>
      <c r="E216" s="28">
        <v>1800</v>
      </c>
      <c r="F216" s="26" t="s">
        <v>550</v>
      </c>
      <c r="G216" s="33" t="s">
        <v>41</v>
      </c>
      <c r="H216" s="30" t="s">
        <v>15</v>
      </c>
      <c r="I216" s="31" t="s">
        <v>723</v>
      </c>
      <c r="J216" s="16">
        <v>1800</v>
      </c>
    </row>
    <row r="217" spans="1:10" ht="45" customHeight="1" x14ac:dyDescent="0.2">
      <c r="A217" s="24" t="s">
        <v>556</v>
      </c>
      <c r="B217" s="25" t="s">
        <v>6</v>
      </c>
      <c r="C217" s="31">
        <v>45645</v>
      </c>
      <c r="D217" s="28">
        <v>2604</v>
      </c>
      <c r="E217" s="28">
        <v>3255</v>
      </c>
      <c r="F217" s="26" t="s">
        <v>550</v>
      </c>
      <c r="G217" s="33" t="s">
        <v>7</v>
      </c>
      <c r="H217" s="30" t="s">
        <v>15</v>
      </c>
      <c r="I217" s="31"/>
      <c r="J217" s="12" t="s">
        <v>300</v>
      </c>
    </row>
    <row r="218" spans="1:10" ht="45" customHeight="1" x14ac:dyDescent="0.2">
      <c r="A218" s="24" t="s">
        <v>557</v>
      </c>
      <c r="B218" s="25" t="s">
        <v>425</v>
      </c>
      <c r="C218" s="31">
        <v>45659</v>
      </c>
      <c r="D218" s="28">
        <v>2649.9</v>
      </c>
      <c r="E218" s="28">
        <v>3312.38</v>
      </c>
      <c r="F218" s="26" t="s">
        <v>558</v>
      </c>
      <c r="G218" s="33" t="s">
        <v>106</v>
      </c>
      <c r="H218" s="30" t="s">
        <v>15</v>
      </c>
      <c r="I218" s="31" t="s">
        <v>721</v>
      </c>
      <c r="J218" s="16">
        <v>1425</v>
      </c>
    </row>
    <row r="219" spans="1:10" ht="45" customHeight="1" x14ac:dyDescent="0.2">
      <c r="A219" s="24" t="s">
        <v>559</v>
      </c>
      <c r="B219" s="25" t="s">
        <v>111</v>
      </c>
      <c r="C219" s="31">
        <v>45659</v>
      </c>
      <c r="D219" s="28">
        <v>2617.7199999999998</v>
      </c>
      <c r="E219" s="28">
        <v>3272.15</v>
      </c>
      <c r="F219" s="26" t="s">
        <v>558</v>
      </c>
      <c r="G219" s="33" t="s">
        <v>112</v>
      </c>
      <c r="H219" s="30" t="s">
        <v>15</v>
      </c>
      <c r="I219" s="31" t="s">
        <v>724</v>
      </c>
      <c r="J219" s="16">
        <v>3134.9</v>
      </c>
    </row>
    <row r="220" spans="1:10" ht="45" customHeight="1" x14ac:dyDescent="0.2">
      <c r="A220" s="24" t="s">
        <v>560</v>
      </c>
      <c r="B220" s="25" t="s">
        <v>448</v>
      </c>
      <c r="C220" s="31">
        <v>45659</v>
      </c>
      <c r="D220" s="28">
        <v>2649.9</v>
      </c>
      <c r="E220" s="28">
        <v>3312.38</v>
      </c>
      <c r="F220" s="26" t="s">
        <v>558</v>
      </c>
      <c r="G220" s="33" t="s">
        <v>112</v>
      </c>
      <c r="H220" s="30" t="s">
        <v>15</v>
      </c>
      <c r="I220" s="31" t="s">
        <v>724</v>
      </c>
      <c r="J220" s="16">
        <v>283.5</v>
      </c>
    </row>
    <row r="221" spans="1:10" ht="45" customHeight="1" x14ac:dyDescent="0.2">
      <c r="A221" s="24" t="s">
        <v>561</v>
      </c>
      <c r="B221" s="25" t="s">
        <v>102</v>
      </c>
      <c r="C221" s="31">
        <v>45658</v>
      </c>
      <c r="D221" s="28">
        <v>2649.9</v>
      </c>
      <c r="E221" s="28">
        <v>3312.38</v>
      </c>
      <c r="F221" s="26" t="s">
        <v>550</v>
      </c>
      <c r="G221" s="33" t="s">
        <v>562</v>
      </c>
      <c r="H221" s="30" t="s">
        <v>15</v>
      </c>
      <c r="I221" s="31" t="s">
        <v>721</v>
      </c>
      <c r="J221" s="16">
        <v>1725</v>
      </c>
    </row>
    <row r="222" spans="1:10" ht="45" customHeight="1" x14ac:dyDescent="0.2">
      <c r="A222" s="24" t="s">
        <v>563</v>
      </c>
      <c r="B222" s="25" t="s">
        <v>164</v>
      </c>
      <c r="C222" s="31">
        <v>45659</v>
      </c>
      <c r="D222" s="28">
        <v>2649.9</v>
      </c>
      <c r="E222" s="28">
        <v>3312.38</v>
      </c>
      <c r="F222" s="26" t="s">
        <v>558</v>
      </c>
      <c r="G222" s="33" t="s">
        <v>18</v>
      </c>
      <c r="H222" s="30" t="s">
        <v>15</v>
      </c>
      <c r="I222" s="31" t="s">
        <v>725</v>
      </c>
      <c r="J222" s="16">
        <v>1075</v>
      </c>
    </row>
    <row r="223" spans="1:10" ht="45" customHeight="1" x14ac:dyDescent="0.2">
      <c r="A223" s="24" t="s">
        <v>564</v>
      </c>
      <c r="B223" s="25" t="s">
        <v>437</v>
      </c>
      <c r="C223" s="31">
        <v>45659</v>
      </c>
      <c r="D223" s="28">
        <v>700</v>
      </c>
      <c r="E223" s="28">
        <v>875</v>
      </c>
      <c r="F223" s="26" t="s">
        <v>558</v>
      </c>
      <c r="G223" s="33" t="s">
        <v>439</v>
      </c>
      <c r="H223" s="30" t="s">
        <v>15</v>
      </c>
      <c r="I223" s="31"/>
      <c r="J223" s="12" t="s">
        <v>300</v>
      </c>
    </row>
    <row r="224" spans="1:10" ht="45" customHeight="1" x14ac:dyDescent="0.2">
      <c r="A224" s="24" t="s">
        <v>565</v>
      </c>
      <c r="B224" s="25" t="s">
        <v>566</v>
      </c>
      <c r="C224" s="31">
        <v>45659</v>
      </c>
      <c r="D224" s="28">
        <v>2490.9</v>
      </c>
      <c r="E224" s="28">
        <v>3113.63</v>
      </c>
      <c r="F224" s="26" t="s">
        <v>567</v>
      </c>
      <c r="G224" s="33" t="s">
        <v>21</v>
      </c>
      <c r="H224" s="30" t="s">
        <v>15</v>
      </c>
      <c r="I224" s="31" t="s">
        <v>723</v>
      </c>
      <c r="J224" s="16">
        <v>3113.62</v>
      </c>
    </row>
    <row r="225" spans="1:10" ht="45" customHeight="1" x14ac:dyDescent="0.2">
      <c r="A225" s="24" t="s">
        <v>568</v>
      </c>
      <c r="B225" s="25" t="s">
        <v>118</v>
      </c>
      <c r="C225" s="31">
        <v>45659</v>
      </c>
      <c r="D225" s="28">
        <v>2649.9</v>
      </c>
      <c r="E225" s="28">
        <v>3312.38</v>
      </c>
      <c r="F225" s="26" t="s">
        <v>569</v>
      </c>
      <c r="G225" s="33" t="s">
        <v>119</v>
      </c>
      <c r="H225" s="30" t="s">
        <v>15</v>
      </c>
      <c r="I225" s="31" t="s">
        <v>726</v>
      </c>
      <c r="J225" s="16">
        <v>1502.12</v>
      </c>
    </row>
    <row r="226" spans="1:10" ht="45" customHeight="1" x14ac:dyDescent="0.2">
      <c r="A226" s="24" t="s">
        <v>570</v>
      </c>
      <c r="B226" s="25" t="s">
        <v>571</v>
      </c>
      <c r="C226" s="31">
        <v>45659</v>
      </c>
      <c r="D226" s="28">
        <v>2649.9</v>
      </c>
      <c r="E226" s="28">
        <v>3312.38</v>
      </c>
      <c r="F226" s="26" t="s">
        <v>558</v>
      </c>
      <c r="G226" s="33" t="s">
        <v>14</v>
      </c>
      <c r="H226" s="30" t="s">
        <v>15</v>
      </c>
      <c r="I226" s="31" t="s">
        <v>727</v>
      </c>
      <c r="J226" s="16">
        <v>1872.5</v>
      </c>
    </row>
    <row r="227" spans="1:10" ht="45" customHeight="1" x14ac:dyDescent="0.2">
      <c r="A227" s="24" t="s">
        <v>572</v>
      </c>
      <c r="B227" s="25" t="s">
        <v>68</v>
      </c>
      <c r="C227" s="31">
        <v>45659</v>
      </c>
      <c r="D227" s="28">
        <v>2649.9</v>
      </c>
      <c r="E227" s="28">
        <v>3312.38</v>
      </c>
      <c r="F227" s="26" t="s">
        <v>558</v>
      </c>
      <c r="G227" s="33" t="s">
        <v>69</v>
      </c>
      <c r="H227" s="30" t="s">
        <v>15</v>
      </c>
      <c r="I227" s="31" t="s">
        <v>723</v>
      </c>
      <c r="J227" s="16">
        <v>3306.25</v>
      </c>
    </row>
    <row r="228" spans="1:10" ht="45" customHeight="1" x14ac:dyDescent="0.2">
      <c r="A228" s="24" t="s">
        <v>573</v>
      </c>
      <c r="B228" s="25" t="s">
        <v>574</v>
      </c>
      <c r="C228" s="31">
        <v>45659</v>
      </c>
      <c r="D228" s="28">
        <v>1350</v>
      </c>
      <c r="E228" s="28">
        <v>1350</v>
      </c>
      <c r="F228" s="26" t="s">
        <v>558</v>
      </c>
      <c r="G228" s="33" t="s">
        <v>422</v>
      </c>
      <c r="H228" s="30" t="s">
        <v>15</v>
      </c>
      <c r="I228" s="31" t="s">
        <v>723</v>
      </c>
      <c r="J228" s="16">
        <v>1350</v>
      </c>
    </row>
    <row r="229" spans="1:10" ht="45" customHeight="1" x14ac:dyDescent="0.2">
      <c r="A229" s="24" t="s">
        <v>575</v>
      </c>
      <c r="B229" s="25" t="s">
        <v>272</v>
      </c>
      <c r="C229" s="31">
        <v>45659</v>
      </c>
      <c r="D229" s="28">
        <v>2649.9</v>
      </c>
      <c r="E229" s="28">
        <v>3312.38</v>
      </c>
      <c r="F229" s="26" t="s">
        <v>569</v>
      </c>
      <c r="G229" s="33" t="s">
        <v>442</v>
      </c>
      <c r="H229" s="30" t="s">
        <v>15</v>
      </c>
      <c r="I229" s="31" t="s">
        <v>719</v>
      </c>
      <c r="J229" s="16">
        <v>100</v>
      </c>
    </row>
    <row r="230" spans="1:10" ht="45" customHeight="1" x14ac:dyDescent="0.2">
      <c r="A230" s="24" t="s">
        <v>576</v>
      </c>
      <c r="B230" s="25" t="s">
        <v>577</v>
      </c>
      <c r="C230" s="31">
        <v>45659</v>
      </c>
      <c r="D230" s="28">
        <v>1295.8900000000001</v>
      </c>
      <c r="E230" s="28">
        <v>1619.86</v>
      </c>
      <c r="F230" s="29" t="s">
        <v>558</v>
      </c>
      <c r="G230" s="33" t="s">
        <v>429</v>
      </c>
      <c r="H230" s="30" t="s">
        <v>15</v>
      </c>
      <c r="I230" s="31" t="s">
        <v>728</v>
      </c>
      <c r="J230" s="16">
        <v>1432.14</v>
      </c>
    </row>
    <row r="231" spans="1:10" ht="45" customHeight="1" x14ac:dyDescent="0.2">
      <c r="A231" s="24" t="s">
        <v>578</v>
      </c>
      <c r="B231" s="25" t="s">
        <v>579</v>
      </c>
      <c r="C231" s="31">
        <v>45687</v>
      </c>
      <c r="D231" s="28">
        <v>2530</v>
      </c>
      <c r="E231" s="28">
        <v>3162.5</v>
      </c>
      <c r="F231" s="29" t="s">
        <v>580</v>
      </c>
      <c r="G231" s="33" t="s">
        <v>470</v>
      </c>
      <c r="H231" s="30" t="s">
        <v>15</v>
      </c>
      <c r="I231" s="31"/>
      <c r="J231" s="12" t="s">
        <v>300</v>
      </c>
    </row>
    <row r="232" spans="1:10" ht="45" customHeight="1" x14ac:dyDescent="0.2">
      <c r="A232" s="24" t="s">
        <v>581</v>
      </c>
      <c r="B232" s="25" t="s">
        <v>177</v>
      </c>
      <c r="C232" s="31">
        <v>45686</v>
      </c>
      <c r="D232" s="28">
        <v>2649.9</v>
      </c>
      <c r="E232" s="28">
        <v>3312.38</v>
      </c>
      <c r="F232" s="29" t="s">
        <v>582</v>
      </c>
      <c r="G232" s="33" t="s">
        <v>583</v>
      </c>
      <c r="H232" s="30" t="s">
        <v>15</v>
      </c>
      <c r="I232" s="31" t="s">
        <v>723</v>
      </c>
      <c r="J232" s="12">
        <v>1606</v>
      </c>
    </row>
    <row r="233" spans="1:10" ht="45" customHeight="1" x14ac:dyDescent="0.2">
      <c r="A233" s="24" t="s">
        <v>584</v>
      </c>
      <c r="B233" s="25" t="s">
        <v>585</v>
      </c>
      <c r="C233" s="31">
        <v>45736</v>
      </c>
      <c r="D233" s="28">
        <v>1122</v>
      </c>
      <c r="E233" s="28">
        <v>1402.5</v>
      </c>
      <c r="F233" s="29" t="s">
        <v>586</v>
      </c>
      <c r="G233" s="33" t="s">
        <v>587</v>
      </c>
      <c r="H233" s="30" t="s">
        <v>15</v>
      </c>
      <c r="I233" s="31">
        <v>45919</v>
      </c>
      <c r="J233" s="16">
        <v>1402.5</v>
      </c>
    </row>
    <row r="234" spans="1:10" ht="45" customHeight="1" x14ac:dyDescent="0.2">
      <c r="A234" s="38" t="s">
        <v>595</v>
      </c>
      <c r="B234" s="25" t="s">
        <v>611</v>
      </c>
      <c r="C234" s="31">
        <v>45765</v>
      </c>
      <c r="D234" s="28">
        <v>2600</v>
      </c>
      <c r="E234" s="28">
        <v>2600</v>
      </c>
      <c r="F234" s="29" t="s">
        <v>626</v>
      </c>
      <c r="G234" s="33" t="s">
        <v>189</v>
      </c>
      <c r="H234" s="30" t="s">
        <v>15</v>
      </c>
      <c r="I234" s="31">
        <v>45824</v>
      </c>
      <c r="J234" s="16">
        <v>2600</v>
      </c>
    </row>
    <row r="235" spans="1:10" ht="45" customHeight="1" x14ac:dyDescent="0.2">
      <c r="A235" s="38" t="s">
        <v>596</v>
      </c>
      <c r="B235" s="25" t="s">
        <v>612</v>
      </c>
      <c r="C235" s="31">
        <v>45783</v>
      </c>
      <c r="D235" s="28">
        <v>2600</v>
      </c>
      <c r="E235" s="28">
        <v>3250</v>
      </c>
      <c r="F235" s="29" t="s">
        <v>627</v>
      </c>
      <c r="G235" s="33" t="s">
        <v>61</v>
      </c>
      <c r="H235" s="30" t="s">
        <v>15</v>
      </c>
      <c r="I235" s="31">
        <v>45800</v>
      </c>
      <c r="J235" s="16">
        <v>3250</v>
      </c>
    </row>
    <row r="236" spans="1:10" ht="45" customHeight="1" x14ac:dyDescent="0.2">
      <c r="A236" s="38" t="s">
        <v>597</v>
      </c>
      <c r="B236" s="25" t="s">
        <v>613</v>
      </c>
      <c r="C236" s="31">
        <v>45769</v>
      </c>
      <c r="D236" s="28">
        <v>1500</v>
      </c>
      <c r="E236" s="28">
        <v>1875</v>
      </c>
      <c r="F236" s="29" t="s">
        <v>628</v>
      </c>
      <c r="G236" s="33" t="s">
        <v>446</v>
      </c>
      <c r="H236" s="30" t="s">
        <v>15</v>
      </c>
      <c r="I236" s="31" t="s">
        <v>723</v>
      </c>
      <c r="J236" s="16">
        <v>1500</v>
      </c>
    </row>
    <row r="237" spans="1:10" ht="42.75" x14ac:dyDescent="0.2">
      <c r="A237" s="38" t="s">
        <v>598</v>
      </c>
      <c r="B237" s="25" t="s">
        <v>614</v>
      </c>
      <c r="C237" s="31">
        <v>45791</v>
      </c>
      <c r="D237" s="28">
        <v>1900</v>
      </c>
      <c r="E237" s="28">
        <v>2375</v>
      </c>
      <c r="F237" s="29" t="s">
        <v>629</v>
      </c>
      <c r="G237" s="33" t="s">
        <v>642</v>
      </c>
      <c r="H237" s="30" t="s">
        <v>15</v>
      </c>
      <c r="I237" s="31" t="s">
        <v>723</v>
      </c>
      <c r="J237" s="16">
        <v>2375</v>
      </c>
    </row>
    <row r="238" spans="1:10" ht="42.75" x14ac:dyDescent="0.2">
      <c r="A238" s="38" t="s">
        <v>599</v>
      </c>
      <c r="B238" s="25" t="s">
        <v>615</v>
      </c>
      <c r="C238" s="31">
        <v>45810</v>
      </c>
      <c r="D238" s="28">
        <v>500</v>
      </c>
      <c r="E238" s="28">
        <v>625</v>
      </c>
      <c r="F238" s="29" t="s">
        <v>630</v>
      </c>
      <c r="G238" s="33" t="s">
        <v>540</v>
      </c>
      <c r="H238" s="30" t="s">
        <v>15</v>
      </c>
      <c r="I238" s="31" t="s">
        <v>729</v>
      </c>
      <c r="J238" s="16">
        <v>625</v>
      </c>
    </row>
    <row r="239" spans="1:10" ht="45" customHeight="1" x14ac:dyDescent="0.2">
      <c r="A239" s="38" t="s">
        <v>600</v>
      </c>
      <c r="B239" s="25" t="s">
        <v>616</v>
      </c>
      <c r="C239" s="31">
        <v>45819</v>
      </c>
      <c r="D239" s="28">
        <v>980</v>
      </c>
      <c r="E239" s="28">
        <v>1225</v>
      </c>
      <c r="F239" s="29" t="s">
        <v>631</v>
      </c>
      <c r="G239" s="33" t="s">
        <v>365</v>
      </c>
      <c r="H239" s="30" t="s">
        <v>15</v>
      </c>
      <c r="I239" s="31" t="s">
        <v>730</v>
      </c>
      <c r="J239" s="16">
        <v>1225</v>
      </c>
    </row>
    <row r="240" spans="1:10" ht="45" customHeight="1" x14ac:dyDescent="0.2">
      <c r="A240" s="38" t="s">
        <v>601</v>
      </c>
      <c r="B240" s="25" t="s">
        <v>617</v>
      </c>
      <c r="C240" s="31">
        <v>45819</v>
      </c>
      <c r="D240" s="28">
        <v>500</v>
      </c>
      <c r="E240" s="28">
        <v>625</v>
      </c>
      <c r="F240" s="29" t="s">
        <v>632</v>
      </c>
      <c r="G240" s="33" t="s">
        <v>486</v>
      </c>
      <c r="H240" s="30" t="s">
        <v>15</v>
      </c>
      <c r="I240" s="31" t="s">
        <v>731</v>
      </c>
      <c r="J240" s="16">
        <v>625</v>
      </c>
    </row>
    <row r="241" spans="1:10" ht="45" customHeight="1" x14ac:dyDescent="0.2">
      <c r="A241" s="38" t="s">
        <v>602</v>
      </c>
      <c r="B241" s="25" t="s">
        <v>618</v>
      </c>
      <c r="C241" s="31">
        <v>45839</v>
      </c>
      <c r="D241" s="28">
        <v>595</v>
      </c>
      <c r="E241" s="28">
        <v>595</v>
      </c>
      <c r="F241" s="29" t="s">
        <v>633</v>
      </c>
      <c r="G241" s="33" t="s">
        <v>643</v>
      </c>
      <c r="H241" s="30" t="s">
        <v>15</v>
      </c>
      <c r="I241" s="31">
        <v>45898</v>
      </c>
      <c r="J241" s="16">
        <v>595</v>
      </c>
    </row>
    <row r="242" spans="1:10" ht="42.75" x14ac:dyDescent="0.2">
      <c r="A242" s="38" t="s">
        <v>603</v>
      </c>
      <c r="B242" s="25" t="s">
        <v>619</v>
      </c>
      <c r="C242" s="31">
        <v>45797</v>
      </c>
      <c r="D242" s="28">
        <v>2649.9</v>
      </c>
      <c r="E242" s="28">
        <v>3312.38</v>
      </c>
      <c r="F242" s="29" t="s">
        <v>634</v>
      </c>
      <c r="G242" s="33" t="s">
        <v>644</v>
      </c>
      <c r="H242" s="30" t="s">
        <v>15</v>
      </c>
      <c r="I242" s="31"/>
      <c r="J242" s="12" t="s">
        <v>300</v>
      </c>
    </row>
    <row r="243" spans="1:10" ht="45" customHeight="1" x14ac:dyDescent="0.2">
      <c r="A243" s="38" t="s">
        <v>604</v>
      </c>
      <c r="B243" s="25" t="s">
        <v>56</v>
      </c>
      <c r="C243" s="31">
        <v>45896</v>
      </c>
      <c r="D243" s="28">
        <v>1260.6500000000001</v>
      </c>
      <c r="E243" s="28">
        <v>1260.6500000000001</v>
      </c>
      <c r="F243" s="29" t="s">
        <v>635</v>
      </c>
      <c r="G243" s="33" t="s">
        <v>480</v>
      </c>
      <c r="H243" s="30" t="s">
        <v>15</v>
      </c>
      <c r="I243" s="31"/>
      <c r="J243" s="12" t="s">
        <v>300</v>
      </c>
    </row>
    <row r="244" spans="1:10" s="17" customFormat="1" ht="45" customHeight="1" x14ac:dyDescent="0.2">
      <c r="A244" s="38" t="s">
        <v>605</v>
      </c>
      <c r="B244" s="25" t="s">
        <v>620</v>
      </c>
      <c r="C244" s="31">
        <v>45922</v>
      </c>
      <c r="D244" s="28">
        <v>2000</v>
      </c>
      <c r="E244" s="28">
        <v>2500</v>
      </c>
      <c r="F244" s="29" t="s">
        <v>636</v>
      </c>
      <c r="G244" s="33" t="s">
        <v>645</v>
      </c>
      <c r="H244" s="30" t="s">
        <v>15</v>
      </c>
      <c r="I244" s="31" t="s">
        <v>732</v>
      </c>
      <c r="J244" s="16">
        <v>2500</v>
      </c>
    </row>
    <row r="245" spans="1:10" ht="45" customHeight="1" x14ac:dyDescent="0.2">
      <c r="A245" s="38" t="s">
        <v>606</v>
      </c>
      <c r="B245" s="25" t="s">
        <v>621</v>
      </c>
      <c r="C245" s="31">
        <v>45929</v>
      </c>
      <c r="D245" s="28">
        <v>800</v>
      </c>
      <c r="E245" s="28">
        <v>1000</v>
      </c>
      <c r="F245" s="29" t="s">
        <v>637</v>
      </c>
      <c r="G245" s="33" t="s">
        <v>446</v>
      </c>
      <c r="H245" s="30" t="s">
        <v>15</v>
      </c>
      <c r="I245" s="31" t="s">
        <v>723</v>
      </c>
      <c r="J245" s="16">
        <v>1000</v>
      </c>
    </row>
    <row r="246" spans="1:10" ht="45" customHeight="1" x14ac:dyDescent="0.2">
      <c r="A246" s="38" t="s">
        <v>607</v>
      </c>
      <c r="B246" s="25" t="s">
        <v>622</v>
      </c>
      <c r="C246" s="31">
        <v>45912</v>
      </c>
      <c r="D246" s="28">
        <v>10000</v>
      </c>
      <c r="E246" s="28">
        <v>12500</v>
      </c>
      <c r="F246" s="29" t="s">
        <v>638</v>
      </c>
      <c r="G246" s="33" t="s">
        <v>646</v>
      </c>
      <c r="H246" s="30" t="s">
        <v>15</v>
      </c>
      <c r="I246" s="31">
        <v>45912</v>
      </c>
      <c r="J246" s="16">
        <v>12500</v>
      </c>
    </row>
    <row r="247" spans="1:10" ht="57" x14ac:dyDescent="0.2">
      <c r="A247" s="38" t="s">
        <v>608</v>
      </c>
      <c r="B247" s="25" t="s">
        <v>623</v>
      </c>
      <c r="C247" s="31">
        <v>45954</v>
      </c>
      <c r="D247" s="28">
        <v>600</v>
      </c>
      <c r="E247" s="28">
        <v>750</v>
      </c>
      <c r="F247" s="29" t="s">
        <v>639</v>
      </c>
      <c r="G247" s="33" t="s">
        <v>647</v>
      </c>
      <c r="H247" s="30" t="s">
        <v>15</v>
      </c>
      <c r="I247" s="31" t="s">
        <v>724</v>
      </c>
      <c r="J247" s="16">
        <v>750</v>
      </c>
    </row>
    <row r="248" spans="1:10" ht="42.75" x14ac:dyDescent="0.2">
      <c r="A248" s="38" t="s">
        <v>609</v>
      </c>
      <c r="B248" s="25" t="s">
        <v>624</v>
      </c>
      <c r="C248" s="31">
        <v>45960</v>
      </c>
      <c r="D248" s="28">
        <v>500</v>
      </c>
      <c r="E248" s="28">
        <v>625</v>
      </c>
      <c r="F248" s="29" t="s">
        <v>640</v>
      </c>
      <c r="G248" s="33" t="s">
        <v>486</v>
      </c>
      <c r="H248" s="30" t="s">
        <v>15</v>
      </c>
      <c r="I248" s="31"/>
      <c r="J248" s="12" t="s">
        <v>300</v>
      </c>
    </row>
    <row r="249" spans="1:10" ht="45" customHeight="1" x14ac:dyDescent="0.2">
      <c r="A249" s="38" t="s">
        <v>610</v>
      </c>
      <c r="B249" s="25" t="s">
        <v>625</v>
      </c>
      <c r="C249" s="31">
        <v>45964</v>
      </c>
      <c r="D249" s="28">
        <v>1300</v>
      </c>
      <c r="E249" s="28">
        <v>1625</v>
      </c>
      <c r="F249" s="29" t="s">
        <v>641</v>
      </c>
      <c r="G249" s="33" t="s">
        <v>365</v>
      </c>
      <c r="H249" s="30" t="s">
        <v>15</v>
      </c>
      <c r="I249" s="31" t="s">
        <v>723</v>
      </c>
      <c r="J249" s="16">
        <v>1625</v>
      </c>
    </row>
    <row r="250" spans="1:10" ht="45" customHeight="1" x14ac:dyDescent="0.2">
      <c r="A250" s="49" t="s">
        <v>648</v>
      </c>
      <c r="B250" s="53" t="s">
        <v>649</v>
      </c>
      <c r="C250" s="43">
        <v>45959</v>
      </c>
      <c r="D250" s="28">
        <v>673.92</v>
      </c>
      <c r="E250" s="28">
        <v>842.4</v>
      </c>
      <c r="F250" s="55" t="s">
        <v>650</v>
      </c>
      <c r="G250" s="56" t="s">
        <v>651</v>
      </c>
      <c r="H250" s="30" t="s">
        <v>15</v>
      </c>
      <c r="I250" s="31" t="s">
        <v>721</v>
      </c>
      <c r="J250" s="57">
        <v>70.2</v>
      </c>
    </row>
    <row r="251" spans="1:10" ht="45" customHeight="1" x14ac:dyDescent="0.2">
      <c r="A251" s="38" t="s">
        <v>652</v>
      </c>
      <c r="B251" s="25" t="s">
        <v>653</v>
      </c>
      <c r="C251" s="23">
        <v>45917</v>
      </c>
      <c r="D251" s="28">
        <v>809.47</v>
      </c>
      <c r="E251" s="28">
        <v>1011.84</v>
      </c>
      <c r="F251" s="26" t="s">
        <v>654</v>
      </c>
      <c r="G251" s="32" t="s">
        <v>655</v>
      </c>
      <c r="H251" s="30" t="s">
        <v>15</v>
      </c>
      <c r="I251" s="31" t="s">
        <v>733</v>
      </c>
      <c r="J251" s="58">
        <v>49.46</v>
      </c>
    </row>
    <row r="252" spans="1:10" ht="45" customHeight="1" x14ac:dyDescent="0.2">
      <c r="A252" s="50" t="s">
        <v>656</v>
      </c>
      <c r="B252" s="66" t="s">
        <v>358</v>
      </c>
      <c r="C252" s="44">
        <v>45989</v>
      </c>
      <c r="D252" s="28">
        <v>550</v>
      </c>
      <c r="E252" s="28">
        <v>550</v>
      </c>
      <c r="F252" s="52" t="s">
        <v>657</v>
      </c>
      <c r="G252" s="37" t="s">
        <v>474</v>
      </c>
      <c r="H252" s="30" t="s">
        <v>15</v>
      </c>
      <c r="I252" s="35">
        <v>45996</v>
      </c>
      <c r="J252" s="16">
        <v>550</v>
      </c>
    </row>
    <row r="253" spans="1:10" ht="45" customHeight="1" x14ac:dyDescent="0.2">
      <c r="A253" s="38" t="s">
        <v>658</v>
      </c>
      <c r="B253" s="67"/>
      <c r="C253" s="23">
        <v>45989</v>
      </c>
      <c r="D253" s="28">
        <v>550</v>
      </c>
      <c r="E253" s="28">
        <v>550</v>
      </c>
      <c r="F253" s="25" t="s">
        <v>657</v>
      </c>
      <c r="G253" s="31" t="s">
        <v>474</v>
      </c>
      <c r="H253" s="30" t="s">
        <v>15</v>
      </c>
      <c r="I253" s="31">
        <v>45996</v>
      </c>
      <c r="J253" s="16">
        <v>550</v>
      </c>
    </row>
    <row r="254" spans="1:10" ht="45" customHeight="1" x14ac:dyDescent="0.2">
      <c r="A254" s="38" t="s">
        <v>659</v>
      </c>
      <c r="B254" s="67"/>
      <c r="C254" s="23">
        <v>45989</v>
      </c>
      <c r="D254" s="28">
        <v>600</v>
      </c>
      <c r="E254" s="28">
        <v>600</v>
      </c>
      <c r="F254" s="25" t="s">
        <v>657</v>
      </c>
      <c r="G254" s="31" t="s">
        <v>472</v>
      </c>
      <c r="H254" s="30" t="s">
        <v>15</v>
      </c>
      <c r="I254" s="31">
        <v>46000</v>
      </c>
      <c r="J254" s="16">
        <v>600</v>
      </c>
    </row>
    <row r="255" spans="1:10" ht="45" customHeight="1" x14ac:dyDescent="0.2">
      <c r="A255" s="38" t="s">
        <v>660</v>
      </c>
      <c r="B255" s="67"/>
      <c r="C255" s="23">
        <v>45989</v>
      </c>
      <c r="D255" s="28">
        <v>560</v>
      </c>
      <c r="E255" s="28">
        <v>560</v>
      </c>
      <c r="F255" s="25" t="s">
        <v>657</v>
      </c>
      <c r="G255" s="31" t="s">
        <v>204</v>
      </c>
      <c r="H255" s="30" t="s">
        <v>15</v>
      </c>
      <c r="I255" s="31">
        <v>45991</v>
      </c>
      <c r="J255" s="16">
        <v>560</v>
      </c>
    </row>
    <row r="256" spans="1:10" ht="45" customHeight="1" x14ac:dyDescent="0.2">
      <c r="A256" s="38" t="s">
        <v>661</v>
      </c>
      <c r="B256" s="67"/>
      <c r="C256" s="23">
        <v>45989</v>
      </c>
      <c r="D256" s="28">
        <v>600</v>
      </c>
      <c r="E256" s="28">
        <v>600</v>
      </c>
      <c r="F256" s="25" t="s">
        <v>657</v>
      </c>
      <c r="G256" s="31" t="s">
        <v>204</v>
      </c>
      <c r="H256" s="30" t="s">
        <v>15</v>
      </c>
      <c r="I256" s="31">
        <v>45996</v>
      </c>
      <c r="J256" s="16">
        <v>600</v>
      </c>
    </row>
    <row r="257" spans="1:10" ht="45" customHeight="1" x14ac:dyDescent="0.2">
      <c r="A257" s="38" t="s">
        <v>662</v>
      </c>
      <c r="B257" s="67"/>
      <c r="C257" s="23">
        <v>45989</v>
      </c>
      <c r="D257" s="28">
        <v>700</v>
      </c>
      <c r="E257" s="28">
        <v>700</v>
      </c>
      <c r="F257" s="25" t="s">
        <v>657</v>
      </c>
      <c r="G257" s="31" t="s">
        <v>73</v>
      </c>
      <c r="H257" s="30" t="s">
        <v>15</v>
      </c>
      <c r="I257" s="31">
        <v>46013</v>
      </c>
      <c r="J257" s="16">
        <v>700</v>
      </c>
    </row>
    <row r="258" spans="1:10" ht="45" customHeight="1" x14ac:dyDescent="0.2">
      <c r="A258" s="38" t="s">
        <v>663</v>
      </c>
      <c r="B258" s="67"/>
      <c r="C258" s="23">
        <v>45989</v>
      </c>
      <c r="D258" s="28">
        <v>600</v>
      </c>
      <c r="E258" s="28">
        <v>600</v>
      </c>
      <c r="F258" s="25" t="s">
        <v>657</v>
      </c>
      <c r="G258" s="31" t="s">
        <v>472</v>
      </c>
      <c r="H258" s="30" t="s">
        <v>15</v>
      </c>
      <c r="I258" s="31">
        <v>46005</v>
      </c>
      <c r="J258" s="16">
        <v>600</v>
      </c>
    </row>
    <row r="259" spans="1:10" ht="45" customHeight="1" x14ac:dyDescent="0.2">
      <c r="A259" s="38" t="s">
        <v>664</v>
      </c>
      <c r="B259" s="67"/>
      <c r="C259" s="23">
        <v>45989</v>
      </c>
      <c r="D259" s="28">
        <v>700</v>
      </c>
      <c r="E259" s="28">
        <v>700</v>
      </c>
      <c r="F259" s="25" t="s">
        <v>657</v>
      </c>
      <c r="G259" s="31" t="s">
        <v>665</v>
      </c>
      <c r="H259" s="30" t="s">
        <v>15</v>
      </c>
      <c r="I259" s="31">
        <v>45991</v>
      </c>
      <c r="J259" s="16">
        <v>700</v>
      </c>
    </row>
    <row r="260" spans="1:10" ht="45" customHeight="1" x14ac:dyDescent="0.2">
      <c r="A260" s="38" t="s">
        <v>666</v>
      </c>
      <c r="B260" s="67"/>
      <c r="C260" s="23">
        <v>45989</v>
      </c>
      <c r="D260" s="28">
        <v>600</v>
      </c>
      <c r="E260" s="28">
        <v>600</v>
      </c>
      <c r="F260" s="25" t="s">
        <v>657</v>
      </c>
      <c r="G260" s="31" t="s">
        <v>667</v>
      </c>
      <c r="H260" s="30" t="s">
        <v>15</v>
      </c>
      <c r="I260" s="31">
        <v>46005</v>
      </c>
      <c r="J260" s="16">
        <v>600</v>
      </c>
    </row>
    <row r="261" spans="1:10" ht="45" customHeight="1" x14ac:dyDescent="0.2">
      <c r="A261" s="38" t="s">
        <v>668</v>
      </c>
      <c r="B261" s="67"/>
      <c r="C261" s="23">
        <v>45989</v>
      </c>
      <c r="D261" s="28">
        <v>500</v>
      </c>
      <c r="E261" s="28">
        <v>500</v>
      </c>
      <c r="F261" s="25" t="s">
        <v>657</v>
      </c>
      <c r="G261" s="31" t="s">
        <v>669</v>
      </c>
      <c r="H261" s="30" t="s">
        <v>15</v>
      </c>
      <c r="I261" s="31">
        <v>45991</v>
      </c>
      <c r="J261" s="16">
        <v>500</v>
      </c>
    </row>
    <row r="262" spans="1:10" ht="45" customHeight="1" x14ac:dyDescent="0.2">
      <c r="A262" s="38" t="s">
        <v>670</v>
      </c>
      <c r="B262" s="68"/>
      <c r="C262" s="23">
        <v>45989</v>
      </c>
      <c r="D262" s="28">
        <v>700</v>
      </c>
      <c r="E262" s="28">
        <v>700</v>
      </c>
      <c r="F262" s="25" t="s">
        <v>657</v>
      </c>
      <c r="G262" s="31" t="s">
        <v>205</v>
      </c>
      <c r="H262" s="30" t="s">
        <v>15</v>
      </c>
      <c r="I262" s="31">
        <v>46001</v>
      </c>
      <c r="J262" s="16">
        <v>700</v>
      </c>
    </row>
    <row r="263" spans="1:10" ht="45" customHeight="1" x14ac:dyDescent="0.2">
      <c r="A263" s="38" t="s">
        <v>671</v>
      </c>
      <c r="B263" s="25" t="s">
        <v>672</v>
      </c>
      <c r="C263" s="23">
        <v>45986</v>
      </c>
      <c r="D263" s="28">
        <v>700</v>
      </c>
      <c r="E263" s="28">
        <v>875</v>
      </c>
      <c r="F263" s="26" t="s">
        <v>673</v>
      </c>
      <c r="G263" s="32" t="s">
        <v>674</v>
      </c>
      <c r="H263" s="30" t="s">
        <v>15</v>
      </c>
      <c r="I263" s="31">
        <v>46022</v>
      </c>
      <c r="J263" s="16">
        <v>875</v>
      </c>
    </row>
    <row r="264" spans="1:10" ht="45" customHeight="1" x14ac:dyDescent="0.2">
      <c r="A264" s="38" t="s">
        <v>675</v>
      </c>
      <c r="B264" s="25" t="s">
        <v>111</v>
      </c>
      <c r="C264" s="23">
        <v>46014</v>
      </c>
      <c r="D264" s="28">
        <v>2620.2600000000002</v>
      </c>
      <c r="E264" s="28">
        <v>3275.33</v>
      </c>
      <c r="F264" s="26" t="s">
        <v>676</v>
      </c>
      <c r="G264" s="32" t="s">
        <v>677</v>
      </c>
      <c r="H264" s="30" t="s">
        <v>15</v>
      </c>
      <c r="I264" s="31"/>
      <c r="J264" s="16" t="s">
        <v>300</v>
      </c>
    </row>
    <row r="265" spans="1:10" ht="45" customHeight="1" x14ac:dyDescent="0.2">
      <c r="A265" s="38" t="s">
        <v>678</v>
      </c>
      <c r="B265" s="25" t="s">
        <v>448</v>
      </c>
      <c r="C265" s="23">
        <v>46014</v>
      </c>
      <c r="D265" s="28">
        <v>2649.9</v>
      </c>
      <c r="E265" s="28">
        <v>3312.38</v>
      </c>
      <c r="F265" s="26" t="s">
        <v>676</v>
      </c>
      <c r="G265" s="32" t="s">
        <v>677</v>
      </c>
      <c r="H265" s="30" t="s">
        <v>15</v>
      </c>
      <c r="I265" s="31"/>
      <c r="J265" s="16" t="s">
        <v>300</v>
      </c>
    </row>
    <row r="266" spans="1:10" ht="45" customHeight="1" x14ac:dyDescent="0.2">
      <c r="A266" s="38" t="s">
        <v>679</v>
      </c>
      <c r="B266" s="25" t="s">
        <v>680</v>
      </c>
      <c r="C266" s="23">
        <v>46009</v>
      </c>
      <c r="D266" s="28">
        <v>2520</v>
      </c>
      <c r="E266" s="28">
        <v>3150</v>
      </c>
      <c r="F266" s="26" t="s">
        <v>676</v>
      </c>
      <c r="G266" s="32" t="s">
        <v>470</v>
      </c>
      <c r="H266" s="30" t="s">
        <v>15</v>
      </c>
      <c r="I266" s="31"/>
      <c r="J266" s="16" t="s">
        <v>300</v>
      </c>
    </row>
    <row r="267" spans="1:10" ht="45" customHeight="1" x14ac:dyDescent="0.2">
      <c r="A267" s="38" t="s">
        <v>681</v>
      </c>
      <c r="B267" s="25" t="s">
        <v>682</v>
      </c>
      <c r="C267" s="23">
        <v>45988</v>
      </c>
      <c r="D267" s="28">
        <v>1550</v>
      </c>
      <c r="E267" s="28">
        <v>1937.5</v>
      </c>
      <c r="F267" s="26" t="s">
        <v>683</v>
      </c>
      <c r="G267" s="32" t="s">
        <v>684</v>
      </c>
      <c r="H267" s="30" t="s">
        <v>15</v>
      </c>
      <c r="I267" s="31"/>
      <c r="J267" s="16" t="s">
        <v>300</v>
      </c>
    </row>
    <row r="268" spans="1:10" ht="45" customHeight="1" x14ac:dyDescent="0.2">
      <c r="A268" s="38" t="s">
        <v>685</v>
      </c>
      <c r="B268" s="25" t="s">
        <v>686</v>
      </c>
      <c r="C268" s="23">
        <v>45994</v>
      </c>
      <c r="D268" s="28">
        <v>1130</v>
      </c>
      <c r="E268" s="28">
        <v>1412.5</v>
      </c>
      <c r="F268" s="26" t="s">
        <v>687</v>
      </c>
      <c r="G268" s="32" t="s">
        <v>536</v>
      </c>
      <c r="H268" s="30" t="s">
        <v>15</v>
      </c>
      <c r="I268" s="31">
        <v>46022</v>
      </c>
      <c r="J268" s="16">
        <v>1412.5</v>
      </c>
    </row>
    <row r="269" spans="1:10" ht="45" customHeight="1" x14ac:dyDescent="0.2">
      <c r="A269" s="38" t="s">
        <v>688</v>
      </c>
      <c r="B269" s="25" t="s">
        <v>689</v>
      </c>
      <c r="C269" s="23">
        <v>46014</v>
      </c>
      <c r="D269" s="28">
        <v>1920</v>
      </c>
      <c r="E269" s="28">
        <v>2400</v>
      </c>
      <c r="F269" s="26" t="s">
        <v>676</v>
      </c>
      <c r="G269" s="32" t="s">
        <v>498</v>
      </c>
      <c r="H269" s="30" t="s">
        <v>15</v>
      </c>
      <c r="I269" s="31"/>
      <c r="J269" s="16" t="s">
        <v>300</v>
      </c>
    </row>
    <row r="270" spans="1:10" ht="45" customHeight="1" x14ac:dyDescent="0.2">
      <c r="A270" s="38" t="s">
        <v>690</v>
      </c>
      <c r="B270" s="25" t="s">
        <v>6</v>
      </c>
      <c r="C270" s="23">
        <v>46014</v>
      </c>
      <c r="D270" s="28">
        <v>2604</v>
      </c>
      <c r="E270" s="28">
        <v>3255</v>
      </c>
      <c r="F270" s="26" t="s">
        <v>676</v>
      </c>
      <c r="G270" s="32" t="s">
        <v>7</v>
      </c>
      <c r="H270" s="30" t="s">
        <v>15</v>
      </c>
      <c r="I270" s="31"/>
      <c r="J270" s="16" t="s">
        <v>300</v>
      </c>
    </row>
    <row r="271" spans="1:10" ht="45" customHeight="1" x14ac:dyDescent="0.2">
      <c r="A271" s="38" t="s">
        <v>691</v>
      </c>
      <c r="B271" s="25" t="s">
        <v>692</v>
      </c>
      <c r="C271" s="23">
        <v>46014</v>
      </c>
      <c r="D271" s="28">
        <v>1560</v>
      </c>
      <c r="E271" s="28">
        <v>1950</v>
      </c>
      <c r="F271" s="26" t="s">
        <v>676</v>
      </c>
      <c r="G271" s="32" t="s">
        <v>41</v>
      </c>
      <c r="H271" s="30" t="s">
        <v>15</v>
      </c>
      <c r="I271" s="31"/>
      <c r="J271" s="16" t="s">
        <v>300</v>
      </c>
    </row>
    <row r="272" spans="1:10" ht="45" customHeight="1" x14ac:dyDescent="0.2">
      <c r="A272" s="38" t="s">
        <v>693</v>
      </c>
      <c r="B272" s="25" t="s">
        <v>694</v>
      </c>
      <c r="C272" s="23">
        <v>46014</v>
      </c>
      <c r="D272" s="28">
        <v>1980</v>
      </c>
      <c r="E272" s="28">
        <v>2475</v>
      </c>
      <c r="F272" s="26" t="s">
        <v>676</v>
      </c>
      <c r="G272" s="32" t="s">
        <v>139</v>
      </c>
      <c r="H272" s="30" t="s">
        <v>15</v>
      </c>
      <c r="I272" s="31"/>
      <c r="J272" s="16" t="s">
        <v>300</v>
      </c>
    </row>
    <row r="273" spans="1:10" ht="45" customHeight="1" x14ac:dyDescent="0.2">
      <c r="A273" s="38" t="s">
        <v>695</v>
      </c>
      <c r="B273" s="25" t="s">
        <v>68</v>
      </c>
      <c r="C273" s="23">
        <v>46035</v>
      </c>
      <c r="D273" s="28">
        <v>2649.9</v>
      </c>
      <c r="E273" s="28">
        <v>3312.38</v>
      </c>
      <c r="F273" s="26" t="s">
        <v>676</v>
      </c>
      <c r="G273" s="32" t="s">
        <v>69</v>
      </c>
      <c r="H273" s="30" t="s">
        <v>15</v>
      </c>
      <c r="I273" s="31"/>
      <c r="J273" s="16" t="s">
        <v>300</v>
      </c>
    </row>
    <row r="274" spans="1:10" ht="45" customHeight="1" x14ac:dyDescent="0.2">
      <c r="A274" s="38" t="s">
        <v>696</v>
      </c>
      <c r="B274" s="25" t="s">
        <v>571</v>
      </c>
      <c r="C274" s="23">
        <v>46035</v>
      </c>
      <c r="D274" s="28">
        <v>2649.9</v>
      </c>
      <c r="E274" s="28">
        <v>3312.38</v>
      </c>
      <c r="F274" s="26" t="s">
        <v>676</v>
      </c>
      <c r="G274" s="32" t="s">
        <v>14</v>
      </c>
      <c r="H274" s="30" t="s">
        <v>15</v>
      </c>
      <c r="I274" s="31"/>
      <c r="J274" s="16" t="s">
        <v>300</v>
      </c>
    </row>
    <row r="275" spans="1:10" ht="45" customHeight="1" x14ac:dyDescent="0.2">
      <c r="A275" s="38" t="s">
        <v>697</v>
      </c>
      <c r="B275" s="25" t="s">
        <v>698</v>
      </c>
      <c r="C275" s="23">
        <v>46048</v>
      </c>
      <c r="D275" s="28">
        <v>2600.0700000000002</v>
      </c>
      <c r="E275" s="28">
        <v>3250.09</v>
      </c>
      <c r="F275" s="26" t="s">
        <v>676</v>
      </c>
      <c r="G275" s="32" t="s">
        <v>109</v>
      </c>
      <c r="H275" s="30" t="s">
        <v>15</v>
      </c>
      <c r="I275" s="31"/>
      <c r="J275" s="16" t="s">
        <v>300</v>
      </c>
    </row>
    <row r="276" spans="1:10" ht="45" customHeight="1" x14ac:dyDescent="0.2">
      <c r="A276" s="38" t="s">
        <v>699</v>
      </c>
      <c r="B276" s="25" t="s">
        <v>574</v>
      </c>
      <c r="C276" s="23">
        <v>46051</v>
      </c>
      <c r="D276" s="28">
        <v>1350</v>
      </c>
      <c r="E276" s="28">
        <v>1350</v>
      </c>
      <c r="F276" s="26" t="s">
        <v>676</v>
      </c>
      <c r="G276" s="32" t="s">
        <v>422</v>
      </c>
      <c r="H276" s="30" t="s">
        <v>15</v>
      </c>
      <c r="I276" s="31"/>
      <c r="J276" s="16" t="s">
        <v>300</v>
      </c>
    </row>
    <row r="277" spans="1:10" ht="45" customHeight="1" x14ac:dyDescent="0.2">
      <c r="A277" s="38" t="s">
        <v>700</v>
      </c>
      <c r="B277" s="25" t="s">
        <v>425</v>
      </c>
      <c r="C277" s="23">
        <v>46049</v>
      </c>
      <c r="D277" s="28">
        <v>2649.9</v>
      </c>
      <c r="E277" s="28">
        <v>3312.38</v>
      </c>
      <c r="F277" s="26" t="s">
        <v>676</v>
      </c>
      <c r="G277" s="32" t="s">
        <v>701</v>
      </c>
      <c r="H277" s="30" t="s">
        <v>15</v>
      </c>
      <c r="I277" s="31"/>
      <c r="J277" s="16" t="s">
        <v>300</v>
      </c>
    </row>
    <row r="278" spans="1:10" ht="45" customHeight="1" x14ac:dyDescent="0.2">
      <c r="A278" s="38" t="s">
        <v>702</v>
      </c>
      <c r="B278" s="25" t="s">
        <v>703</v>
      </c>
      <c r="C278" s="23">
        <v>46050</v>
      </c>
      <c r="D278" s="28">
        <v>2649.9</v>
      </c>
      <c r="E278" s="28">
        <v>3312.38</v>
      </c>
      <c r="F278" s="26" t="s">
        <v>676</v>
      </c>
      <c r="G278" s="32" t="s">
        <v>429</v>
      </c>
      <c r="H278" s="30" t="s">
        <v>15</v>
      </c>
      <c r="I278" s="31"/>
      <c r="J278" s="16" t="s">
        <v>300</v>
      </c>
    </row>
    <row r="279" spans="1:10" ht="45" customHeight="1" x14ac:dyDescent="0.2">
      <c r="A279" s="38" t="s">
        <v>704</v>
      </c>
      <c r="B279" s="25" t="s">
        <v>118</v>
      </c>
      <c r="C279" s="23">
        <v>46050</v>
      </c>
      <c r="D279" s="28">
        <v>2649.9</v>
      </c>
      <c r="E279" s="28">
        <v>3312.38</v>
      </c>
      <c r="F279" s="26" t="s">
        <v>676</v>
      </c>
      <c r="G279" s="32" t="s">
        <v>119</v>
      </c>
      <c r="H279" s="30" t="s">
        <v>15</v>
      </c>
      <c r="I279" s="31"/>
      <c r="J279" s="16" t="s">
        <v>300</v>
      </c>
    </row>
    <row r="280" spans="1:10" ht="45" customHeight="1" x14ac:dyDescent="0.2">
      <c r="A280" s="38" t="s">
        <v>705</v>
      </c>
      <c r="B280" s="25" t="s">
        <v>706</v>
      </c>
      <c r="C280" s="23">
        <v>46051</v>
      </c>
      <c r="D280" s="28">
        <v>2649.9</v>
      </c>
      <c r="E280" s="28">
        <v>3312.38</v>
      </c>
      <c r="F280" s="26" t="s">
        <v>676</v>
      </c>
      <c r="G280" s="32" t="s">
        <v>707</v>
      </c>
      <c r="H280" s="30" t="s">
        <v>15</v>
      </c>
      <c r="I280" s="31"/>
      <c r="J280" s="16" t="s">
        <v>300</v>
      </c>
    </row>
    <row r="281" spans="1:10" ht="45" customHeight="1" x14ac:dyDescent="0.2">
      <c r="A281" s="38" t="s">
        <v>708</v>
      </c>
      <c r="B281" s="25" t="s">
        <v>709</v>
      </c>
      <c r="C281" s="23">
        <v>46055</v>
      </c>
      <c r="D281" s="28">
        <v>1300</v>
      </c>
      <c r="E281" s="28">
        <v>1625</v>
      </c>
      <c r="F281" s="26" t="s">
        <v>710</v>
      </c>
      <c r="G281" s="32" t="s">
        <v>587</v>
      </c>
      <c r="H281" s="30" t="s">
        <v>15</v>
      </c>
      <c r="I281" s="31"/>
      <c r="J281" s="16" t="s">
        <v>300</v>
      </c>
    </row>
    <row r="282" spans="1:10" ht="45" customHeight="1" x14ac:dyDescent="0.2">
      <c r="A282" s="38" t="s">
        <v>711</v>
      </c>
      <c r="B282" s="25" t="s">
        <v>712</v>
      </c>
      <c r="C282" s="23">
        <v>46083</v>
      </c>
      <c r="D282" s="28">
        <v>2649.9</v>
      </c>
      <c r="E282" s="28">
        <v>3312.38</v>
      </c>
      <c r="F282" s="26" t="s">
        <v>710</v>
      </c>
      <c r="G282" s="32" t="s">
        <v>713</v>
      </c>
      <c r="H282" s="30" t="s">
        <v>15</v>
      </c>
      <c r="I282" s="31"/>
      <c r="J282" s="16" t="s">
        <v>300</v>
      </c>
    </row>
    <row r="283" spans="1:10" ht="45" customHeight="1" x14ac:dyDescent="0.2">
      <c r="A283" s="38" t="s">
        <v>714</v>
      </c>
      <c r="B283" s="25" t="s">
        <v>272</v>
      </c>
      <c r="C283" s="23">
        <v>46101</v>
      </c>
      <c r="D283" s="28">
        <v>2649.9</v>
      </c>
      <c r="E283" s="28">
        <v>3312.38</v>
      </c>
      <c r="F283" s="29" t="s">
        <v>715</v>
      </c>
      <c r="G283" s="33" t="s">
        <v>713</v>
      </c>
      <c r="H283" s="30" t="s">
        <v>15</v>
      </c>
      <c r="I283" s="31"/>
      <c r="J283" s="16" t="s">
        <v>300</v>
      </c>
    </row>
    <row r="284" spans="1:10" ht="45" customHeight="1" x14ac:dyDescent="0.2">
      <c r="A284" s="38" t="s">
        <v>716</v>
      </c>
      <c r="B284" s="25" t="s">
        <v>717</v>
      </c>
      <c r="C284" s="23">
        <v>46119</v>
      </c>
      <c r="D284" s="28">
        <v>2649.9</v>
      </c>
      <c r="E284" s="28">
        <v>3312.38</v>
      </c>
      <c r="F284" s="29" t="s">
        <v>718</v>
      </c>
      <c r="G284" s="33" t="s">
        <v>119</v>
      </c>
      <c r="H284" s="30" t="s">
        <v>15</v>
      </c>
      <c r="I284" s="31"/>
      <c r="J284" s="16" t="s">
        <v>300</v>
      </c>
    </row>
    <row r="285" spans="1:10" ht="45" customHeight="1" x14ac:dyDescent="0.2">
      <c r="A285" s="38" t="s">
        <v>735</v>
      </c>
      <c r="B285" s="25" t="s">
        <v>736</v>
      </c>
      <c r="C285" s="23">
        <v>46170</v>
      </c>
      <c r="D285" s="28">
        <v>240</v>
      </c>
      <c r="E285" s="28">
        <v>300</v>
      </c>
      <c r="F285" s="29" t="s">
        <v>737</v>
      </c>
      <c r="G285" s="33" t="s">
        <v>647</v>
      </c>
      <c r="H285" s="30" t="s">
        <v>15</v>
      </c>
      <c r="I285" s="31">
        <v>46233</v>
      </c>
      <c r="J285" s="58">
        <v>300</v>
      </c>
    </row>
    <row r="286" spans="1:10" ht="45" customHeight="1" x14ac:dyDescent="0.2">
      <c r="A286" s="38" t="s">
        <v>738</v>
      </c>
      <c r="B286" s="25" t="s">
        <v>739</v>
      </c>
      <c r="C286" s="23">
        <v>46167</v>
      </c>
      <c r="D286" s="28">
        <v>1360</v>
      </c>
      <c r="E286" s="28">
        <v>1700</v>
      </c>
      <c r="F286" s="29" t="s">
        <v>740</v>
      </c>
      <c r="G286" s="33" t="s">
        <v>365</v>
      </c>
      <c r="H286" s="30" t="s">
        <v>15</v>
      </c>
      <c r="I286" s="31"/>
      <c r="J286" s="16" t="s">
        <v>300</v>
      </c>
    </row>
    <row r="287" spans="1:10" ht="45" customHeight="1" x14ac:dyDescent="0.2">
      <c r="A287" s="38" t="s">
        <v>741</v>
      </c>
      <c r="B287" s="25" t="s">
        <v>742</v>
      </c>
      <c r="C287" s="23">
        <v>46164</v>
      </c>
      <c r="D287" s="28">
        <v>2600</v>
      </c>
      <c r="E287" s="28">
        <v>2600</v>
      </c>
      <c r="F287" s="29" t="s">
        <v>743</v>
      </c>
      <c r="G287" s="33" t="s">
        <v>744</v>
      </c>
      <c r="H287" s="30" t="s">
        <v>15</v>
      </c>
      <c r="I287" s="31">
        <v>46184</v>
      </c>
      <c r="J287" s="58">
        <v>2600</v>
      </c>
    </row>
    <row r="288" spans="1:10" ht="45" customHeight="1" x14ac:dyDescent="0.2">
      <c r="A288" s="38" t="s">
        <v>745</v>
      </c>
      <c r="B288" s="25" t="s">
        <v>746</v>
      </c>
      <c r="C288" s="23">
        <v>46164</v>
      </c>
      <c r="D288" s="28">
        <v>2400</v>
      </c>
      <c r="E288" s="28">
        <v>3000</v>
      </c>
      <c r="F288" s="29" t="s">
        <v>747</v>
      </c>
      <c r="G288" s="33" t="s">
        <v>748</v>
      </c>
      <c r="H288" s="30" t="s">
        <v>15</v>
      </c>
      <c r="I288" s="31">
        <v>46192</v>
      </c>
      <c r="J288" s="58">
        <v>3000</v>
      </c>
    </row>
    <row r="289" spans="1:10" ht="45" customHeight="1" thickBot="1" x14ac:dyDescent="0.25">
      <c r="A289" s="39" t="s">
        <v>749</v>
      </c>
      <c r="B289" s="27" t="s">
        <v>750</v>
      </c>
      <c r="C289" s="51">
        <v>46258</v>
      </c>
      <c r="D289" s="40">
        <v>700</v>
      </c>
      <c r="E289" s="40">
        <v>875</v>
      </c>
      <c r="F289" s="64" t="s">
        <v>751</v>
      </c>
      <c r="G289" s="65" t="s">
        <v>647</v>
      </c>
      <c r="H289" s="41" t="s">
        <v>15</v>
      </c>
      <c r="I289" s="42"/>
      <c r="J289" s="21" t="s">
        <v>300</v>
      </c>
    </row>
  </sheetData>
  <autoFilter ref="A2:J163"/>
  <mergeCells count="8">
    <mergeCell ref="B252:B262"/>
    <mergeCell ref="B188:B201"/>
    <mergeCell ref="A1:J1"/>
    <mergeCell ref="A129:J129"/>
    <mergeCell ref="B140:B157"/>
    <mergeCell ref="B88:B102"/>
    <mergeCell ref="B45:B49"/>
    <mergeCell ref="B22:B44"/>
  </mergeCells>
  <printOptions horizontalCentered="1" verticalCentered="1" gridLines="1"/>
  <pageMargins left="0.35433070866141736" right="0.35433070866141736" top="0.74803149606299213" bottom="0.15748031496062992" header="0.51181102362204722" footer="0.15748031496062992"/>
  <pageSetup paperSize="9" scale="50" fitToHeight="0" orientation="landscape" r:id="rId1"/>
  <headerFooter>
    <oddFooter>&amp;CStranica &amp;P</oddFooter>
  </headerFooter>
  <ignoredErrors>
    <ignoredError sqref="A18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KNJIGA_UGOVORA</vt:lpstr>
      <vt:lpstr>KNJIGA_UGOVORA!Print_Area</vt:lpstr>
      <vt:lpstr>KNJIGA_UGOVORA!Print_Titles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marijo_INFOMARE d.o.o.</dc:creator>
  <cp:lastModifiedBy>Marijana Kovačević</cp:lastModifiedBy>
  <cp:lastPrinted>2026-09-01T11:06:07Z</cp:lastPrinted>
  <dcterms:created xsi:type="dcterms:W3CDTF">2004-01-30T09:33:00Z</dcterms:created>
  <dcterms:modified xsi:type="dcterms:W3CDTF">2026-09-24T07:45:21Z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očka">
    <vt:lpwstr>3</vt:lpwstr>
  </property>
  <property fmtid="{D5CDD505-2E9C-101B-9397-08002B2CF9AE}" pid="3" name="sadržaj">
    <vt:lpwstr/>
  </property>
  <property fmtid="{D5CDD505-2E9C-101B-9397-08002B2CF9AE}" pid="4" name="ContentType">
    <vt:lpwstr>Dokument</vt:lpwstr>
  </property>
</Properties>
</file>