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pgz-redir\fr\FINANCIJE\JasminaH\Documents\SLUŽBENO\2026\Konsolidacija\I-VI.2026\1. Konačni izvještaji-za predaju\"/>
    </mc:Choice>
  </mc:AlternateContent>
  <bookViews>
    <workbookView xWindow="0" yWindow="0" windowWidth="28800" windowHeight="123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E327" i="9" s="1"/>
  <c r="B327" i="9" s="1"/>
  <c r="G327" i="9"/>
  <c r="F327" i="9"/>
  <c r="H326" i="9"/>
  <c r="G326" i="9"/>
  <c r="F326" i="9"/>
  <c r="H325" i="9"/>
  <c r="G325" i="9"/>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E317" i="9" s="1"/>
  <c r="F317" i="9"/>
  <c r="H316" i="9"/>
  <c r="G316" i="9"/>
  <c r="E316" i="9" s="1"/>
  <c r="B316" i="9" s="1"/>
  <c r="F316" i="9"/>
  <c r="F315" i="9"/>
  <c r="F314" i="9"/>
  <c r="F313" i="9"/>
  <c r="H312" i="9"/>
  <c r="G312" i="9"/>
  <c r="E312" i="9" s="1"/>
  <c r="B312" i="9" s="1"/>
  <c r="F312" i="9"/>
  <c r="H311" i="9"/>
  <c r="G311" i="9"/>
  <c r="F311" i="9"/>
  <c r="H310" i="9"/>
  <c r="G310" i="9"/>
  <c r="E310" i="9" s="1"/>
  <c r="B310" i="9" s="1"/>
  <c r="F310" i="9"/>
  <c r="F309" i="9"/>
  <c r="F308" i="9"/>
  <c r="H307" i="9"/>
  <c r="G307" i="9"/>
  <c r="F307" i="9"/>
  <c r="F306" i="9"/>
  <c r="H305" i="9"/>
  <c r="G305" i="9"/>
  <c r="F305" i="9"/>
  <c r="E305" i="9"/>
  <c r="B305" i="9" s="1"/>
  <c r="H304" i="9"/>
  <c r="G304" i="9"/>
  <c r="F304" i="9"/>
  <c r="E304" i="9"/>
  <c r="B304" i="9" s="1"/>
  <c r="H303" i="9"/>
  <c r="G303" i="9"/>
  <c r="E303" i="9" s="1"/>
  <c r="B303" i="9" s="1"/>
  <c r="F303" i="9"/>
  <c r="F302" i="9"/>
  <c r="F301" i="9"/>
  <c r="F300" i="9"/>
  <c r="F299" i="9"/>
  <c r="F297" i="9"/>
  <c r="L296" i="9"/>
  <c r="F296" i="9" s="1"/>
  <c r="H296" i="9"/>
  <c r="F295" i="9"/>
  <c r="I294" i="9"/>
  <c r="H294" i="9"/>
  <c r="E294" i="9" s="1"/>
  <c r="F294" i="9"/>
  <c r="E293" i="9"/>
  <c r="M292" i="9"/>
  <c r="L292" i="9"/>
  <c r="F292" i="9" s="1"/>
  <c r="B292" i="9" s="1"/>
  <c r="E292" i="9"/>
  <c r="M291" i="9"/>
  <c r="L291" i="9"/>
  <c r="F291" i="9" s="1"/>
  <c r="B291" i="9" s="1"/>
  <c r="E291" i="9"/>
  <c r="M290" i="9"/>
  <c r="L290" i="9"/>
  <c r="F290" i="9" s="1"/>
  <c r="E290" i="9"/>
  <c r="M289" i="9"/>
  <c r="F289" i="9" s="1"/>
  <c r="B289" i="9" s="1"/>
  <c r="L289" i="9"/>
  <c r="E289" i="9"/>
  <c r="M288" i="9"/>
  <c r="L288" i="9"/>
  <c r="E288" i="9"/>
  <c r="M287" i="9"/>
  <c r="L287" i="9"/>
  <c r="F287" i="9" s="1"/>
  <c r="B287" i="9" s="1"/>
  <c r="E287" i="9"/>
  <c r="M286" i="9"/>
  <c r="L286" i="9"/>
  <c r="F286" i="9" s="1"/>
  <c r="E286" i="9"/>
  <c r="M285" i="9"/>
  <c r="L285" i="9"/>
  <c r="F285" i="9" s="1"/>
  <c r="B285" i="9" s="1"/>
  <c r="E285" i="9"/>
  <c r="M284" i="9"/>
  <c r="L284" i="9"/>
  <c r="E284" i="9"/>
  <c r="M283" i="9"/>
  <c r="L283" i="9"/>
  <c r="E283" i="9"/>
  <c r="M282" i="9"/>
  <c r="L282" i="9"/>
  <c r="F282" i="9" s="1"/>
  <c r="E282" i="9"/>
  <c r="M281" i="9"/>
  <c r="L281" i="9"/>
  <c r="F281" i="9" s="1"/>
  <c r="B281" i="9" s="1"/>
  <c r="E281" i="9"/>
  <c r="M280" i="9"/>
  <c r="L280" i="9"/>
  <c r="E280" i="9"/>
  <c r="M279" i="9"/>
  <c r="L279" i="9"/>
  <c r="F279" i="9" s="1"/>
  <c r="B279" i="9" s="1"/>
  <c r="E279" i="9"/>
  <c r="M278" i="9"/>
  <c r="L278" i="9"/>
  <c r="F278" i="9"/>
  <c r="E278" i="9"/>
  <c r="M277" i="9"/>
  <c r="L277" i="9"/>
  <c r="E277" i="9"/>
  <c r="M276" i="9"/>
  <c r="L276" i="9"/>
  <c r="F276" i="9" s="1"/>
  <c r="B276" i="9" s="1"/>
  <c r="E276" i="9"/>
  <c r="M275" i="9"/>
  <c r="L275" i="9"/>
  <c r="E275" i="9"/>
  <c r="M274" i="9"/>
  <c r="L274" i="9"/>
  <c r="F274" i="9" s="1"/>
  <c r="E274" i="9"/>
  <c r="M273" i="9"/>
  <c r="L273" i="9"/>
  <c r="E273" i="9"/>
  <c r="M272" i="9"/>
  <c r="L272" i="9"/>
  <c r="F272" i="9" s="1"/>
  <c r="B272" i="9" s="1"/>
  <c r="E272" i="9"/>
  <c r="M271" i="9"/>
  <c r="L271" i="9"/>
  <c r="E271" i="9"/>
  <c r="M270" i="9"/>
  <c r="L270" i="9"/>
  <c r="F270" i="9" s="1"/>
  <c r="E270" i="9"/>
  <c r="M269" i="9"/>
  <c r="L269" i="9"/>
  <c r="E269" i="9"/>
  <c r="M268" i="9"/>
  <c r="L268" i="9"/>
  <c r="F268" i="9" s="1"/>
  <c r="B268" i="9" s="1"/>
  <c r="E268" i="9"/>
  <c r="M267" i="9"/>
  <c r="L267" i="9"/>
  <c r="E267" i="9"/>
  <c r="M266" i="9"/>
  <c r="L266" i="9"/>
  <c r="F266" i="9" s="1"/>
  <c r="E266" i="9"/>
  <c r="M265" i="9"/>
  <c r="L265" i="9"/>
  <c r="E265" i="9"/>
  <c r="M264" i="9"/>
  <c r="L264" i="9"/>
  <c r="E264" i="9"/>
  <c r="M263" i="9"/>
  <c r="L263" i="9"/>
  <c r="E263" i="9"/>
  <c r="M262" i="9"/>
  <c r="F262" i="9" s="1"/>
  <c r="L262" i="9"/>
  <c r="E262" i="9"/>
  <c r="M261" i="9"/>
  <c r="L261" i="9"/>
  <c r="E261" i="9"/>
  <c r="M260" i="9"/>
  <c r="L260" i="9"/>
  <c r="F260" i="9" s="1"/>
  <c r="B260" i="9" s="1"/>
  <c r="E260" i="9"/>
  <c r="M259" i="9"/>
  <c r="L259" i="9"/>
  <c r="E259" i="9"/>
  <c r="M258" i="9"/>
  <c r="L258" i="9"/>
  <c r="F258" i="9" s="1"/>
  <c r="E258" i="9"/>
  <c r="M257" i="9"/>
  <c r="L257" i="9"/>
  <c r="E257" i="9"/>
  <c r="M256" i="9"/>
  <c r="L256" i="9"/>
  <c r="F256" i="9" s="1"/>
  <c r="B256" i="9" s="1"/>
  <c r="E256" i="9"/>
  <c r="M255" i="9"/>
  <c r="L255" i="9"/>
  <c r="E255" i="9"/>
  <c r="M254" i="9"/>
  <c r="L254" i="9"/>
  <c r="F254" i="9" s="1"/>
  <c r="E254" i="9"/>
  <c r="M253" i="9"/>
  <c r="L253" i="9"/>
  <c r="E253" i="9"/>
  <c r="M252" i="9"/>
  <c r="L252" i="9"/>
  <c r="F252" i="9" s="1"/>
  <c r="B252" i="9" s="1"/>
  <c r="E252" i="9"/>
  <c r="M251" i="9"/>
  <c r="L251" i="9"/>
  <c r="E251" i="9"/>
  <c r="M250" i="9"/>
  <c r="F250" i="9" s="1"/>
  <c r="L250" i="9"/>
  <c r="E250" i="9"/>
  <c r="M249" i="9"/>
  <c r="F249" i="9" s="1"/>
  <c r="L249" i="9"/>
  <c r="E249" i="9"/>
  <c r="M248" i="9"/>
  <c r="L248" i="9"/>
  <c r="F248" i="9" s="1"/>
  <c r="B248" i="9" s="1"/>
  <c r="E248" i="9"/>
  <c r="M247" i="9"/>
  <c r="L247" i="9"/>
  <c r="E247" i="9"/>
  <c r="M246" i="9"/>
  <c r="L246" i="9"/>
  <c r="F246" i="9" s="1"/>
  <c r="E246" i="9"/>
  <c r="M245" i="9"/>
  <c r="L245" i="9"/>
  <c r="E245" i="9"/>
  <c r="M244" i="9"/>
  <c r="L244" i="9"/>
  <c r="E244" i="9"/>
  <c r="M243" i="9"/>
  <c r="L243" i="9"/>
  <c r="E243" i="9"/>
  <c r="M242" i="9"/>
  <c r="L242" i="9"/>
  <c r="F242" i="9" s="1"/>
  <c r="E242" i="9"/>
  <c r="M241" i="9"/>
  <c r="L241" i="9"/>
  <c r="E241" i="9"/>
  <c r="M240" i="9"/>
  <c r="L240" i="9"/>
  <c r="E240" i="9"/>
  <c r="M239" i="9"/>
  <c r="L239" i="9"/>
  <c r="E239" i="9"/>
  <c r="M238" i="9"/>
  <c r="L238" i="9"/>
  <c r="F238" i="9" s="1"/>
  <c r="E238" i="9"/>
  <c r="M237" i="9"/>
  <c r="L237" i="9"/>
  <c r="E237" i="9"/>
  <c r="M236" i="9"/>
  <c r="L236" i="9"/>
  <c r="E236" i="9"/>
  <c r="M235" i="9"/>
  <c r="L235" i="9"/>
  <c r="E235" i="9"/>
  <c r="M234" i="9"/>
  <c r="L234" i="9"/>
  <c r="E234" i="9"/>
  <c r="M233" i="9"/>
  <c r="L233" i="9"/>
  <c r="E233" i="9"/>
  <c r="M232" i="9"/>
  <c r="L232" i="9"/>
  <c r="E232" i="9"/>
  <c r="M231" i="9"/>
  <c r="L231" i="9"/>
  <c r="F231" i="9" s="1"/>
  <c r="B231" i="9" s="1"/>
  <c r="E231" i="9"/>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H171" i="9"/>
  <c r="G171" i="9"/>
  <c r="F171" i="9"/>
  <c r="H170" i="9"/>
  <c r="G170" i="9"/>
  <c r="F170" i="9"/>
  <c r="H169" i="9"/>
  <c r="G169" i="9"/>
  <c r="E169" i="9" s="1"/>
  <c r="B169" i="9" s="1"/>
  <c r="F169" i="9"/>
  <c r="H168" i="9"/>
  <c r="G168" i="9"/>
  <c r="E168" i="9" s="1"/>
  <c r="B168" i="9" s="1"/>
  <c r="F168" i="9"/>
  <c r="H167" i="9"/>
  <c r="G167" i="9"/>
  <c r="F167" i="9"/>
  <c r="H166" i="9"/>
  <c r="G166" i="9"/>
  <c r="F166" i="9"/>
  <c r="H165" i="9"/>
  <c r="G165" i="9"/>
  <c r="E165" i="9" s="1"/>
  <c r="B165" i="9" s="1"/>
  <c r="F165" i="9"/>
  <c r="H164" i="9"/>
  <c r="G164" i="9"/>
  <c r="E164" i="9" s="1"/>
  <c r="F164" i="9"/>
  <c r="H163" i="9"/>
  <c r="G163" i="9"/>
  <c r="F163" i="9"/>
  <c r="H162" i="9"/>
  <c r="G162" i="9"/>
  <c r="F162" i="9"/>
  <c r="H161" i="9"/>
  <c r="G161" i="9"/>
  <c r="E161" i="9" s="1"/>
  <c r="B161" i="9" s="1"/>
  <c r="F161" i="9"/>
  <c r="H160" i="9"/>
  <c r="G160" i="9"/>
  <c r="E160" i="9" s="1"/>
  <c r="B160" i="9" s="1"/>
  <c r="F160" i="9"/>
  <c r="H159" i="9"/>
  <c r="G159" i="9"/>
  <c r="F159" i="9"/>
  <c r="H158" i="9"/>
  <c r="G158" i="9"/>
  <c r="F158" i="9"/>
  <c r="H157" i="9"/>
  <c r="G157" i="9"/>
  <c r="F157" i="9"/>
  <c r="F156" i="9"/>
  <c r="H155" i="9"/>
  <c r="G155" i="9"/>
  <c r="E155" i="9" s="1"/>
  <c r="B155" i="9" s="1"/>
  <c r="F155" i="9"/>
  <c r="H154" i="9"/>
  <c r="E154" i="9" s="1"/>
  <c r="G154" i="9"/>
  <c r="F154" i="9"/>
  <c r="B154" i="9"/>
  <c r="H153" i="9"/>
  <c r="G153" i="9"/>
  <c r="F153" i="9"/>
  <c r="E153" i="9"/>
  <c r="B153" i="9" s="1"/>
  <c r="H152" i="9"/>
  <c r="G152" i="9"/>
  <c r="E152" i="9" s="1"/>
  <c r="F152" i="9"/>
  <c r="H151" i="9"/>
  <c r="G151" i="9"/>
  <c r="F151" i="9"/>
  <c r="H150" i="9"/>
  <c r="G150" i="9"/>
  <c r="F150" i="9"/>
  <c r="H149" i="9"/>
  <c r="G149" i="9"/>
  <c r="E149" i="9" s="1"/>
  <c r="B149" i="9" s="1"/>
  <c r="F149" i="9"/>
  <c r="H148" i="9"/>
  <c r="G148" i="9"/>
  <c r="E148" i="9" s="1"/>
  <c r="B148" i="9" s="1"/>
  <c r="F148" i="9"/>
  <c r="H147" i="9"/>
  <c r="G147" i="9"/>
  <c r="F147" i="9"/>
  <c r="H146" i="9"/>
  <c r="G146" i="9"/>
  <c r="F146" i="9"/>
  <c r="H145" i="9"/>
  <c r="E145" i="9" s="1"/>
  <c r="B145" i="9" s="1"/>
  <c r="G145" i="9"/>
  <c r="F145" i="9"/>
  <c r="H144" i="9"/>
  <c r="G144" i="9"/>
  <c r="E144" i="9" s="1"/>
  <c r="F144" i="9"/>
  <c r="H143" i="9"/>
  <c r="G143" i="9"/>
  <c r="E143" i="9" s="1"/>
  <c r="B143" i="9" s="1"/>
  <c r="F143" i="9"/>
  <c r="H142" i="9"/>
  <c r="G142" i="9"/>
  <c r="F142" i="9"/>
  <c r="H141" i="9"/>
  <c r="G141" i="9"/>
  <c r="E141" i="9" s="1"/>
  <c r="B141" i="9" s="1"/>
  <c r="F141" i="9"/>
  <c r="H140" i="9"/>
  <c r="G140" i="9"/>
  <c r="E140" i="9" s="1"/>
  <c r="B140" i="9" s="1"/>
  <c r="F140" i="9"/>
  <c r="H139" i="9"/>
  <c r="G139" i="9"/>
  <c r="E139" i="9" s="1"/>
  <c r="B139" i="9" s="1"/>
  <c r="F139" i="9"/>
  <c r="H138" i="9"/>
  <c r="G138" i="9"/>
  <c r="F138" i="9"/>
  <c r="H137" i="9"/>
  <c r="G137" i="9"/>
  <c r="E137" i="9" s="1"/>
  <c r="B137" i="9" s="1"/>
  <c r="F137" i="9"/>
  <c r="H136" i="9"/>
  <c r="G136" i="9"/>
  <c r="E136" i="9" s="1"/>
  <c r="F136" i="9"/>
  <c r="H135" i="9"/>
  <c r="G135" i="9"/>
  <c r="E135" i="9" s="1"/>
  <c r="B135" i="9" s="1"/>
  <c r="F135" i="9"/>
  <c r="H134" i="9"/>
  <c r="E134" i="9" s="1"/>
  <c r="B134" i="9" s="1"/>
  <c r="G134" i="9"/>
  <c r="F134" i="9"/>
  <c r="H133" i="9"/>
  <c r="G133" i="9"/>
  <c r="E133" i="9" s="1"/>
  <c r="B133" i="9" s="1"/>
  <c r="F133" i="9"/>
  <c r="H132" i="9"/>
  <c r="G132" i="9"/>
  <c r="E132" i="9" s="1"/>
  <c r="F132" i="9"/>
  <c r="H131" i="9"/>
  <c r="G131" i="9"/>
  <c r="E131" i="9" s="1"/>
  <c r="B131" i="9" s="1"/>
  <c r="F131" i="9"/>
  <c r="H130" i="9"/>
  <c r="G130" i="9"/>
  <c r="F130" i="9"/>
  <c r="H129" i="9"/>
  <c r="G129" i="9"/>
  <c r="E129" i="9" s="1"/>
  <c r="B129" i="9" s="1"/>
  <c r="F129" i="9"/>
  <c r="H128" i="9"/>
  <c r="G128" i="9"/>
  <c r="E128" i="9" s="1"/>
  <c r="F128" i="9"/>
  <c r="H127" i="9"/>
  <c r="G127" i="9"/>
  <c r="E127" i="9" s="1"/>
  <c r="B127" i="9" s="1"/>
  <c r="F127" i="9"/>
  <c r="H126" i="9"/>
  <c r="G126" i="9"/>
  <c r="F126" i="9"/>
  <c r="H125" i="9"/>
  <c r="G125" i="9"/>
  <c r="E125" i="9" s="1"/>
  <c r="B125" i="9" s="1"/>
  <c r="F125" i="9"/>
  <c r="H124" i="9"/>
  <c r="G124" i="9"/>
  <c r="F124" i="9"/>
  <c r="H123" i="9"/>
  <c r="G123" i="9"/>
  <c r="E123" i="9" s="1"/>
  <c r="B123" i="9" s="1"/>
  <c r="F123" i="9"/>
  <c r="H122" i="9"/>
  <c r="G122" i="9"/>
  <c r="F122" i="9"/>
  <c r="H121" i="9"/>
  <c r="G121" i="9"/>
  <c r="E121" i="9" s="1"/>
  <c r="B121" i="9" s="1"/>
  <c r="F121" i="9"/>
  <c r="H120" i="9"/>
  <c r="G120" i="9"/>
  <c r="F120" i="9"/>
  <c r="H119" i="9"/>
  <c r="G119" i="9"/>
  <c r="F119" i="9"/>
  <c r="H118" i="9"/>
  <c r="G118" i="9"/>
  <c r="F118" i="9"/>
  <c r="H117" i="9"/>
  <c r="G117" i="9"/>
  <c r="E117" i="9" s="1"/>
  <c r="B117" i="9" s="1"/>
  <c r="F117" i="9"/>
  <c r="H116" i="9"/>
  <c r="G116" i="9"/>
  <c r="F116" i="9"/>
  <c r="H115" i="9"/>
  <c r="G115" i="9"/>
  <c r="F115" i="9"/>
  <c r="H114" i="9"/>
  <c r="G114" i="9"/>
  <c r="F114" i="9"/>
  <c r="H113" i="9"/>
  <c r="G113" i="9"/>
  <c r="F113" i="9"/>
  <c r="H112" i="9"/>
  <c r="G112" i="9"/>
  <c r="E112" i="9" s="1"/>
  <c r="F112" i="9"/>
  <c r="H111" i="9"/>
  <c r="G111" i="9"/>
  <c r="E111" i="9" s="1"/>
  <c r="B111" i="9" s="1"/>
  <c r="F111" i="9"/>
  <c r="H110" i="9"/>
  <c r="G110" i="9"/>
  <c r="F110" i="9"/>
  <c r="H109" i="9"/>
  <c r="G109" i="9"/>
  <c r="E109" i="9" s="1"/>
  <c r="B109" i="9" s="1"/>
  <c r="F109" i="9"/>
  <c r="H108" i="9"/>
  <c r="G108" i="9"/>
  <c r="F108" i="9"/>
  <c r="H107" i="9"/>
  <c r="G107" i="9"/>
  <c r="E107" i="9" s="1"/>
  <c r="B107" i="9" s="1"/>
  <c r="F107" i="9"/>
  <c r="H106" i="9"/>
  <c r="E106" i="9" s="1"/>
  <c r="B106" i="9" s="1"/>
  <c r="G106" i="9"/>
  <c r="F106" i="9"/>
  <c r="H105" i="9"/>
  <c r="G105" i="9"/>
  <c r="E105" i="9" s="1"/>
  <c r="B105" i="9" s="1"/>
  <c r="F105" i="9"/>
  <c r="H104" i="9"/>
  <c r="G104" i="9"/>
  <c r="F104" i="9"/>
  <c r="H103" i="9"/>
  <c r="G103" i="9"/>
  <c r="E103" i="9" s="1"/>
  <c r="B103" i="9" s="1"/>
  <c r="F103" i="9"/>
  <c r="H102" i="9"/>
  <c r="G102" i="9"/>
  <c r="F102" i="9"/>
  <c r="H101" i="9"/>
  <c r="G101" i="9"/>
  <c r="F101" i="9"/>
  <c r="E101" i="9"/>
  <c r="B101" i="9" s="1"/>
  <c r="H100" i="9"/>
  <c r="G100" i="9"/>
  <c r="E100" i="9" s="1"/>
  <c r="F100" i="9"/>
  <c r="H99" i="9"/>
  <c r="G99" i="9"/>
  <c r="F99" i="9"/>
  <c r="H98" i="9"/>
  <c r="G98" i="9"/>
  <c r="F98" i="9"/>
  <c r="H97" i="9"/>
  <c r="E97" i="9" s="1"/>
  <c r="B97" i="9" s="1"/>
  <c r="G97" i="9"/>
  <c r="F97" i="9"/>
  <c r="H96" i="9"/>
  <c r="G96" i="9"/>
  <c r="F96" i="9"/>
  <c r="H95" i="9"/>
  <c r="G95" i="9"/>
  <c r="E95" i="9" s="1"/>
  <c r="B95" i="9" s="1"/>
  <c r="F95" i="9"/>
  <c r="H94" i="9"/>
  <c r="G94" i="9"/>
  <c r="F94" i="9"/>
  <c r="H93" i="9"/>
  <c r="G93" i="9"/>
  <c r="E93" i="9" s="1"/>
  <c r="B93" i="9" s="1"/>
  <c r="F93" i="9"/>
  <c r="H92" i="9"/>
  <c r="G92" i="9"/>
  <c r="F92" i="9"/>
  <c r="H91" i="9"/>
  <c r="G91" i="9"/>
  <c r="E91" i="9" s="1"/>
  <c r="B91" i="9" s="1"/>
  <c r="F91" i="9"/>
  <c r="H90" i="9"/>
  <c r="E90" i="9" s="1"/>
  <c r="B90" i="9" s="1"/>
  <c r="G90" i="9"/>
  <c r="F90" i="9"/>
  <c r="H89" i="9"/>
  <c r="G89" i="9"/>
  <c r="E89" i="9" s="1"/>
  <c r="B89" i="9" s="1"/>
  <c r="F89" i="9"/>
  <c r="H88" i="9"/>
  <c r="G88" i="9"/>
  <c r="F88" i="9"/>
  <c r="H87" i="9"/>
  <c r="G87" i="9"/>
  <c r="F87" i="9"/>
  <c r="H86" i="9"/>
  <c r="G86" i="9"/>
  <c r="F86" i="9"/>
  <c r="H85" i="9"/>
  <c r="G85" i="9"/>
  <c r="E85" i="9" s="1"/>
  <c r="B85" i="9" s="1"/>
  <c r="F85" i="9"/>
  <c r="H84" i="9"/>
  <c r="G84" i="9"/>
  <c r="F84" i="9"/>
  <c r="H83" i="9"/>
  <c r="G83" i="9"/>
  <c r="F83" i="9"/>
  <c r="H82" i="9"/>
  <c r="G82" i="9"/>
  <c r="F82" i="9"/>
  <c r="H81" i="9"/>
  <c r="G81" i="9"/>
  <c r="E81" i="9" s="1"/>
  <c r="B81" i="9" s="1"/>
  <c r="F81" i="9"/>
  <c r="H80" i="9"/>
  <c r="G80" i="9"/>
  <c r="F80" i="9"/>
  <c r="H79" i="9"/>
  <c r="G79" i="9"/>
  <c r="E79" i="9" s="1"/>
  <c r="B79" i="9" s="1"/>
  <c r="F79" i="9"/>
  <c r="H78" i="9"/>
  <c r="G78" i="9"/>
  <c r="F78" i="9"/>
  <c r="H77" i="9"/>
  <c r="G77" i="9"/>
  <c r="E77" i="9" s="1"/>
  <c r="B77" i="9" s="1"/>
  <c r="F77" i="9"/>
  <c r="H76" i="9"/>
  <c r="G76" i="9"/>
  <c r="F76" i="9"/>
  <c r="H75" i="9"/>
  <c r="G75" i="9"/>
  <c r="E75" i="9" s="1"/>
  <c r="B75" i="9" s="1"/>
  <c r="F75" i="9"/>
  <c r="H74" i="9"/>
  <c r="G74" i="9"/>
  <c r="F74" i="9"/>
  <c r="H73" i="9"/>
  <c r="G73" i="9"/>
  <c r="E73" i="9" s="1"/>
  <c r="B73" i="9" s="1"/>
  <c r="F73" i="9"/>
  <c r="H72" i="9"/>
  <c r="G72" i="9"/>
  <c r="F72" i="9"/>
  <c r="H71" i="9"/>
  <c r="G71" i="9"/>
  <c r="F71" i="9"/>
  <c r="H70" i="9"/>
  <c r="G70" i="9"/>
  <c r="F70" i="9"/>
  <c r="H69" i="9"/>
  <c r="G69" i="9"/>
  <c r="E69" i="9" s="1"/>
  <c r="B69" i="9" s="1"/>
  <c r="F69" i="9"/>
  <c r="H68" i="9"/>
  <c r="G68" i="9"/>
  <c r="F68" i="9"/>
  <c r="H67" i="9"/>
  <c r="G67" i="9"/>
  <c r="F67" i="9"/>
  <c r="H66" i="9"/>
  <c r="G66" i="9"/>
  <c r="F66" i="9"/>
  <c r="H65" i="9"/>
  <c r="E65" i="9" s="1"/>
  <c r="B65" i="9" s="1"/>
  <c r="G65" i="9"/>
  <c r="F65" i="9"/>
  <c r="H64" i="9"/>
  <c r="G64" i="9"/>
  <c r="F64" i="9"/>
  <c r="H63" i="9"/>
  <c r="G63" i="9"/>
  <c r="E63" i="9" s="1"/>
  <c r="B63" i="9" s="1"/>
  <c r="F63" i="9"/>
  <c r="H62" i="9"/>
  <c r="G62" i="9"/>
  <c r="F62" i="9"/>
  <c r="H61" i="9"/>
  <c r="G61" i="9"/>
  <c r="F61" i="9"/>
  <c r="E61" i="9"/>
  <c r="B61" i="9" s="1"/>
  <c r="H60" i="9"/>
  <c r="G60" i="9"/>
  <c r="E60" i="9" s="1"/>
  <c r="F60" i="9"/>
  <c r="H59" i="9"/>
  <c r="G59" i="9"/>
  <c r="F59" i="9"/>
  <c r="H58" i="9"/>
  <c r="G58" i="9"/>
  <c r="F58" i="9"/>
  <c r="H57" i="9"/>
  <c r="G57" i="9"/>
  <c r="F57" i="9"/>
  <c r="H56" i="9"/>
  <c r="G56" i="9"/>
  <c r="E56" i="9" s="1"/>
  <c r="F56" i="9"/>
  <c r="H55" i="9"/>
  <c r="G55" i="9"/>
  <c r="F55" i="9"/>
  <c r="H54" i="9"/>
  <c r="G54" i="9"/>
  <c r="F54" i="9"/>
  <c r="H53" i="9"/>
  <c r="G53" i="9"/>
  <c r="F53" i="9"/>
  <c r="H52" i="9"/>
  <c r="G52" i="9"/>
  <c r="E52" i="9" s="1"/>
  <c r="F52" i="9"/>
  <c r="H51" i="9"/>
  <c r="G51" i="9"/>
  <c r="F51" i="9"/>
  <c r="H50" i="9"/>
  <c r="G50" i="9"/>
  <c r="F50" i="9"/>
  <c r="H49" i="9"/>
  <c r="G49" i="9"/>
  <c r="F49" i="9"/>
  <c r="H48" i="9"/>
  <c r="G48" i="9"/>
  <c r="E48" i="9" s="1"/>
  <c r="F48" i="9"/>
  <c r="H47" i="9"/>
  <c r="G47" i="9"/>
  <c r="F47" i="9"/>
  <c r="H46" i="9"/>
  <c r="E46" i="9" s="1"/>
  <c r="B46" i="9" s="1"/>
  <c r="G46" i="9"/>
  <c r="F46" i="9"/>
  <c r="H45" i="9"/>
  <c r="G45" i="9"/>
  <c r="F45" i="9"/>
  <c r="H44" i="9"/>
  <c r="G44" i="9"/>
  <c r="E44" i="9" s="1"/>
  <c r="F44" i="9"/>
  <c r="H43" i="9"/>
  <c r="G43" i="9"/>
  <c r="F43" i="9"/>
  <c r="H42" i="9"/>
  <c r="G42" i="9"/>
  <c r="F42" i="9"/>
  <c r="H41" i="9"/>
  <c r="G41" i="9"/>
  <c r="F41" i="9"/>
  <c r="H40" i="9"/>
  <c r="G40" i="9"/>
  <c r="E40" i="9" s="1"/>
  <c r="F40" i="9"/>
  <c r="H39" i="9"/>
  <c r="G39" i="9"/>
  <c r="F39" i="9"/>
  <c r="H38" i="9"/>
  <c r="G38" i="9"/>
  <c r="F38" i="9"/>
  <c r="H37" i="9"/>
  <c r="E37" i="9" s="1"/>
  <c r="B37" i="9" s="1"/>
  <c r="G37" i="9"/>
  <c r="F37" i="9"/>
  <c r="H36" i="9"/>
  <c r="G36" i="9"/>
  <c r="F36" i="9"/>
  <c r="H35" i="9"/>
  <c r="G35" i="9"/>
  <c r="F35" i="9"/>
  <c r="H34" i="9"/>
  <c r="G34" i="9"/>
  <c r="F34" i="9"/>
  <c r="H33" i="9"/>
  <c r="G33" i="9"/>
  <c r="F33" i="9"/>
  <c r="H32" i="9"/>
  <c r="G32" i="9"/>
  <c r="E32" i="9" s="1"/>
  <c r="F32" i="9"/>
  <c r="H31" i="9"/>
  <c r="G31" i="9"/>
  <c r="F31" i="9"/>
  <c r="H30" i="9"/>
  <c r="G30" i="9"/>
  <c r="F30" i="9"/>
  <c r="H29" i="9"/>
  <c r="G29" i="9"/>
  <c r="F29" i="9"/>
  <c r="H28" i="9"/>
  <c r="G28" i="9"/>
  <c r="F28" i="9"/>
  <c r="H27" i="9"/>
  <c r="G27" i="9"/>
  <c r="F27" i="9"/>
  <c r="H26" i="9"/>
  <c r="G26" i="9"/>
  <c r="F26" i="9"/>
  <c r="H25" i="9"/>
  <c r="G25" i="9"/>
  <c r="F25" i="9"/>
  <c r="F24" i="9"/>
  <c r="F4" i="9"/>
  <c r="O3" i="9"/>
  <c r="G296" i="9" s="1"/>
  <c r="E296" i="9" s="1"/>
  <c r="I3" i="9"/>
  <c r="H3" i="9"/>
  <c r="G3" i="9"/>
  <c r="D104" i="8"/>
  <c r="D97" i="8"/>
  <c r="C1673" i="1" s="1"/>
  <c r="G1673" i="1" s="1"/>
  <c r="D92" i="8"/>
  <c r="D87" i="8"/>
  <c r="D82" i="8"/>
  <c r="D77" i="8"/>
  <c r="C1653" i="1" s="1"/>
  <c r="G1653" i="1" s="1"/>
  <c r="D72" i="8"/>
  <c r="D67" i="8"/>
  <c r="D62" i="8"/>
  <c r="D57" i="8"/>
  <c r="D52" i="8"/>
  <c r="C1628" i="1" s="1"/>
  <c r="D46" i="8"/>
  <c r="D37" i="8"/>
  <c r="D27" i="8"/>
  <c r="D18" i="8"/>
  <c r="C1594" i="1" s="1"/>
  <c r="D8" i="8"/>
  <c r="E44" i="7"/>
  <c r="D44" i="7"/>
  <c r="E39" i="7"/>
  <c r="D39" i="7"/>
  <c r="D38" i="7" s="1"/>
  <c r="E38" i="7"/>
  <c r="E30" i="7"/>
  <c r="D30" i="7"/>
  <c r="E23" i="7"/>
  <c r="D23" i="7"/>
  <c r="E22" i="7"/>
  <c r="D22" i="7"/>
  <c r="E14" i="7"/>
  <c r="D14" i="7"/>
  <c r="E7" i="7"/>
  <c r="E6" i="7" s="1"/>
  <c r="E5" i="7" s="1"/>
  <c r="D7" i="7"/>
  <c r="D6" i="7" s="1"/>
  <c r="D5"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D39" i="6"/>
  <c r="F38" i="6"/>
  <c r="F37" i="6"/>
  <c r="F36" i="6"/>
  <c r="E36" i="6"/>
  <c r="D36" i="6"/>
  <c r="D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E250" i="5" s="1"/>
  <c r="I25" i="3"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F210" i="5"/>
  <c r="E210" i="5"/>
  <c r="D210" i="5"/>
  <c r="F209" i="5"/>
  <c r="F208" i="5"/>
  <c r="F207" i="5"/>
  <c r="F206" i="5"/>
  <c r="F205" i="5"/>
  <c r="F204" i="5"/>
  <c r="F203" i="5"/>
  <c r="E203" i="5"/>
  <c r="D203" i="5"/>
  <c r="D202" i="5" s="1"/>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H335" i="9"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D633" i="4"/>
  <c r="F633" i="4" s="1"/>
  <c r="F632" i="4"/>
  <c r="F631" i="4"/>
  <c r="F630" i="4"/>
  <c r="E630" i="4"/>
  <c r="E629" i="4" s="1"/>
  <c r="D630" i="4"/>
  <c r="D629" i="4"/>
  <c r="F629" i="4" s="1"/>
  <c r="F628" i="4"/>
  <c r="F627" i="4"/>
  <c r="F626" i="4"/>
  <c r="F625" i="4"/>
  <c r="F624" i="4"/>
  <c r="F623" i="4"/>
  <c r="F622" i="4"/>
  <c r="E621" i="4"/>
  <c r="F621" i="4" s="1"/>
  <c r="D621" i="4"/>
  <c r="C615" i="1"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8" i="4"/>
  <c r="F587" i="4"/>
  <c r="F586" i="4"/>
  <c r="F585" i="4"/>
  <c r="E585" i="4"/>
  <c r="D585" i="4"/>
  <c r="E584" i="4"/>
  <c r="F583" i="4"/>
  <c r="F582" i="4"/>
  <c r="F581" i="4"/>
  <c r="E581" i="4"/>
  <c r="D581" i="4"/>
  <c r="F580" i="4"/>
  <c r="F579" i="4"/>
  <c r="E578" i="4"/>
  <c r="D578" i="4"/>
  <c r="F578" i="4" s="1"/>
  <c r="F577" i="4"/>
  <c r="F576" i="4"/>
  <c r="E575" i="4"/>
  <c r="D575" i="4"/>
  <c r="F575" i="4" s="1"/>
  <c r="F574" i="4"/>
  <c r="F573" i="4"/>
  <c r="F572" i="4"/>
  <c r="E572" i="4"/>
  <c r="E571" i="4" s="1"/>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F536" i="4" s="1"/>
  <c r="E536" i="4"/>
  <c r="F534" i="4"/>
  <c r="F533" i="4"/>
  <c r="F532" i="4"/>
  <c r="E532" i="4"/>
  <c r="D532" i="4"/>
  <c r="F531" i="4"/>
  <c r="F530" i="4"/>
  <c r="F529"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E492" i="4"/>
  <c r="D492" i="4"/>
  <c r="F492" i="4" s="1"/>
  <c r="F490" i="4"/>
  <c r="F489" i="4"/>
  <c r="E488" i="4"/>
  <c r="D488" i="4"/>
  <c r="F488" i="4" s="1"/>
  <c r="F487" i="4"/>
  <c r="F486" i="4"/>
  <c r="E485" i="4"/>
  <c r="E479" i="4" s="1"/>
  <c r="D485" i="4"/>
  <c r="F485" i="4" s="1"/>
  <c r="F484" i="4"/>
  <c r="F483" i="4"/>
  <c r="F482" i="4"/>
  <c r="F481" i="4"/>
  <c r="E480" i="4"/>
  <c r="D480" i="4"/>
  <c r="F480" i="4" s="1"/>
  <c r="F478" i="4"/>
  <c r="F477" i="4"/>
  <c r="E476" i="4"/>
  <c r="D476" i="4"/>
  <c r="F476" i="4" s="1"/>
  <c r="F475" i="4"/>
  <c r="F474" i="4"/>
  <c r="E473" i="4"/>
  <c r="D473" i="4"/>
  <c r="F472" i="4"/>
  <c r="F471" i="4"/>
  <c r="F470" i="4"/>
  <c r="E470" i="4"/>
  <c r="E466" i="4" s="1"/>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E432" i="4"/>
  <c r="D432" i="4"/>
  <c r="F432" i="4" s="1"/>
  <c r="E428" i="4"/>
  <c r="D428" i="4"/>
  <c r="E427" i="4"/>
  <c r="E648" i="4" s="1"/>
  <c r="D642" i="1" s="1"/>
  <c r="D427" i="4"/>
  <c r="F427" i="4" s="1"/>
  <c r="E426" i="4"/>
  <c r="D426" i="4"/>
  <c r="F421" i="4"/>
  <c r="F420" i="4"/>
  <c r="F419" i="4"/>
  <c r="F416" i="4"/>
  <c r="F415" i="4"/>
  <c r="F414" i="4"/>
  <c r="F413" i="4"/>
  <c r="E412" i="4"/>
  <c r="D412" i="4"/>
  <c r="F412" i="4" s="1"/>
  <c r="F411" i="4"/>
  <c r="F410" i="4"/>
  <c r="E410" i="4"/>
  <c r="D410" i="4"/>
  <c r="F409" i="4"/>
  <c r="F408" i="4"/>
  <c r="E407" i="4"/>
  <c r="E406" i="4" s="1"/>
  <c r="D407" i="4"/>
  <c r="F407" i="4" s="1"/>
  <c r="F405" i="4"/>
  <c r="F404" i="4"/>
  <c r="F403" i="4"/>
  <c r="F402" i="4"/>
  <c r="E401" i="4"/>
  <c r="F401" i="4" s="1"/>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5" i="4"/>
  <c r="F364" i="4"/>
  <c r="F363" i="4"/>
  <c r="E362" i="4"/>
  <c r="D362" i="4"/>
  <c r="F359" i="4"/>
  <c r="F358" i="4"/>
  <c r="E358" i="4"/>
  <c r="D358" i="4"/>
  <c r="F357" i="4"/>
  <c r="F356" i="4"/>
  <c r="E355" i="4"/>
  <c r="E354" i="4"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E321" i="4" s="1"/>
  <c r="D316" i="1" s="1"/>
  <c r="D327" i="4"/>
  <c r="F326" i="4"/>
  <c r="F325" i="4"/>
  <c r="F324" i="4"/>
  <c r="F323" i="4"/>
  <c r="F322" i="4"/>
  <c r="E322" i="4"/>
  <c r="D322" i="4"/>
  <c r="F320" i="4"/>
  <c r="F319" i="4"/>
  <c r="F318" i="4"/>
  <c r="F317" i="4"/>
  <c r="F316" i="4"/>
  <c r="F315" i="4"/>
  <c r="F314" i="4"/>
  <c r="E314" i="4"/>
  <c r="D314" i="4"/>
  <c r="F313" i="4"/>
  <c r="F312" i="4"/>
  <c r="F311" i="4"/>
  <c r="E310" i="4"/>
  <c r="E309" i="4" s="1"/>
  <c r="D310" i="4"/>
  <c r="F306" i="4"/>
  <c r="F305" i="4"/>
  <c r="F304" i="4"/>
  <c r="F303" i="4"/>
  <c r="F302" i="4"/>
  <c r="E298" i="4"/>
  <c r="D298" i="4"/>
  <c r="E297" i="4"/>
  <c r="D297" i="4"/>
  <c r="F297" i="4" s="1"/>
  <c r="F296" i="4"/>
  <c r="F295" i="4"/>
  <c r="F294" i="4"/>
  <c r="F293" i="4"/>
  <c r="F292" i="4"/>
  <c r="F291" i="4"/>
  <c r="F290" i="4"/>
  <c r="E289" i="4"/>
  <c r="D285" i="1" s="1"/>
  <c r="D289" i="4"/>
  <c r="C285" i="1" s="1"/>
  <c r="F288" i="4"/>
  <c r="F287" i="4"/>
  <c r="F286" i="4"/>
  <c r="F285" i="4"/>
  <c r="F284" i="4"/>
  <c r="E283" i="4"/>
  <c r="D283" i="4"/>
  <c r="F282" i="4"/>
  <c r="F281" i="4"/>
  <c r="F280" i="4"/>
  <c r="F279" i="4"/>
  <c r="E278" i="4"/>
  <c r="D278" i="4"/>
  <c r="F277" i="4"/>
  <c r="F276" i="4"/>
  <c r="F275" i="4"/>
  <c r="E274" i="4"/>
  <c r="D274" i="4"/>
  <c r="C270" i="1" s="1"/>
  <c r="F272" i="4"/>
  <c r="F271" i="4"/>
  <c r="F270" i="4"/>
  <c r="E269" i="4"/>
  <c r="E262" i="4" s="1"/>
  <c r="D258" i="1" s="1"/>
  <c r="D269" i="4"/>
  <c r="F269" i="4" s="1"/>
  <c r="F268" i="4"/>
  <c r="F267" i="4"/>
  <c r="F266" i="4"/>
  <c r="F265" i="4"/>
  <c r="F264" i="4"/>
  <c r="F263" i="4"/>
  <c r="E263" i="4"/>
  <c r="D263" i="4"/>
  <c r="F261" i="4"/>
  <c r="F260" i="4"/>
  <c r="F259" i="4"/>
  <c r="F258" i="4"/>
  <c r="E257" i="4"/>
  <c r="D257" i="4"/>
  <c r="F257" i="4" s="1"/>
  <c r="F256" i="4"/>
  <c r="F255" i="4"/>
  <c r="E254" i="4"/>
  <c r="F254" i="4" s="1"/>
  <c r="D254" i="4"/>
  <c r="F253" i="4"/>
  <c r="F252" i="4"/>
  <c r="F251" i="4"/>
  <c r="E250" i="4"/>
  <c r="D250" i="4"/>
  <c r="F250" i="4" s="1"/>
  <c r="F249" i="4"/>
  <c r="F248" i="4"/>
  <c r="F247" i="4"/>
  <c r="E246" i="4"/>
  <c r="D246" i="4"/>
  <c r="C242" i="1" s="1"/>
  <c r="F245" i="4"/>
  <c r="F244" i="4"/>
  <c r="F243" i="4"/>
  <c r="E242" i="4"/>
  <c r="D242" i="4"/>
  <c r="F242" i="4" s="1"/>
  <c r="F241" i="4"/>
  <c r="F240" i="4"/>
  <c r="F239" i="4"/>
  <c r="F238" i="4"/>
  <c r="E237" i="4"/>
  <c r="D233" i="1" s="1"/>
  <c r="D237" i="4"/>
  <c r="F236" i="4"/>
  <c r="F235" i="4"/>
  <c r="E234" i="4"/>
  <c r="D230" i="1" s="1"/>
  <c r="D234" i="4"/>
  <c r="F234" i="4" s="1"/>
  <c r="F233" i="4"/>
  <c r="F232" i="4"/>
  <c r="E231" i="4"/>
  <c r="D227" i="1" s="1"/>
  <c r="D231" i="4"/>
  <c r="C227" i="1" s="1"/>
  <c r="F229" i="4"/>
  <c r="F228" i="4"/>
  <c r="F227" i="4"/>
  <c r="F226" i="4"/>
  <c r="E225" i="4"/>
  <c r="D225" i="4"/>
  <c r="F224" i="4"/>
  <c r="F223" i="4"/>
  <c r="E222" i="4"/>
  <c r="D222" i="4"/>
  <c r="E221" i="4"/>
  <c r="D217" i="1" s="1"/>
  <c r="F220" i="4"/>
  <c r="F219" i="4"/>
  <c r="F218" i="4"/>
  <c r="F217" i="4"/>
  <c r="E216" i="4"/>
  <c r="D216" i="4"/>
  <c r="C212" i="1" s="1"/>
  <c r="F215" i="4"/>
  <c r="F214" i="4"/>
  <c r="F213" i="4"/>
  <c r="F212" i="4"/>
  <c r="F211" i="4"/>
  <c r="F210" i="4"/>
  <c r="F209" i="4"/>
  <c r="E208" i="4"/>
  <c r="D208" i="4"/>
  <c r="F208" i="4" s="1"/>
  <c r="F207" i="4"/>
  <c r="F206" i="4"/>
  <c r="F205" i="4"/>
  <c r="F204" i="4"/>
  <c r="F203" i="4"/>
  <c r="E203" i="4"/>
  <c r="D203" i="4"/>
  <c r="E202" i="4"/>
  <c r="D198" i="1" s="1"/>
  <c r="F201" i="4"/>
  <c r="F200" i="4"/>
  <c r="F199" i="4"/>
  <c r="F198" i="4"/>
  <c r="F197" i="4"/>
  <c r="F196" i="4"/>
  <c r="F195" i="4"/>
  <c r="E194" i="4"/>
  <c r="D190" i="1" s="1"/>
  <c r="D194" i="4"/>
  <c r="F193" i="4"/>
  <c r="F192" i="4"/>
  <c r="F191" i="4"/>
  <c r="F190" i="4"/>
  <c r="E189" i="4"/>
  <c r="F189" i="4" s="1"/>
  <c r="D189" i="4"/>
  <c r="F188" i="4"/>
  <c r="F187" i="4"/>
  <c r="F186" i="4"/>
  <c r="F185" i="4"/>
  <c r="F184" i="4"/>
  <c r="F183" i="4"/>
  <c r="F182" i="4"/>
  <c r="F181" i="4"/>
  <c r="F180" i="4"/>
  <c r="F179" i="4"/>
  <c r="E178" i="4"/>
  <c r="D178" i="4"/>
  <c r="F178" i="4" s="1"/>
  <c r="F177" i="4"/>
  <c r="F176" i="4"/>
  <c r="F175" i="4"/>
  <c r="F174" i="4"/>
  <c r="F173" i="4"/>
  <c r="F172" i="4"/>
  <c r="F171" i="4"/>
  <c r="E170" i="4"/>
  <c r="D166" i="1" s="1"/>
  <c r="D170" i="4"/>
  <c r="F169" i="4"/>
  <c r="F168" i="4"/>
  <c r="F167" i="4"/>
  <c r="F166" i="4"/>
  <c r="E165" i="4"/>
  <c r="D165" i="4"/>
  <c r="F165" i="4" s="1"/>
  <c r="F163" i="4"/>
  <c r="F162" i="4"/>
  <c r="F161" i="4"/>
  <c r="E160" i="4"/>
  <c r="D160" i="4"/>
  <c r="F159" i="4"/>
  <c r="F158" i="4"/>
  <c r="F157" i="4"/>
  <c r="F156" i="4"/>
  <c r="F155" i="4"/>
  <c r="E154" i="4"/>
  <c r="D154" i="4"/>
  <c r="F151" i="4"/>
  <c r="F150" i="4"/>
  <c r="F149" i="4"/>
  <c r="F148" i="4"/>
  <c r="F147" i="4"/>
  <c r="F146" i="4"/>
  <c r="F145" i="4"/>
  <c r="F144" i="4"/>
  <c r="F143" i="4"/>
  <c r="F142" i="4"/>
  <c r="E141" i="4"/>
  <c r="E140" i="4" s="1"/>
  <c r="D141" i="4"/>
  <c r="C137" i="1" s="1"/>
  <c r="F139" i="4"/>
  <c r="F138" i="4"/>
  <c r="F137" i="4"/>
  <c r="F136" i="4"/>
  <c r="E135" i="4"/>
  <c r="D135" i="4"/>
  <c r="F135" i="4" s="1"/>
  <c r="E134" i="4"/>
  <c r="D134" i="4"/>
  <c r="F134" i="4" s="1"/>
  <c r="F133" i="4"/>
  <c r="F132" i="4"/>
  <c r="F131" i="4"/>
  <c r="F130" i="4"/>
  <c r="E129" i="4"/>
  <c r="D125" i="1" s="1"/>
  <c r="D129" i="4"/>
  <c r="F128" i="4"/>
  <c r="F127" i="4"/>
  <c r="E126" i="4"/>
  <c r="D122" i="1" s="1"/>
  <c r="G122" i="1" s="1"/>
  <c r="D126" i="4"/>
  <c r="D125" i="4"/>
  <c r="C121" i="1" s="1"/>
  <c r="F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F81" i="4"/>
  <c r="F80" i="4"/>
  <c r="F79" i="4"/>
  <c r="F78" i="4"/>
  <c r="F77" i="4"/>
  <c r="E77" i="4"/>
  <c r="D77" i="4"/>
  <c r="F76" i="4"/>
  <c r="F75" i="4"/>
  <c r="E74" i="4"/>
  <c r="D74" i="4"/>
  <c r="F73" i="4"/>
  <c r="F72" i="4"/>
  <c r="E71" i="4"/>
  <c r="D71" i="4"/>
  <c r="F71" i="4" s="1"/>
  <c r="F70" i="4"/>
  <c r="F69" i="4"/>
  <c r="E68" i="4"/>
  <c r="D68" i="4"/>
  <c r="C64" i="1" s="1"/>
  <c r="F67" i="4"/>
  <c r="F66" i="4"/>
  <c r="F65" i="4"/>
  <c r="E64" i="4"/>
  <c r="D64" i="4"/>
  <c r="F64" i="4" s="1"/>
  <c r="F63" i="4"/>
  <c r="F62" i="4"/>
  <c r="E61" i="4"/>
  <c r="D61" i="4"/>
  <c r="F61" i="4" s="1"/>
  <c r="F60" i="4"/>
  <c r="F59" i="4"/>
  <c r="E58" i="4"/>
  <c r="D58" i="4"/>
  <c r="F57" i="4"/>
  <c r="F56" i="4"/>
  <c r="F55" i="4"/>
  <c r="F54" i="4"/>
  <c r="E53" i="4"/>
  <c r="D53" i="4"/>
  <c r="C49" i="1" s="1"/>
  <c r="F52" i="4"/>
  <c r="F51" i="4"/>
  <c r="F50" i="4"/>
  <c r="E50" i="4"/>
  <c r="D50" i="4"/>
  <c r="F48" i="4"/>
  <c r="F47" i="4"/>
  <c r="F46" i="4"/>
  <c r="F45" i="4"/>
  <c r="E44" i="4"/>
  <c r="E43" i="4" s="1"/>
  <c r="D44" i="4"/>
  <c r="F42" i="4"/>
  <c r="F41" i="4"/>
  <c r="F40" i="4"/>
  <c r="E39" i="4"/>
  <c r="D39" i="4"/>
  <c r="F38" i="4"/>
  <c r="F37" i="4"/>
  <c r="F36" i="4"/>
  <c r="E36" i="4"/>
  <c r="D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I33" i="3"/>
  <c r="G33" i="3"/>
  <c r="B33" i="3"/>
  <c r="G31" i="3"/>
  <c r="B31" i="3"/>
  <c r="I30"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C1685" i="1"/>
  <c r="H1685" i="1" s="1"/>
  <c r="G1684" i="1"/>
  <c r="C1684" i="1"/>
  <c r="H1684" i="1" s="1"/>
  <c r="C1683" i="1"/>
  <c r="C1682" i="1"/>
  <c r="C1681" i="1"/>
  <c r="H1681" i="1" s="1"/>
  <c r="G1680" i="1"/>
  <c r="C1680" i="1"/>
  <c r="H1680" i="1" s="1"/>
  <c r="G1679" i="1"/>
  <c r="C1679" i="1"/>
  <c r="H1679" i="1" s="1"/>
  <c r="C1678" i="1"/>
  <c r="H1677" i="1"/>
  <c r="G1677" i="1"/>
  <c r="C1677" i="1"/>
  <c r="C1676" i="1"/>
  <c r="H1676" i="1" s="1"/>
  <c r="G1675" i="1"/>
  <c r="C1675" i="1"/>
  <c r="H1675" i="1" s="1"/>
  <c r="C1674" i="1"/>
  <c r="H1673" i="1"/>
  <c r="C1672" i="1"/>
  <c r="H1672" i="1" s="1"/>
  <c r="C1671" i="1"/>
  <c r="H1671" i="1" s="1"/>
  <c r="C1670" i="1"/>
  <c r="C1669" i="1"/>
  <c r="H1669" i="1" s="1"/>
  <c r="H1668" i="1"/>
  <c r="G1668" i="1"/>
  <c r="C1668" i="1"/>
  <c r="C1667" i="1"/>
  <c r="H1667" i="1" s="1"/>
  <c r="C1666" i="1"/>
  <c r="H1665" i="1"/>
  <c r="C1665" i="1"/>
  <c r="G1665" i="1" s="1"/>
  <c r="H1664" i="1"/>
  <c r="G1664" i="1"/>
  <c r="C1664" i="1"/>
  <c r="C1663" i="1"/>
  <c r="H1663" i="1" s="1"/>
  <c r="C1662" i="1"/>
  <c r="H1661" i="1"/>
  <c r="C1661" i="1"/>
  <c r="G1661" i="1" s="1"/>
  <c r="G1660" i="1"/>
  <c r="C1660" i="1"/>
  <c r="H1660" i="1" s="1"/>
  <c r="C1659" i="1"/>
  <c r="C1658" i="1"/>
  <c r="H1657" i="1"/>
  <c r="C1657" i="1"/>
  <c r="G1657" i="1" s="1"/>
  <c r="H1656" i="1"/>
  <c r="G1656" i="1"/>
  <c r="C1656" i="1"/>
  <c r="C1655" i="1"/>
  <c r="H1655" i="1" s="1"/>
  <c r="C1654" i="1"/>
  <c r="H1652" i="1"/>
  <c r="G1652" i="1"/>
  <c r="C1652" i="1"/>
  <c r="C1651" i="1"/>
  <c r="C1650" i="1"/>
  <c r="H1649" i="1"/>
  <c r="G1649" i="1"/>
  <c r="C1649" i="1"/>
  <c r="H1648" i="1"/>
  <c r="G1648" i="1"/>
  <c r="C1648" i="1"/>
  <c r="C1647" i="1"/>
  <c r="H1647" i="1" s="1"/>
  <c r="C1646" i="1"/>
  <c r="H1645" i="1"/>
  <c r="G1645" i="1"/>
  <c r="C1645" i="1"/>
  <c r="H1644" i="1"/>
  <c r="G1644" i="1"/>
  <c r="C1644" i="1"/>
  <c r="G1643" i="1"/>
  <c r="C1643" i="1"/>
  <c r="H1643" i="1" s="1"/>
  <c r="C1642" i="1"/>
  <c r="H1641" i="1"/>
  <c r="C1641" i="1"/>
  <c r="G1641" i="1" s="1"/>
  <c r="H1640" i="1"/>
  <c r="G1640" i="1"/>
  <c r="C1640" i="1"/>
  <c r="C1639" i="1"/>
  <c r="H1639" i="1" s="1"/>
  <c r="C1638" i="1"/>
  <c r="C1637" i="1"/>
  <c r="G1637" i="1" s="1"/>
  <c r="C1636" i="1"/>
  <c r="H1636" i="1" s="1"/>
  <c r="C1635" i="1"/>
  <c r="C1634" i="1"/>
  <c r="H1632" i="1"/>
  <c r="C1632" i="1"/>
  <c r="G1632" i="1" s="1"/>
  <c r="C1631" i="1"/>
  <c r="H1631" i="1" s="1"/>
  <c r="C1630" i="1"/>
  <c r="C1629" i="1"/>
  <c r="H1629" i="1" s="1"/>
  <c r="C1626" i="1"/>
  <c r="H1625" i="1"/>
  <c r="C1625" i="1"/>
  <c r="G1625" i="1" s="1"/>
  <c r="H1624" i="1"/>
  <c r="G1624" i="1"/>
  <c r="C1624" i="1"/>
  <c r="C1623" i="1"/>
  <c r="H1623" i="1" s="1"/>
  <c r="C1622" i="1"/>
  <c r="C1619" i="1"/>
  <c r="H1619" i="1" s="1"/>
  <c r="C1618" i="1"/>
  <c r="G1618" i="1" s="1"/>
  <c r="G1617" i="1"/>
  <c r="C1617" i="1"/>
  <c r="H1617" i="1" s="1"/>
  <c r="C1616" i="1"/>
  <c r="H1616" i="1" s="1"/>
  <c r="C1615" i="1"/>
  <c r="H1615" i="1" s="1"/>
  <c r="H1614" i="1"/>
  <c r="C1614" i="1"/>
  <c r="G1614" i="1" s="1"/>
  <c r="C1613" i="1"/>
  <c r="H1613" i="1" s="1"/>
  <c r="C1612" i="1"/>
  <c r="G1612" i="1" s="1"/>
  <c r="C1611" i="1"/>
  <c r="H1611" i="1" s="1"/>
  <c r="C1610" i="1"/>
  <c r="G1610" i="1" s="1"/>
  <c r="C1609" i="1"/>
  <c r="H1609" i="1" s="1"/>
  <c r="C1608" i="1"/>
  <c r="H1608" i="1" s="1"/>
  <c r="C1607" i="1"/>
  <c r="H1607" i="1" s="1"/>
  <c r="C1606" i="1"/>
  <c r="G1606" i="1" s="1"/>
  <c r="H1605" i="1"/>
  <c r="G1605" i="1"/>
  <c r="C1605" i="1"/>
  <c r="C1604" i="1"/>
  <c r="G1604" i="1" s="1"/>
  <c r="C1603" i="1"/>
  <c r="H1603" i="1" s="1"/>
  <c r="G1602" i="1"/>
  <c r="C1602" i="1"/>
  <c r="H1602" i="1" s="1"/>
  <c r="C1600" i="1"/>
  <c r="G1600" i="1" s="1"/>
  <c r="C1599" i="1"/>
  <c r="H1599" i="1" s="1"/>
  <c r="G1598" i="1"/>
  <c r="C1598" i="1"/>
  <c r="H1598" i="1" s="1"/>
  <c r="C1597" i="1"/>
  <c r="C1596" i="1"/>
  <c r="G1596" i="1" s="1"/>
  <c r="H1595" i="1"/>
  <c r="C1595" i="1"/>
  <c r="G1595" i="1" s="1"/>
  <c r="C1593" i="1"/>
  <c r="H1592" i="1"/>
  <c r="C1592" i="1"/>
  <c r="G1592" i="1" s="1"/>
  <c r="C1591" i="1"/>
  <c r="H1591" i="1" s="1"/>
  <c r="G1590" i="1"/>
  <c r="C1590" i="1"/>
  <c r="H1590" i="1" s="1"/>
  <c r="C1589" i="1"/>
  <c r="H1588" i="1"/>
  <c r="C1588" i="1"/>
  <c r="G1588" i="1" s="1"/>
  <c r="C1587" i="1"/>
  <c r="H1587" i="1" s="1"/>
  <c r="C1586" i="1"/>
  <c r="H1586" i="1" s="1"/>
  <c r="C1585" i="1"/>
  <c r="H1584" i="1"/>
  <c r="C1584" i="1"/>
  <c r="G1584" i="1" s="1"/>
  <c r="C1583" i="1"/>
  <c r="H1583" i="1" s="1"/>
  <c r="C1581" i="1"/>
  <c r="J1580" i="1"/>
  <c r="G1580" i="1"/>
  <c r="I1580" i="1" s="1"/>
  <c r="D1580" i="1"/>
  <c r="H1580" i="1" s="1"/>
  <c r="C1580" i="1"/>
  <c r="H1579" i="1"/>
  <c r="D1579" i="1"/>
  <c r="C1579" i="1"/>
  <c r="J1578" i="1"/>
  <c r="G1578" i="1"/>
  <c r="I1578" i="1" s="1"/>
  <c r="D1578" i="1"/>
  <c r="H1578" i="1" s="1"/>
  <c r="C1578" i="1"/>
  <c r="H1577" i="1"/>
  <c r="D1577" i="1"/>
  <c r="C1577" i="1"/>
  <c r="H1576" i="1"/>
  <c r="D1576" i="1"/>
  <c r="C1576" i="1"/>
  <c r="G1576" i="1" s="1"/>
  <c r="D1575" i="1"/>
  <c r="H1575" i="1" s="1"/>
  <c r="C1575" i="1"/>
  <c r="H1574" i="1"/>
  <c r="D1574" i="1"/>
  <c r="C1574" i="1"/>
  <c r="D1573" i="1"/>
  <c r="H1573" i="1" s="1"/>
  <c r="C1573" i="1"/>
  <c r="H1572" i="1"/>
  <c r="D1572" i="1"/>
  <c r="C1572" i="1"/>
  <c r="D1571" i="1"/>
  <c r="C1571" i="1"/>
  <c r="G1571" i="1" s="1"/>
  <c r="D1570" i="1"/>
  <c r="C1570" i="1"/>
  <c r="G1570" i="1" s="1"/>
  <c r="J1569" i="1"/>
  <c r="D1569" i="1"/>
  <c r="H1569" i="1" s="1"/>
  <c r="C1569" i="1"/>
  <c r="D1568" i="1"/>
  <c r="C1568" i="1"/>
  <c r="H1568" i="1" s="1"/>
  <c r="J1567" i="1"/>
  <c r="D1567" i="1"/>
  <c r="H1567" i="1" s="1"/>
  <c r="C1567" i="1"/>
  <c r="D1566" i="1"/>
  <c r="C1566" i="1"/>
  <c r="H1566" i="1" s="1"/>
  <c r="J1565" i="1"/>
  <c r="D1565" i="1"/>
  <c r="H1565" i="1" s="1"/>
  <c r="C1565" i="1"/>
  <c r="D1564" i="1"/>
  <c r="C1564" i="1"/>
  <c r="H1564" i="1" s="1"/>
  <c r="J1563" i="1"/>
  <c r="D1563" i="1"/>
  <c r="H1563" i="1" s="1"/>
  <c r="C1563" i="1"/>
  <c r="G1562" i="1"/>
  <c r="D1562" i="1"/>
  <c r="H1562" i="1" s="1"/>
  <c r="C1562" i="1"/>
  <c r="H1561" i="1"/>
  <c r="D1561" i="1"/>
  <c r="C1561" i="1"/>
  <c r="J1560" i="1"/>
  <c r="G1560" i="1"/>
  <c r="I1560" i="1" s="1"/>
  <c r="D1560" i="1"/>
  <c r="H1560" i="1" s="1"/>
  <c r="C1560" i="1"/>
  <c r="H1559" i="1"/>
  <c r="D1559" i="1"/>
  <c r="C1559" i="1"/>
  <c r="J1558" i="1"/>
  <c r="G1558" i="1"/>
  <c r="I1558" i="1" s="1"/>
  <c r="D1558" i="1"/>
  <c r="H1558" i="1" s="1"/>
  <c r="C1558" i="1"/>
  <c r="H1557" i="1"/>
  <c r="D1557" i="1"/>
  <c r="C1557" i="1"/>
  <c r="J1556" i="1"/>
  <c r="G1556" i="1"/>
  <c r="I1556" i="1" s="1"/>
  <c r="D1556" i="1"/>
  <c r="H1556" i="1" s="1"/>
  <c r="C1556" i="1"/>
  <c r="D1555" i="1"/>
  <c r="H1555" i="1" s="1"/>
  <c r="C1555" i="1"/>
  <c r="G1554" i="1"/>
  <c r="D1554" i="1"/>
  <c r="H1554" i="1" s="1"/>
  <c r="C1554" i="1"/>
  <c r="D1553" i="1"/>
  <c r="C1553" i="1"/>
  <c r="G1552" i="1"/>
  <c r="I1552" i="1" s="1"/>
  <c r="D1552" i="1"/>
  <c r="H1552" i="1" s="1"/>
  <c r="C1552" i="1"/>
  <c r="D1551" i="1"/>
  <c r="C1551" i="1"/>
  <c r="G1550" i="1"/>
  <c r="I1550" i="1" s="1"/>
  <c r="D1550" i="1"/>
  <c r="H1550" i="1" s="1"/>
  <c r="C1550" i="1"/>
  <c r="D1549" i="1"/>
  <c r="C1549" i="1"/>
  <c r="G1548" i="1"/>
  <c r="I1548" i="1" s="1"/>
  <c r="D1548" i="1"/>
  <c r="H1548" i="1" s="1"/>
  <c r="C1548" i="1"/>
  <c r="D1547" i="1"/>
  <c r="C1547" i="1"/>
  <c r="D1546" i="1"/>
  <c r="C1546" i="1"/>
  <c r="J1546" i="1" s="1"/>
  <c r="H1545" i="1"/>
  <c r="G1545" i="1"/>
  <c r="D1545" i="1"/>
  <c r="C1545" i="1"/>
  <c r="J1545" i="1" s="1"/>
  <c r="J1544" i="1"/>
  <c r="D1544" i="1"/>
  <c r="C1544" i="1"/>
  <c r="H1543" i="1"/>
  <c r="G1543" i="1"/>
  <c r="D1543" i="1"/>
  <c r="C1543" i="1"/>
  <c r="J1543" i="1" s="1"/>
  <c r="J1542" i="1"/>
  <c r="D1542" i="1"/>
  <c r="C1542" i="1"/>
  <c r="H1541" i="1"/>
  <c r="G1541" i="1"/>
  <c r="D1541" i="1"/>
  <c r="C1541" i="1"/>
  <c r="J1541" i="1" s="1"/>
  <c r="J1540"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G1459" i="1"/>
  <c r="D1459" i="1"/>
  <c r="C1459" i="1"/>
  <c r="H1459" i="1" s="1"/>
  <c r="D1458" i="1"/>
  <c r="G1458" i="1" s="1"/>
  <c r="C1458" i="1"/>
  <c r="D1457" i="1"/>
  <c r="C1457" i="1"/>
  <c r="H1457" i="1" s="1"/>
  <c r="D1456" i="1"/>
  <c r="C1456" i="1"/>
  <c r="G1456" i="1" s="1"/>
  <c r="G1455" i="1"/>
  <c r="D1455" i="1"/>
  <c r="C1455" i="1"/>
  <c r="H1455" i="1" s="1"/>
  <c r="D1454" i="1"/>
  <c r="G1454" i="1" s="1"/>
  <c r="C1454" i="1"/>
  <c r="D1453" i="1"/>
  <c r="C1453" i="1"/>
  <c r="H1453" i="1" s="1"/>
  <c r="D1452" i="1"/>
  <c r="C1452" i="1"/>
  <c r="G1452" i="1" s="1"/>
  <c r="G1451" i="1"/>
  <c r="D1451" i="1"/>
  <c r="C1451" i="1"/>
  <c r="H1451" i="1" s="1"/>
  <c r="D1450" i="1"/>
  <c r="G1450" i="1" s="1"/>
  <c r="C1450" i="1"/>
  <c r="D1449" i="1"/>
  <c r="C1449" i="1"/>
  <c r="H1449" i="1" s="1"/>
  <c r="D1448" i="1"/>
  <c r="C1448" i="1"/>
  <c r="G1448" i="1" s="1"/>
  <c r="G1447" i="1"/>
  <c r="D1447" i="1"/>
  <c r="C1447" i="1"/>
  <c r="H1447" i="1" s="1"/>
  <c r="D1446" i="1"/>
  <c r="G1446" i="1" s="1"/>
  <c r="C1446" i="1"/>
  <c r="D1445" i="1"/>
  <c r="C1445" i="1"/>
  <c r="H1445" i="1" s="1"/>
  <c r="D1444" i="1"/>
  <c r="C1444" i="1"/>
  <c r="G1444" i="1" s="1"/>
  <c r="G1443" i="1"/>
  <c r="D1443" i="1"/>
  <c r="C1443" i="1"/>
  <c r="H1443" i="1" s="1"/>
  <c r="D1442" i="1"/>
  <c r="G1442" i="1" s="1"/>
  <c r="C1442" i="1"/>
  <c r="D1441" i="1"/>
  <c r="C1441" i="1"/>
  <c r="H1441" i="1" s="1"/>
  <c r="D1440" i="1"/>
  <c r="C1440" i="1"/>
  <c r="G1440" i="1" s="1"/>
  <c r="G1439" i="1"/>
  <c r="D1439" i="1"/>
  <c r="C1439" i="1"/>
  <c r="H1439" i="1" s="1"/>
  <c r="D1438" i="1"/>
  <c r="G1438" i="1" s="1"/>
  <c r="C1438" i="1"/>
  <c r="D1437" i="1"/>
  <c r="C1437" i="1"/>
  <c r="H1437" i="1" s="1"/>
  <c r="D1436" i="1"/>
  <c r="C1436" i="1"/>
  <c r="G1436" i="1" s="1"/>
  <c r="G1435" i="1"/>
  <c r="D1435" i="1"/>
  <c r="C1435" i="1"/>
  <c r="H1435" i="1" s="1"/>
  <c r="D1434" i="1"/>
  <c r="G1434" i="1" s="1"/>
  <c r="C1434" i="1"/>
  <c r="D1433" i="1"/>
  <c r="C1433" i="1"/>
  <c r="H1433" i="1" s="1"/>
  <c r="D1432" i="1"/>
  <c r="C1432" i="1"/>
  <c r="G1432" i="1" s="1"/>
  <c r="G1431" i="1"/>
  <c r="D1431" i="1"/>
  <c r="C1431" i="1"/>
  <c r="H1431" i="1" s="1"/>
  <c r="D1430" i="1"/>
  <c r="G1430" i="1" s="1"/>
  <c r="C1430" i="1"/>
  <c r="D1429" i="1"/>
  <c r="C1429" i="1"/>
  <c r="H1429" i="1" s="1"/>
  <c r="D1428" i="1"/>
  <c r="C1428" i="1"/>
  <c r="G1428" i="1" s="1"/>
  <c r="G1427" i="1"/>
  <c r="D1427" i="1"/>
  <c r="C1427" i="1"/>
  <c r="H1427" i="1" s="1"/>
  <c r="D1426" i="1"/>
  <c r="G1426" i="1" s="1"/>
  <c r="C1426" i="1"/>
  <c r="D1425" i="1"/>
  <c r="C1425" i="1"/>
  <c r="H1425" i="1" s="1"/>
  <c r="D1424" i="1"/>
  <c r="C1424" i="1"/>
  <c r="G1424" i="1" s="1"/>
  <c r="G1423" i="1"/>
  <c r="D1423" i="1"/>
  <c r="C1423" i="1"/>
  <c r="H1423" i="1" s="1"/>
  <c r="D1422" i="1"/>
  <c r="G1422" i="1" s="1"/>
  <c r="C1422" i="1"/>
  <c r="D1421" i="1"/>
  <c r="C1421" i="1"/>
  <c r="H1421" i="1" s="1"/>
  <c r="D1420" i="1"/>
  <c r="C1420" i="1"/>
  <c r="G1420" i="1" s="1"/>
  <c r="G1419" i="1"/>
  <c r="D1419" i="1"/>
  <c r="C1419" i="1"/>
  <c r="H1419" i="1" s="1"/>
  <c r="D1418" i="1"/>
  <c r="G1418" i="1" s="1"/>
  <c r="C1418" i="1"/>
  <c r="D1417" i="1"/>
  <c r="C1417" i="1"/>
  <c r="H1417" i="1" s="1"/>
  <c r="D1416" i="1"/>
  <c r="C1416" i="1"/>
  <c r="G1416" i="1" s="1"/>
  <c r="G1415" i="1"/>
  <c r="D1415" i="1"/>
  <c r="C1415" i="1"/>
  <c r="H1415" i="1" s="1"/>
  <c r="D1414" i="1"/>
  <c r="G1414" i="1" s="1"/>
  <c r="C1414" i="1"/>
  <c r="D1413" i="1"/>
  <c r="C1413" i="1"/>
  <c r="H1413" i="1" s="1"/>
  <c r="D1412" i="1"/>
  <c r="C1412" i="1"/>
  <c r="G1412" i="1" s="1"/>
  <c r="G1411" i="1"/>
  <c r="D1411" i="1"/>
  <c r="C1411" i="1"/>
  <c r="H1411" i="1" s="1"/>
  <c r="D1410" i="1"/>
  <c r="G1410" i="1" s="1"/>
  <c r="C1410" i="1"/>
  <c r="D1409" i="1"/>
  <c r="H1409" i="1" s="1"/>
  <c r="C1409" i="1"/>
  <c r="D1408" i="1"/>
  <c r="H1408" i="1" s="1"/>
  <c r="C1408" i="1"/>
  <c r="D1407" i="1"/>
  <c r="H1407" i="1" s="1"/>
  <c r="C1407" i="1"/>
  <c r="D1406" i="1"/>
  <c r="H1406" i="1" s="1"/>
  <c r="C1406" i="1"/>
  <c r="D1405" i="1"/>
  <c r="H1405" i="1" s="1"/>
  <c r="C1405" i="1"/>
  <c r="D1404" i="1"/>
  <c r="H1404" i="1" s="1"/>
  <c r="C1404" i="1"/>
  <c r="D1403" i="1"/>
  <c r="H1403" i="1" s="1"/>
  <c r="C1403" i="1"/>
  <c r="D1402" i="1"/>
  <c r="H1402" i="1" s="1"/>
  <c r="C1402" i="1"/>
  <c r="D1401" i="1"/>
  <c r="H1401" i="1" s="1"/>
  <c r="C1401" i="1"/>
  <c r="D1399" i="1"/>
  <c r="H1399" i="1" s="1"/>
  <c r="C1399" i="1"/>
  <c r="D1398" i="1"/>
  <c r="H1398" i="1" s="1"/>
  <c r="C1398" i="1"/>
  <c r="D1397" i="1"/>
  <c r="H1397" i="1" s="1"/>
  <c r="C1397" i="1"/>
  <c r="D1396" i="1"/>
  <c r="H1396" i="1" s="1"/>
  <c r="C1396" i="1"/>
  <c r="D1395" i="1"/>
  <c r="H1395" i="1" s="1"/>
  <c r="C1395" i="1"/>
  <c r="D1394" i="1"/>
  <c r="H1394" i="1" s="1"/>
  <c r="C1394" i="1"/>
  <c r="D1393" i="1"/>
  <c r="H1393" i="1" s="1"/>
  <c r="C1393" i="1"/>
  <c r="D1392" i="1"/>
  <c r="H1392" i="1" s="1"/>
  <c r="C1392" i="1"/>
  <c r="D1391" i="1"/>
  <c r="H1391" i="1" s="1"/>
  <c r="C1391" i="1"/>
  <c r="D1390" i="1"/>
  <c r="H1390" i="1" s="1"/>
  <c r="C1390" i="1"/>
  <c r="D1389" i="1"/>
  <c r="H1389" i="1" s="1"/>
  <c r="C1389" i="1"/>
  <c r="D1388" i="1"/>
  <c r="H1388" i="1" s="1"/>
  <c r="C1388" i="1"/>
  <c r="D1387" i="1"/>
  <c r="H1387" i="1" s="1"/>
  <c r="C1387" i="1"/>
  <c r="D1386" i="1"/>
  <c r="H1386" i="1" s="1"/>
  <c r="C1386" i="1"/>
  <c r="D1385" i="1"/>
  <c r="H1385" i="1" s="1"/>
  <c r="C1385" i="1"/>
  <c r="D1384" i="1"/>
  <c r="H1384" i="1" s="1"/>
  <c r="C1384" i="1"/>
  <c r="D1383" i="1"/>
  <c r="H1383" i="1" s="1"/>
  <c r="C1383" i="1"/>
  <c r="D1382" i="1"/>
  <c r="H1382" i="1" s="1"/>
  <c r="C1382" i="1"/>
  <c r="D1381" i="1"/>
  <c r="H1381" i="1" s="1"/>
  <c r="C1381" i="1"/>
  <c r="D1380" i="1"/>
  <c r="H1380" i="1" s="1"/>
  <c r="C1380" i="1"/>
  <c r="D1379" i="1"/>
  <c r="H1379" i="1" s="1"/>
  <c r="C1379" i="1"/>
  <c r="D1378" i="1"/>
  <c r="H1378" i="1" s="1"/>
  <c r="C1378" i="1"/>
  <c r="D1377" i="1"/>
  <c r="H1377" i="1" s="1"/>
  <c r="C1377" i="1"/>
  <c r="D1376" i="1"/>
  <c r="H1376" i="1" s="1"/>
  <c r="C1376" i="1"/>
  <c r="D1375" i="1"/>
  <c r="H1375" i="1" s="1"/>
  <c r="C1375" i="1"/>
  <c r="D1374" i="1"/>
  <c r="H1374" i="1" s="1"/>
  <c r="C1374" i="1"/>
  <c r="D1373" i="1"/>
  <c r="H1373" i="1" s="1"/>
  <c r="C1373" i="1"/>
  <c r="D1372" i="1"/>
  <c r="H1372" i="1" s="1"/>
  <c r="C1372" i="1"/>
  <c r="D1371" i="1"/>
  <c r="H1371" i="1" s="1"/>
  <c r="C1371" i="1"/>
  <c r="D1370" i="1"/>
  <c r="H1370" i="1" s="1"/>
  <c r="C1370" i="1"/>
  <c r="D1369" i="1"/>
  <c r="H1369" i="1" s="1"/>
  <c r="C1369" i="1"/>
  <c r="D1368" i="1"/>
  <c r="H1368" i="1" s="1"/>
  <c r="C1368" i="1"/>
  <c r="D1367" i="1"/>
  <c r="H1367" i="1" s="1"/>
  <c r="C1367" i="1"/>
  <c r="D1366" i="1"/>
  <c r="H1366" i="1" s="1"/>
  <c r="C1366" i="1"/>
  <c r="D1365" i="1"/>
  <c r="H1365" i="1" s="1"/>
  <c r="C1365" i="1"/>
  <c r="D1364" i="1"/>
  <c r="H1364" i="1" s="1"/>
  <c r="C1364" i="1"/>
  <c r="D1363" i="1"/>
  <c r="H1363" i="1" s="1"/>
  <c r="C1363" i="1"/>
  <c r="D1362" i="1"/>
  <c r="H1362" i="1" s="1"/>
  <c r="C1362" i="1"/>
  <c r="D1361" i="1"/>
  <c r="H1361" i="1" s="1"/>
  <c r="C1361" i="1"/>
  <c r="D1360" i="1"/>
  <c r="H1360" i="1" s="1"/>
  <c r="C1360" i="1"/>
  <c r="D1359" i="1"/>
  <c r="H1359" i="1" s="1"/>
  <c r="C1359" i="1"/>
  <c r="D1358" i="1"/>
  <c r="H1358" i="1" s="1"/>
  <c r="C1358" i="1"/>
  <c r="D1357" i="1"/>
  <c r="H1357" i="1" s="1"/>
  <c r="C1357" i="1"/>
  <c r="D1356" i="1"/>
  <c r="H1356" i="1" s="1"/>
  <c r="C1356" i="1"/>
  <c r="D1355" i="1"/>
  <c r="H1355" i="1" s="1"/>
  <c r="C1355" i="1"/>
  <c r="D1354" i="1"/>
  <c r="H1354" i="1" s="1"/>
  <c r="C1354" i="1"/>
  <c r="D1353" i="1"/>
  <c r="H1353" i="1" s="1"/>
  <c r="C1353" i="1"/>
  <c r="D1352" i="1"/>
  <c r="H1352" i="1" s="1"/>
  <c r="C1352" i="1"/>
  <c r="D1351" i="1"/>
  <c r="H1351" i="1" s="1"/>
  <c r="C1351" i="1"/>
  <c r="D1350" i="1"/>
  <c r="H1350" i="1" s="1"/>
  <c r="C1350" i="1"/>
  <c r="D1349" i="1"/>
  <c r="H1349" i="1" s="1"/>
  <c r="C1349" i="1"/>
  <c r="D1348" i="1"/>
  <c r="H1348" i="1" s="1"/>
  <c r="C1348" i="1"/>
  <c r="D1347" i="1"/>
  <c r="H1347" i="1" s="1"/>
  <c r="C1347" i="1"/>
  <c r="D1346" i="1"/>
  <c r="H1346" i="1" s="1"/>
  <c r="C1346" i="1"/>
  <c r="D1345" i="1"/>
  <c r="H1345" i="1" s="1"/>
  <c r="C1345" i="1"/>
  <c r="D1344" i="1"/>
  <c r="H1344" i="1" s="1"/>
  <c r="C1344" i="1"/>
  <c r="D1343" i="1"/>
  <c r="H1343" i="1" s="1"/>
  <c r="C1343" i="1"/>
  <c r="D1342" i="1"/>
  <c r="H1342" i="1" s="1"/>
  <c r="C1342" i="1"/>
  <c r="D1341" i="1"/>
  <c r="H1341" i="1" s="1"/>
  <c r="C1341" i="1"/>
  <c r="D1340" i="1"/>
  <c r="H1340" i="1" s="1"/>
  <c r="C1340" i="1"/>
  <c r="D1339" i="1"/>
  <c r="H1339" i="1" s="1"/>
  <c r="C1339" i="1"/>
  <c r="D1338" i="1"/>
  <c r="H1338" i="1" s="1"/>
  <c r="C1338" i="1"/>
  <c r="D1337" i="1"/>
  <c r="H1337" i="1" s="1"/>
  <c r="C1337" i="1"/>
  <c r="D1336" i="1"/>
  <c r="H1336" i="1" s="1"/>
  <c r="C1336" i="1"/>
  <c r="D1335" i="1"/>
  <c r="H1335" i="1" s="1"/>
  <c r="C1335" i="1"/>
  <c r="D1334" i="1"/>
  <c r="H1334" i="1" s="1"/>
  <c r="C1334" i="1"/>
  <c r="D1333" i="1"/>
  <c r="H1333" i="1" s="1"/>
  <c r="C1333" i="1"/>
  <c r="D1332" i="1"/>
  <c r="H1332" i="1" s="1"/>
  <c r="C1332" i="1"/>
  <c r="D1331" i="1"/>
  <c r="H1331" i="1" s="1"/>
  <c r="C1331" i="1"/>
  <c r="D1330" i="1"/>
  <c r="H1330" i="1" s="1"/>
  <c r="C1330" i="1"/>
  <c r="D1329" i="1"/>
  <c r="H1329" i="1" s="1"/>
  <c r="C1329" i="1"/>
  <c r="D1328" i="1"/>
  <c r="H1328" i="1" s="1"/>
  <c r="C1328" i="1"/>
  <c r="D1327" i="1"/>
  <c r="H1327" i="1" s="1"/>
  <c r="C1327" i="1"/>
  <c r="D1326" i="1"/>
  <c r="H1326" i="1" s="1"/>
  <c r="C1326" i="1"/>
  <c r="D1325" i="1"/>
  <c r="H1325" i="1" s="1"/>
  <c r="C1325" i="1"/>
  <c r="D1324" i="1"/>
  <c r="H1324" i="1" s="1"/>
  <c r="C1324" i="1"/>
  <c r="D1323" i="1"/>
  <c r="H1323" i="1" s="1"/>
  <c r="C1323" i="1"/>
  <c r="D1322" i="1"/>
  <c r="H1322" i="1" s="1"/>
  <c r="C1322" i="1"/>
  <c r="D1321" i="1"/>
  <c r="H1321" i="1" s="1"/>
  <c r="C1321" i="1"/>
  <c r="D1320" i="1"/>
  <c r="H1320" i="1" s="1"/>
  <c r="C1320" i="1"/>
  <c r="D1319" i="1"/>
  <c r="H1319" i="1" s="1"/>
  <c r="C1319" i="1"/>
  <c r="D1318" i="1"/>
  <c r="H1318" i="1" s="1"/>
  <c r="C1318" i="1"/>
  <c r="D1317" i="1"/>
  <c r="H1317" i="1" s="1"/>
  <c r="C1317" i="1"/>
  <c r="D1316" i="1"/>
  <c r="H1316" i="1" s="1"/>
  <c r="C1316" i="1"/>
  <c r="D1315" i="1"/>
  <c r="H1315" i="1" s="1"/>
  <c r="C1315" i="1"/>
  <c r="D1314" i="1"/>
  <c r="H1314" i="1" s="1"/>
  <c r="C1314" i="1"/>
  <c r="D1313" i="1"/>
  <c r="H1313" i="1" s="1"/>
  <c r="C1313" i="1"/>
  <c r="D1312" i="1"/>
  <c r="H1312" i="1" s="1"/>
  <c r="C1312" i="1"/>
  <c r="D1311" i="1"/>
  <c r="H1311" i="1" s="1"/>
  <c r="C1311" i="1"/>
  <c r="D1310" i="1"/>
  <c r="H1310" i="1" s="1"/>
  <c r="C1310" i="1"/>
  <c r="D1309" i="1"/>
  <c r="H1309" i="1" s="1"/>
  <c r="C1309" i="1"/>
  <c r="D1308" i="1"/>
  <c r="H1308" i="1" s="1"/>
  <c r="C1308" i="1"/>
  <c r="D1307" i="1"/>
  <c r="H1307" i="1" s="1"/>
  <c r="C1307" i="1"/>
  <c r="D1306" i="1"/>
  <c r="H1306" i="1" s="1"/>
  <c r="C1306" i="1"/>
  <c r="D1305" i="1"/>
  <c r="H1305" i="1" s="1"/>
  <c r="C1305" i="1"/>
  <c r="D1304" i="1"/>
  <c r="H1304" i="1" s="1"/>
  <c r="C1304" i="1"/>
  <c r="D1303" i="1"/>
  <c r="H1303" i="1" s="1"/>
  <c r="C1303" i="1"/>
  <c r="D1302" i="1"/>
  <c r="H1302" i="1" s="1"/>
  <c r="C1302" i="1"/>
  <c r="D1301" i="1"/>
  <c r="H1301" i="1" s="1"/>
  <c r="C1301" i="1"/>
  <c r="D1300" i="1"/>
  <c r="H1300" i="1" s="1"/>
  <c r="C1300" i="1"/>
  <c r="D1299" i="1"/>
  <c r="H1299" i="1" s="1"/>
  <c r="C1299" i="1"/>
  <c r="D1298" i="1"/>
  <c r="H1298" i="1" s="1"/>
  <c r="C1298" i="1"/>
  <c r="D1297" i="1"/>
  <c r="H1297" i="1" s="1"/>
  <c r="C1297" i="1"/>
  <c r="D1296" i="1"/>
  <c r="H1296" i="1" s="1"/>
  <c r="C1296" i="1"/>
  <c r="D1295" i="1"/>
  <c r="H1295" i="1" s="1"/>
  <c r="C1295" i="1"/>
  <c r="D1294" i="1"/>
  <c r="H1294" i="1" s="1"/>
  <c r="C1294" i="1"/>
  <c r="D1293" i="1"/>
  <c r="H1293" i="1" s="1"/>
  <c r="C1293" i="1"/>
  <c r="D1292" i="1"/>
  <c r="H1292" i="1" s="1"/>
  <c r="C1292" i="1"/>
  <c r="D1291" i="1"/>
  <c r="H1291" i="1" s="1"/>
  <c r="C1291" i="1"/>
  <c r="D1290" i="1"/>
  <c r="H1290" i="1" s="1"/>
  <c r="C1290" i="1"/>
  <c r="D1289" i="1"/>
  <c r="H1289" i="1" s="1"/>
  <c r="C1289" i="1"/>
  <c r="D1288" i="1"/>
  <c r="H1288" i="1" s="1"/>
  <c r="C1288" i="1"/>
  <c r="D1287" i="1"/>
  <c r="H1287" i="1" s="1"/>
  <c r="C1287" i="1"/>
  <c r="D1286" i="1"/>
  <c r="H1286" i="1" s="1"/>
  <c r="C1286" i="1"/>
  <c r="D1285" i="1"/>
  <c r="H1285" i="1" s="1"/>
  <c r="C1285" i="1"/>
  <c r="D1284" i="1"/>
  <c r="H1284" i="1" s="1"/>
  <c r="C1284" i="1"/>
  <c r="D1283" i="1"/>
  <c r="H1283" i="1" s="1"/>
  <c r="C1283" i="1"/>
  <c r="D1282" i="1"/>
  <c r="H1282" i="1" s="1"/>
  <c r="C1282" i="1"/>
  <c r="D1281" i="1"/>
  <c r="H1281" i="1" s="1"/>
  <c r="C1281" i="1"/>
  <c r="D1280" i="1"/>
  <c r="H1280" i="1" s="1"/>
  <c r="C1280" i="1"/>
  <c r="D1279" i="1"/>
  <c r="H1279" i="1" s="1"/>
  <c r="C1279" i="1"/>
  <c r="D1278" i="1"/>
  <c r="H1278" i="1" s="1"/>
  <c r="C1278" i="1"/>
  <c r="D1277" i="1"/>
  <c r="H1277" i="1" s="1"/>
  <c r="C1277" i="1"/>
  <c r="D1276" i="1"/>
  <c r="H1276" i="1" s="1"/>
  <c r="C1276" i="1"/>
  <c r="D1275" i="1"/>
  <c r="H1275" i="1" s="1"/>
  <c r="C1275" i="1"/>
  <c r="D1274" i="1"/>
  <c r="H1274" i="1" s="1"/>
  <c r="C1274" i="1"/>
  <c r="D1273" i="1"/>
  <c r="H1273" i="1" s="1"/>
  <c r="C1273" i="1"/>
  <c r="D1272" i="1"/>
  <c r="H1272" i="1" s="1"/>
  <c r="C1272" i="1"/>
  <c r="D1271" i="1"/>
  <c r="H1271" i="1" s="1"/>
  <c r="C1271" i="1"/>
  <c r="D1270" i="1"/>
  <c r="H1270" i="1" s="1"/>
  <c r="C1270" i="1"/>
  <c r="D1269" i="1"/>
  <c r="H1269" i="1" s="1"/>
  <c r="C1269" i="1"/>
  <c r="D1268" i="1"/>
  <c r="H1268" i="1" s="1"/>
  <c r="C1268" i="1"/>
  <c r="D1267" i="1"/>
  <c r="H1267" i="1" s="1"/>
  <c r="C1267" i="1"/>
  <c r="D1266" i="1"/>
  <c r="H1266" i="1" s="1"/>
  <c r="C1266" i="1"/>
  <c r="D1265" i="1"/>
  <c r="H1265" i="1" s="1"/>
  <c r="C1265" i="1"/>
  <c r="D1264" i="1"/>
  <c r="H1264" i="1" s="1"/>
  <c r="C1264" i="1"/>
  <c r="D1263" i="1"/>
  <c r="H1263" i="1" s="1"/>
  <c r="C1263" i="1"/>
  <c r="D1262" i="1"/>
  <c r="C1262" i="1"/>
  <c r="D1261" i="1"/>
  <c r="C1261" i="1"/>
  <c r="D1260" i="1"/>
  <c r="C1260" i="1"/>
  <c r="D1259" i="1"/>
  <c r="C1259" i="1"/>
  <c r="D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G1129" i="1"/>
  <c r="D1129" i="1"/>
  <c r="H1129" i="1" s="1"/>
  <c r="C1129" i="1"/>
  <c r="D1128" i="1"/>
  <c r="C1128" i="1"/>
  <c r="G1127" i="1"/>
  <c r="D1127" i="1"/>
  <c r="H1127" i="1" s="1"/>
  <c r="C1127" i="1"/>
  <c r="D1126" i="1"/>
  <c r="C1126" i="1"/>
  <c r="G1125" i="1"/>
  <c r="D1125" i="1"/>
  <c r="H1125" i="1" s="1"/>
  <c r="C1125" i="1"/>
  <c r="D1124" i="1"/>
  <c r="D1123" i="1"/>
  <c r="C1123" i="1"/>
  <c r="G1122" i="1"/>
  <c r="D1122" i="1"/>
  <c r="H1122" i="1" s="1"/>
  <c r="C1122" i="1"/>
  <c r="D1121" i="1"/>
  <c r="C1121" i="1"/>
  <c r="G1120" i="1"/>
  <c r="D1120" i="1"/>
  <c r="H1120" i="1" s="1"/>
  <c r="C1120" i="1"/>
  <c r="D1119" i="1"/>
  <c r="C1119" i="1"/>
  <c r="G1118" i="1"/>
  <c r="D1118" i="1"/>
  <c r="H1118" i="1" s="1"/>
  <c r="C1118" i="1"/>
  <c r="D1117" i="1"/>
  <c r="C1117" i="1"/>
  <c r="G1116" i="1"/>
  <c r="D1116" i="1"/>
  <c r="H1116" i="1" s="1"/>
  <c r="C1116" i="1"/>
  <c r="D1115" i="1"/>
  <c r="C1115" i="1"/>
  <c r="G1114" i="1"/>
  <c r="D1114" i="1"/>
  <c r="H1114" i="1" s="1"/>
  <c r="C1114" i="1"/>
  <c r="G1113" i="1"/>
  <c r="D1113" i="1"/>
  <c r="H1113" i="1" s="1"/>
  <c r="C1113" i="1"/>
  <c r="G1112" i="1"/>
  <c r="D1112" i="1"/>
  <c r="H1112" i="1" s="1"/>
  <c r="C1112" i="1"/>
  <c r="G1111" i="1"/>
  <c r="D1111" i="1"/>
  <c r="H1111" i="1" s="1"/>
  <c r="C1111" i="1"/>
  <c r="G1110" i="1"/>
  <c r="D1110" i="1"/>
  <c r="H1110" i="1" s="1"/>
  <c r="C1110" i="1"/>
  <c r="G1109" i="1"/>
  <c r="D1109" i="1"/>
  <c r="H1109" i="1" s="1"/>
  <c r="C1109" i="1"/>
  <c r="G1108" i="1"/>
  <c r="D1108" i="1"/>
  <c r="H1108" i="1" s="1"/>
  <c r="C1108" i="1"/>
  <c r="G1107" i="1"/>
  <c r="D1107" i="1"/>
  <c r="H1107" i="1" s="1"/>
  <c r="C1107" i="1"/>
  <c r="G1106" i="1"/>
  <c r="D1106" i="1"/>
  <c r="H1106" i="1" s="1"/>
  <c r="C1106" i="1"/>
  <c r="G1105" i="1"/>
  <c r="D1105" i="1"/>
  <c r="H1105" i="1" s="1"/>
  <c r="C1105" i="1"/>
  <c r="G1104" i="1"/>
  <c r="D1104" i="1"/>
  <c r="H1104" i="1" s="1"/>
  <c r="C1104" i="1"/>
  <c r="G1103" i="1"/>
  <c r="D1103" i="1"/>
  <c r="H1103" i="1" s="1"/>
  <c r="C1103" i="1"/>
  <c r="G1102" i="1"/>
  <c r="D1102" i="1"/>
  <c r="H1102" i="1" s="1"/>
  <c r="C1102" i="1"/>
  <c r="G1101" i="1"/>
  <c r="D1101" i="1"/>
  <c r="H1101" i="1" s="1"/>
  <c r="C1101" i="1"/>
  <c r="G1100" i="1"/>
  <c r="D1100" i="1"/>
  <c r="H1100" i="1" s="1"/>
  <c r="C1100" i="1"/>
  <c r="G1099" i="1"/>
  <c r="D1099" i="1"/>
  <c r="H1099" i="1" s="1"/>
  <c r="C1099" i="1"/>
  <c r="G1098" i="1"/>
  <c r="D1098" i="1"/>
  <c r="H1098" i="1" s="1"/>
  <c r="C1098" i="1"/>
  <c r="G1097" i="1"/>
  <c r="D1097" i="1"/>
  <c r="H1097" i="1" s="1"/>
  <c r="C1097" i="1"/>
  <c r="G1096" i="1"/>
  <c r="D1096" i="1"/>
  <c r="H1096" i="1" s="1"/>
  <c r="C1096" i="1"/>
  <c r="G1095" i="1"/>
  <c r="D1095" i="1"/>
  <c r="H1095" i="1" s="1"/>
  <c r="C1095" i="1"/>
  <c r="G1094" i="1"/>
  <c r="D1094" i="1"/>
  <c r="H1094" i="1" s="1"/>
  <c r="C1094" i="1"/>
  <c r="C1093" i="1"/>
  <c r="G1092" i="1"/>
  <c r="D1092" i="1"/>
  <c r="H1092" i="1" s="1"/>
  <c r="C1092" i="1"/>
  <c r="G1091" i="1"/>
  <c r="D1091" i="1"/>
  <c r="H1091" i="1" s="1"/>
  <c r="C1091" i="1"/>
  <c r="G1090" i="1"/>
  <c r="D1090" i="1"/>
  <c r="H1090" i="1" s="1"/>
  <c r="C1090" i="1"/>
  <c r="G1089" i="1"/>
  <c r="D1089" i="1"/>
  <c r="H1089" i="1" s="1"/>
  <c r="C1089" i="1"/>
  <c r="G1088" i="1"/>
  <c r="D1088" i="1"/>
  <c r="H1088" i="1" s="1"/>
  <c r="C1088" i="1"/>
  <c r="G1087" i="1"/>
  <c r="D1087" i="1"/>
  <c r="H1087" i="1" s="1"/>
  <c r="C1087" i="1"/>
  <c r="G1086" i="1"/>
  <c r="D1086" i="1"/>
  <c r="H1086" i="1" s="1"/>
  <c r="C1086" i="1"/>
  <c r="G1085" i="1"/>
  <c r="D1085" i="1"/>
  <c r="H1085" i="1" s="1"/>
  <c r="C1085" i="1"/>
  <c r="G1084" i="1"/>
  <c r="D1084" i="1"/>
  <c r="H1084" i="1" s="1"/>
  <c r="C1084" i="1"/>
  <c r="G1083" i="1"/>
  <c r="D1083" i="1"/>
  <c r="H1083" i="1" s="1"/>
  <c r="C1083" i="1"/>
  <c r="G1082" i="1"/>
  <c r="D1082" i="1"/>
  <c r="H1082" i="1" s="1"/>
  <c r="C1082" i="1"/>
  <c r="G1081" i="1"/>
  <c r="D1081" i="1"/>
  <c r="H1081" i="1" s="1"/>
  <c r="C1081" i="1"/>
  <c r="G1080" i="1"/>
  <c r="D1080" i="1"/>
  <c r="H1080" i="1" s="1"/>
  <c r="C1080" i="1"/>
  <c r="G1079" i="1"/>
  <c r="D1079" i="1"/>
  <c r="H1079" i="1" s="1"/>
  <c r="C1079" i="1"/>
  <c r="G1078" i="1"/>
  <c r="D1078" i="1"/>
  <c r="H1078" i="1" s="1"/>
  <c r="C1078" i="1"/>
  <c r="G1077" i="1"/>
  <c r="D1077" i="1"/>
  <c r="H1077" i="1" s="1"/>
  <c r="C1077" i="1"/>
  <c r="G1076" i="1"/>
  <c r="D1076" i="1"/>
  <c r="H1076" i="1" s="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6" i="1"/>
  <c r="H1016" i="1" s="1"/>
  <c r="C1016" i="1"/>
  <c r="D1015" i="1"/>
  <c r="H1015" i="1" s="1"/>
  <c r="C1015" i="1"/>
  <c r="D1014" i="1"/>
  <c r="H1014" i="1" s="1"/>
  <c r="C1014" i="1"/>
  <c r="D1013" i="1"/>
  <c r="H1013" i="1" s="1"/>
  <c r="C1013" i="1"/>
  <c r="D1010" i="1"/>
  <c r="G1010" i="1" s="1"/>
  <c r="C1010" i="1"/>
  <c r="H1009" i="1"/>
  <c r="D1009" i="1"/>
  <c r="G1009" i="1" s="1"/>
  <c r="C1009" i="1"/>
  <c r="H1008" i="1"/>
  <c r="D1008" i="1"/>
  <c r="G1008" i="1" s="1"/>
  <c r="C1008" i="1"/>
  <c r="H1007" i="1"/>
  <c r="D1007" i="1"/>
  <c r="G1007" i="1" s="1"/>
  <c r="C1007" i="1"/>
  <c r="D1006" i="1"/>
  <c r="G1006" i="1" s="1"/>
  <c r="C1006" i="1"/>
  <c r="H1005" i="1"/>
  <c r="D1005" i="1"/>
  <c r="G1005" i="1" s="1"/>
  <c r="C1005" i="1"/>
  <c r="H1004" i="1"/>
  <c r="D1004" i="1"/>
  <c r="G1004" i="1" s="1"/>
  <c r="C1004" i="1"/>
  <c r="H1003" i="1"/>
  <c r="D1003" i="1"/>
  <c r="G1003" i="1" s="1"/>
  <c r="C1003" i="1"/>
  <c r="D1002" i="1"/>
  <c r="C1002" i="1"/>
  <c r="D1001" i="1"/>
  <c r="H1001" i="1" s="1"/>
  <c r="C1001" i="1"/>
  <c r="D1000" i="1"/>
  <c r="H1000" i="1" s="1"/>
  <c r="C1000" i="1"/>
  <c r="D999" i="1"/>
  <c r="C999" i="1"/>
  <c r="H999" i="1" s="1"/>
  <c r="D998" i="1"/>
  <c r="C998" i="1"/>
  <c r="D997" i="1"/>
  <c r="G997" i="1" s="1"/>
  <c r="C997" i="1"/>
  <c r="H997" i="1" s="1"/>
  <c r="D996" i="1"/>
  <c r="C996" i="1"/>
  <c r="H996" i="1" s="1"/>
  <c r="D995" i="1"/>
  <c r="C995" i="1"/>
  <c r="H995" i="1" s="1"/>
  <c r="D994" i="1"/>
  <c r="G994" i="1" s="1"/>
  <c r="C994" i="1"/>
  <c r="D993" i="1"/>
  <c r="C993" i="1"/>
  <c r="H993" i="1" s="1"/>
  <c r="D992" i="1"/>
  <c r="C992" i="1"/>
  <c r="H992" i="1" s="1"/>
  <c r="D991" i="1"/>
  <c r="H991" i="1" s="1"/>
  <c r="C991" i="1"/>
  <c r="D990" i="1"/>
  <c r="C990" i="1"/>
  <c r="D989" i="1"/>
  <c r="C989" i="1"/>
  <c r="D988" i="1"/>
  <c r="C988" i="1"/>
  <c r="H987" i="1"/>
  <c r="D987" i="1"/>
  <c r="C987" i="1"/>
  <c r="G987" i="1" s="1"/>
  <c r="D986" i="1"/>
  <c r="C986" i="1"/>
  <c r="H986" i="1" s="1"/>
  <c r="D985" i="1"/>
  <c r="H985" i="1" s="1"/>
  <c r="C985" i="1"/>
  <c r="D984" i="1"/>
  <c r="C984" i="1"/>
  <c r="H983" i="1"/>
  <c r="D983" i="1"/>
  <c r="C983" i="1"/>
  <c r="G983" i="1" s="1"/>
  <c r="D982" i="1"/>
  <c r="C982" i="1"/>
  <c r="D981" i="1"/>
  <c r="H981" i="1" s="1"/>
  <c r="C981" i="1"/>
  <c r="D980" i="1"/>
  <c r="C980" i="1"/>
  <c r="H979" i="1"/>
  <c r="D979" i="1"/>
  <c r="C979" i="1"/>
  <c r="G979" i="1" s="1"/>
  <c r="D978" i="1"/>
  <c r="C978" i="1"/>
  <c r="D977" i="1"/>
  <c r="H977" i="1" s="1"/>
  <c r="C977" i="1"/>
  <c r="D976" i="1"/>
  <c r="C976" i="1"/>
  <c r="H975" i="1"/>
  <c r="D975" i="1"/>
  <c r="C975" i="1"/>
  <c r="G975" i="1" s="1"/>
  <c r="D974" i="1"/>
  <c r="C974" i="1"/>
  <c r="D973" i="1"/>
  <c r="H973" i="1" s="1"/>
  <c r="C973" i="1"/>
  <c r="D972" i="1"/>
  <c r="C972" i="1"/>
  <c r="H971" i="1"/>
  <c r="D971" i="1"/>
  <c r="C971" i="1"/>
  <c r="G971" i="1" s="1"/>
  <c r="D970" i="1"/>
  <c r="C970" i="1"/>
  <c r="D969" i="1"/>
  <c r="H969" i="1" s="1"/>
  <c r="C969" i="1"/>
  <c r="D968" i="1"/>
  <c r="C968" i="1"/>
  <c r="H967" i="1"/>
  <c r="D967" i="1"/>
  <c r="C967" i="1"/>
  <c r="G967" i="1" s="1"/>
  <c r="D966" i="1"/>
  <c r="C966" i="1"/>
  <c r="D965" i="1"/>
  <c r="H965" i="1" s="1"/>
  <c r="C965" i="1"/>
  <c r="D964" i="1"/>
  <c r="C964" i="1"/>
  <c r="H963" i="1"/>
  <c r="D963" i="1"/>
  <c r="C963" i="1"/>
  <c r="G963" i="1" s="1"/>
  <c r="D962" i="1"/>
  <c r="C962" i="1"/>
  <c r="D961" i="1"/>
  <c r="H961" i="1" s="1"/>
  <c r="C961" i="1"/>
  <c r="D960" i="1"/>
  <c r="C960" i="1"/>
  <c r="H959" i="1"/>
  <c r="D959" i="1"/>
  <c r="C959" i="1"/>
  <c r="G959" i="1" s="1"/>
  <c r="D958" i="1"/>
  <c r="C958" i="1"/>
  <c r="D957" i="1"/>
  <c r="H957" i="1" s="1"/>
  <c r="C957" i="1"/>
  <c r="D956" i="1"/>
  <c r="C956" i="1"/>
  <c r="H955" i="1"/>
  <c r="D955" i="1"/>
  <c r="C955" i="1"/>
  <c r="G955" i="1" s="1"/>
  <c r="D954" i="1"/>
  <c r="C954" i="1"/>
  <c r="D953" i="1"/>
  <c r="H953" i="1" s="1"/>
  <c r="C953" i="1"/>
  <c r="D952" i="1"/>
  <c r="C952" i="1"/>
  <c r="H951" i="1"/>
  <c r="D951" i="1"/>
  <c r="C951" i="1"/>
  <c r="G951" i="1" s="1"/>
  <c r="D950" i="1"/>
  <c r="C950" i="1"/>
  <c r="D949" i="1"/>
  <c r="H949" i="1" s="1"/>
  <c r="C949" i="1"/>
  <c r="D948" i="1"/>
  <c r="C948" i="1"/>
  <c r="H947" i="1"/>
  <c r="D947" i="1"/>
  <c r="C947" i="1"/>
  <c r="G947" i="1" s="1"/>
  <c r="D946" i="1"/>
  <c r="C946" i="1"/>
  <c r="D945" i="1"/>
  <c r="H945" i="1" s="1"/>
  <c r="C945" i="1"/>
  <c r="D944" i="1"/>
  <c r="C944" i="1"/>
  <c r="H943" i="1"/>
  <c r="D943" i="1"/>
  <c r="C943" i="1"/>
  <c r="G943" i="1" s="1"/>
  <c r="D942" i="1"/>
  <c r="C942" i="1"/>
  <c r="D941" i="1"/>
  <c r="H941" i="1" s="1"/>
  <c r="C941" i="1"/>
  <c r="D940" i="1"/>
  <c r="C940" i="1"/>
  <c r="H939" i="1"/>
  <c r="D939" i="1"/>
  <c r="C939" i="1"/>
  <c r="G939" i="1" s="1"/>
  <c r="D938" i="1"/>
  <c r="C938" i="1"/>
  <c r="D937" i="1"/>
  <c r="H937" i="1" s="1"/>
  <c r="C937" i="1"/>
  <c r="D936" i="1"/>
  <c r="C936" i="1"/>
  <c r="H935" i="1"/>
  <c r="D935" i="1"/>
  <c r="C935" i="1"/>
  <c r="G935" i="1" s="1"/>
  <c r="D934" i="1"/>
  <c r="C934" i="1"/>
  <c r="D933" i="1"/>
  <c r="H933" i="1" s="1"/>
  <c r="C933" i="1"/>
  <c r="D932" i="1"/>
  <c r="C932" i="1"/>
  <c r="H931" i="1"/>
  <c r="D931" i="1"/>
  <c r="C931" i="1"/>
  <c r="G931" i="1" s="1"/>
  <c r="D930" i="1"/>
  <c r="C930" i="1"/>
  <c r="D929" i="1"/>
  <c r="H929" i="1" s="1"/>
  <c r="C929" i="1"/>
  <c r="D928" i="1"/>
  <c r="C928" i="1"/>
  <c r="H927" i="1"/>
  <c r="D927" i="1"/>
  <c r="C927" i="1"/>
  <c r="G927" i="1" s="1"/>
  <c r="D926" i="1"/>
  <c r="C926" i="1"/>
  <c r="D925" i="1"/>
  <c r="H925" i="1" s="1"/>
  <c r="C925" i="1"/>
  <c r="D924" i="1"/>
  <c r="C924" i="1"/>
  <c r="H923" i="1"/>
  <c r="D923" i="1"/>
  <c r="C923" i="1"/>
  <c r="G923" i="1" s="1"/>
  <c r="D922" i="1"/>
  <c r="C922" i="1"/>
  <c r="D921" i="1"/>
  <c r="H921" i="1" s="1"/>
  <c r="C921" i="1"/>
  <c r="D920" i="1"/>
  <c r="C920" i="1"/>
  <c r="H919" i="1"/>
  <c r="D919" i="1"/>
  <c r="C919" i="1"/>
  <c r="G919" i="1" s="1"/>
  <c r="D918" i="1"/>
  <c r="C918" i="1"/>
  <c r="D917" i="1"/>
  <c r="H917" i="1" s="1"/>
  <c r="C917" i="1"/>
  <c r="D916" i="1"/>
  <c r="C916" i="1"/>
  <c r="H915" i="1"/>
  <c r="D915" i="1"/>
  <c r="C915" i="1"/>
  <c r="G915" i="1" s="1"/>
  <c r="D914" i="1"/>
  <c r="C914" i="1"/>
  <c r="D913" i="1"/>
  <c r="H913" i="1" s="1"/>
  <c r="C913" i="1"/>
  <c r="D912" i="1"/>
  <c r="C912" i="1"/>
  <c r="H911" i="1"/>
  <c r="D911" i="1"/>
  <c r="C911" i="1"/>
  <c r="G911" i="1" s="1"/>
  <c r="D910" i="1"/>
  <c r="C910" i="1"/>
  <c r="D909" i="1"/>
  <c r="H909" i="1" s="1"/>
  <c r="C909" i="1"/>
  <c r="D908" i="1"/>
  <c r="C908" i="1"/>
  <c r="H907" i="1"/>
  <c r="D907" i="1"/>
  <c r="C907" i="1"/>
  <c r="G907" i="1" s="1"/>
  <c r="D906" i="1"/>
  <c r="C906" i="1"/>
  <c r="D905" i="1"/>
  <c r="H905" i="1" s="1"/>
  <c r="C905" i="1"/>
  <c r="D904" i="1"/>
  <c r="C904" i="1"/>
  <c r="H903" i="1"/>
  <c r="D903" i="1"/>
  <c r="C903" i="1"/>
  <c r="G903" i="1" s="1"/>
  <c r="D902" i="1"/>
  <c r="C902" i="1"/>
  <c r="D901" i="1"/>
  <c r="H901" i="1" s="1"/>
  <c r="C901" i="1"/>
  <c r="D900" i="1"/>
  <c r="C900" i="1"/>
  <c r="H899" i="1"/>
  <c r="D899" i="1"/>
  <c r="C899" i="1"/>
  <c r="G899" i="1" s="1"/>
  <c r="D898" i="1"/>
  <c r="C898" i="1"/>
  <c r="D897" i="1"/>
  <c r="H897" i="1" s="1"/>
  <c r="C897" i="1"/>
  <c r="D896" i="1"/>
  <c r="C896" i="1"/>
  <c r="H895" i="1"/>
  <c r="D895" i="1"/>
  <c r="C895" i="1"/>
  <c r="G895" i="1" s="1"/>
  <c r="D894" i="1"/>
  <c r="C894" i="1"/>
  <c r="D893" i="1"/>
  <c r="H893" i="1" s="1"/>
  <c r="C893" i="1"/>
  <c r="D892" i="1"/>
  <c r="C892" i="1"/>
  <c r="H891" i="1"/>
  <c r="D891" i="1"/>
  <c r="C891" i="1"/>
  <c r="G891" i="1" s="1"/>
  <c r="D890" i="1"/>
  <c r="C890" i="1"/>
  <c r="D889" i="1"/>
  <c r="H889" i="1" s="1"/>
  <c r="C889" i="1"/>
  <c r="D888" i="1"/>
  <c r="C888" i="1"/>
  <c r="H887" i="1"/>
  <c r="D887" i="1"/>
  <c r="C887" i="1"/>
  <c r="G887" i="1" s="1"/>
  <c r="D886" i="1"/>
  <c r="C886" i="1"/>
  <c r="D885" i="1"/>
  <c r="H885" i="1" s="1"/>
  <c r="C885" i="1"/>
  <c r="D884" i="1"/>
  <c r="C884" i="1"/>
  <c r="H883" i="1"/>
  <c r="D883" i="1"/>
  <c r="C883" i="1"/>
  <c r="G883" i="1" s="1"/>
  <c r="D882" i="1"/>
  <c r="C882" i="1"/>
  <c r="D881" i="1"/>
  <c r="H881" i="1" s="1"/>
  <c r="C881" i="1"/>
  <c r="D880" i="1"/>
  <c r="C880" i="1"/>
  <c r="H879" i="1"/>
  <c r="D879" i="1"/>
  <c r="C879" i="1"/>
  <c r="G879" i="1" s="1"/>
  <c r="D878" i="1"/>
  <c r="C878" i="1"/>
  <c r="D877" i="1"/>
  <c r="H877" i="1" s="1"/>
  <c r="C877" i="1"/>
  <c r="D876" i="1"/>
  <c r="C876" i="1"/>
  <c r="H875" i="1"/>
  <c r="D875" i="1"/>
  <c r="C875" i="1"/>
  <c r="G875" i="1" s="1"/>
  <c r="D874" i="1"/>
  <c r="C874" i="1"/>
  <c r="D873" i="1"/>
  <c r="H873" i="1" s="1"/>
  <c r="C873" i="1"/>
  <c r="D872" i="1"/>
  <c r="C872" i="1"/>
  <c r="H871" i="1"/>
  <c r="D871" i="1"/>
  <c r="C871" i="1"/>
  <c r="G871" i="1" s="1"/>
  <c r="D870" i="1"/>
  <c r="C870" i="1"/>
  <c r="D869" i="1"/>
  <c r="H869" i="1" s="1"/>
  <c r="C869" i="1"/>
  <c r="D868" i="1"/>
  <c r="C868" i="1"/>
  <c r="H867" i="1"/>
  <c r="D867" i="1"/>
  <c r="C867" i="1"/>
  <c r="G867" i="1" s="1"/>
  <c r="D866" i="1"/>
  <c r="C866" i="1"/>
  <c r="D865" i="1"/>
  <c r="H865" i="1" s="1"/>
  <c r="C865" i="1"/>
  <c r="D864" i="1"/>
  <c r="C864" i="1"/>
  <c r="H863" i="1"/>
  <c r="D863" i="1"/>
  <c r="C863" i="1"/>
  <c r="G863" i="1" s="1"/>
  <c r="D862" i="1"/>
  <c r="C862" i="1"/>
  <c r="D861" i="1"/>
  <c r="H861" i="1" s="1"/>
  <c r="C861" i="1"/>
  <c r="D860" i="1"/>
  <c r="C860" i="1"/>
  <c r="H859" i="1"/>
  <c r="D859" i="1"/>
  <c r="C859" i="1"/>
  <c r="G859" i="1" s="1"/>
  <c r="D858" i="1"/>
  <c r="C858" i="1"/>
  <c r="D857" i="1"/>
  <c r="H857" i="1" s="1"/>
  <c r="C857" i="1"/>
  <c r="D856" i="1"/>
  <c r="C856" i="1"/>
  <c r="H855" i="1"/>
  <c r="D855" i="1"/>
  <c r="C855" i="1"/>
  <c r="G855" i="1" s="1"/>
  <c r="D854" i="1"/>
  <c r="C854" i="1"/>
  <c r="D853" i="1"/>
  <c r="H853" i="1" s="1"/>
  <c r="C853" i="1"/>
  <c r="D852" i="1"/>
  <c r="C852" i="1"/>
  <c r="H851" i="1"/>
  <c r="D851" i="1"/>
  <c r="C851" i="1"/>
  <c r="G851" i="1" s="1"/>
  <c r="D850" i="1"/>
  <c r="C850" i="1"/>
  <c r="D849" i="1"/>
  <c r="H849" i="1" s="1"/>
  <c r="C849" i="1"/>
  <c r="D848" i="1"/>
  <c r="C848" i="1"/>
  <c r="H847" i="1"/>
  <c r="D847" i="1"/>
  <c r="C847" i="1"/>
  <c r="G847" i="1" s="1"/>
  <c r="D846" i="1"/>
  <c r="C846" i="1"/>
  <c r="D845" i="1"/>
  <c r="H845" i="1" s="1"/>
  <c r="C845" i="1"/>
  <c r="D844" i="1"/>
  <c r="C844" i="1"/>
  <c r="D843" i="1"/>
  <c r="C843" i="1"/>
  <c r="D842" i="1"/>
  <c r="C842" i="1"/>
  <c r="D841" i="1"/>
  <c r="C841" i="1"/>
  <c r="D840" i="1"/>
  <c r="C840" i="1"/>
  <c r="H839" i="1"/>
  <c r="D839" i="1"/>
  <c r="C839" i="1"/>
  <c r="G839" i="1" s="1"/>
  <c r="D838" i="1"/>
  <c r="C838" i="1"/>
  <c r="D837" i="1"/>
  <c r="H837" i="1" s="1"/>
  <c r="C837" i="1"/>
  <c r="D836" i="1"/>
  <c r="C836" i="1"/>
  <c r="D835" i="1"/>
  <c r="C835" i="1"/>
  <c r="D834" i="1"/>
  <c r="C834" i="1"/>
  <c r="D833" i="1"/>
  <c r="C833" i="1"/>
  <c r="D832" i="1"/>
  <c r="C832" i="1"/>
  <c r="H831" i="1"/>
  <c r="D831" i="1"/>
  <c r="C831" i="1"/>
  <c r="G831" i="1" s="1"/>
  <c r="D830" i="1"/>
  <c r="C830" i="1"/>
  <c r="D829" i="1"/>
  <c r="H829" i="1" s="1"/>
  <c r="C829" i="1"/>
  <c r="D828" i="1"/>
  <c r="C828" i="1"/>
  <c r="H827" i="1"/>
  <c r="D827" i="1"/>
  <c r="C827" i="1"/>
  <c r="G827" i="1" s="1"/>
  <c r="D826" i="1"/>
  <c r="C826" i="1"/>
  <c r="D825" i="1"/>
  <c r="C825" i="1"/>
  <c r="G825" i="1" s="1"/>
  <c r="D824" i="1"/>
  <c r="H824" i="1" s="1"/>
  <c r="C824" i="1"/>
  <c r="H823" i="1"/>
  <c r="D823" i="1"/>
  <c r="C823" i="1"/>
  <c r="G823" i="1" s="1"/>
  <c r="D822" i="1"/>
  <c r="H822" i="1" s="1"/>
  <c r="C822" i="1"/>
  <c r="H821" i="1"/>
  <c r="D821" i="1"/>
  <c r="C821" i="1"/>
  <c r="G821" i="1" s="1"/>
  <c r="D820" i="1"/>
  <c r="H820" i="1" s="1"/>
  <c r="C820" i="1"/>
  <c r="H819" i="1"/>
  <c r="D819" i="1"/>
  <c r="C819" i="1"/>
  <c r="G819" i="1" s="1"/>
  <c r="D818" i="1"/>
  <c r="H818" i="1" s="1"/>
  <c r="C818" i="1"/>
  <c r="H817" i="1"/>
  <c r="D817" i="1"/>
  <c r="C817" i="1"/>
  <c r="G817" i="1" s="1"/>
  <c r="D816" i="1"/>
  <c r="H816" i="1" s="1"/>
  <c r="C816" i="1"/>
  <c r="H815" i="1"/>
  <c r="D815" i="1"/>
  <c r="C815" i="1"/>
  <c r="G815" i="1" s="1"/>
  <c r="D814" i="1"/>
  <c r="H814" i="1" s="1"/>
  <c r="C814" i="1"/>
  <c r="H813" i="1"/>
  <c r="D813" i="1"/>
  <c r="C813" i="1"/>
  <c r="G813" i="1" s="1"/>
  <c r="D812" i="1"/>
  <c r="H812" i="1" s="1"/>
  <c r="C812" i="1"/>
  <c r="H811" i="1"/>
  <c r="D811" i="1"/>
  <c r="C811" i="1"/>
  <c r="G811" i="1" s="1"/>
  <c r="D810" i="1"/>
  <c r="H810" i="1" s="1"/>
  <c r="C810" i="1"/>
  <c r="H809" i="1"/>
  <c r="D809" i="1"/>
  <c r="C809" i="1"/>
  <c r="G809" i="1" s="1"/>
  <c r="D808" i="1"/>
  <c r="H808" i="1" s="1"/>
  <c r="C808" i="1"/>
  <c r="H807" i="1"/>
  <c r="D807" i="1"/>
  <c r="C807" i="1"/>
  <c r="G807" i="1" s="1"/>
  <c r="D806" i="1"/>
  <c r="H806" i="1" s="1"/>
  <c r="C806" i="1"/>
  <c r="H805" i="1"/>
  <c r="D805" i="1"/>
  <c r="C805" i="1"/>
  <c r="G805" i="1" s="1"/>
  <c r="D804" i="1"/>
  <c r="H804" i="1" s="1"/>
  <c r="C804" i="1"/>
  <c r="H803" i="1"/>
  <c r="D803" i="1"/>
  <c r="C803" i="1"/>
  <c r="G803" i="1" s="1"/>
  <c r="D802" i="1"/>
  <c r="H802" i="1" s="1"/>
  <c r="C802" i="1"/>
  <c r="H801" i="1"/>
  <c r="D801" i="1"/>
  <c r="C801" i="1"/>
  <c r="G801" i="1" s="1"/>
  <c r="D800" i="1"/>
  <c r="H800" i="1" s="1"/>
  <c r="C800" i="1"/>
  <c r="H799" i="1"/>
  <c r="D799" i="1"/>
  <c r="C799" i="1"/>
  <c r="G799" i="1" s="1"/>
  <c r="D798" i="1"/>
  <c r="H798" i="1" s="1"/>
  <c r="C798" i="1"/>
  <c r="H797" i="1"/>
  <c r="D797" i="1"/>
  <c r="C797" i="1"/>
  <c r="G797" i="1" s="1"/>
  <c r="D796" i="1"/>
  <c r="H796" i="1" s="1"/>
  <c r="C796" i="1"/>
  <c r="H795" i="1"/>
  <c r="D795" i="1"/>
  <c r="C795" i="1"/>
  <c r="G795" i="1" s="1"/>
  <c r="D794" i="1"/>
  <c r="H794" i="1" s="1"/>
  <c r="C794" i="1"/>
  <c r="H793" i="1"/>
  <c r="D793" i="1"/>
  <c r="C793" i="1"/>
  <c r="G793" i="1" s="1"/>
  <c r="D792" i="1"/>
  <c r="H792" i="1" s="1"/>
  <c r="C792" i="1"/>
  <c r="H791" i="1"/>
  <c r="D791" i="1"/>
  <c r="C791" i="1"/>
  <c r="G791" i="1" s="1"/>
  <c r="H790" i="1"/>
  <c r="D790" i="1"/>
  <c r="C790" i="1"/>
  <c r="D789" i="1"/>
  <c r="H789" i="1" s="1"/>
  <c r="C789" i="1"/>
  <c r="D788" i="1"/>
  <c r="H788" i="1" s="1"/>
  <c r="C788" i="1"/>
  <c r="G788" i="1" s="1"/>
  <c r="H787" i="1"/>
  <c r="D787" i="1"/>
  <c r="C787" i="1"/>
  <c r="G787" i="1" s="1"/>
  <c r="H786" i="1"/>
  <c r="D786" i="1"/>
  <c r="C786" i="1"/>
  <c r="D785" i="1"/>
  <c r="H785" i="1" s="1"/>
  <c r="C785" i="1"/>
  <c r="D784" i="1"/>
  <c r="H784" i="1" s="1"/>
  <c r="C784" i="1"/>
  <c r="G784" i="1" s="1"/>
  <c r="H783" i="1"/>
  <c r="D783" i="1"/>
  <c r="C783" i="1"/>
  <c r="G783" i="1" s="1"/>
  <c r="H782" i="1"/>
  <c r="D782" i="1"/>
  <c r="C782" i="1"/>
  <c r="D781" i="1"/>
  <c r="H781" i="1" s="1"/>
  <c r="C781" i="1"/>
  <c r="D780" i="1"/>
  <c r="H780" i="1" s="1"/>
  <c r="C780" i="1"/>
  <c r="G780" i="1" s="1"/>
  <c r="H779" i="1"/>
  <c r="D779" i="1"/>
  <c r="C779" i="1"/>
  <c r="G779" i="1" s="1"/>
  <c r="H778" i="1"/>
  <c r="D778" i="1"/>
  <c r="C778" i="1"/>
  <c r="D777" i="1"/>
  <c r="H777" i="1" s="1"/>
  <c r="C777" i="1"/>
  <c r="D776" i="1"/>
  <c r="H776" i="1" s="1"/>
  <c r="C776" i="1"/>
  <c r="G776" i="1" s="1"/>
  <c r="H775" i="1"/>
  <c r="D775" i="1"/>
  <c r="C775" i="1"/>
  <c r="G775" i="1" s="1"/>
  <c r="H774" i="1"/>
  <c r="D774" i="1"/>
  <c r="C774" i="1"/>
  <c r="D773" i="1"/>
  <c r="H773" i="1" s="1"/>
  <c r="C773" i="1"/>
  <c r="D772" i="1"/>
  <c r="H772" i="1" s="1"/>
  <c r="C772" i="1"/>
  <c r="G772" i="1" s="1"/>
  <c r="H771" i="1"/>
  <c r="D771" i="1"/>
  <c r="C771" i="1"/>
  <c r="G771" i="1" s="1"/>
  <c r="H770" i="1"/>
  <c r="D770" i="1"/>
  <c r="C770" i="1"/>
  <c r="D769" i="1"/>
  <c r="H769" i="1" s="1"/>
  <c r="C769" i="1"/>
  <c r="D768" i="1"/>
  <c r="H768" i="1" s="1"/>
  <c r="C768" i="1"/>
  <c r="G768" i="1" s="1"/>
  <c r="H767" i="1"/>
  <c r="D767" i="1"/>
  <c r="C767" i="1"/>
  <c r="G767" i="1" s="1"/>
  <c r="H766" i="1"/>
  <c r="D766" i="1"/>
  <c r="C766" i="1"/>
  <c r="D765" i="1"/>
  <c r="H765" i="1" s="1"/>
  <c r="C765" i="1"/>
  <c r="D764" i="1"/>
  <c r="H764" i="1" s="1"/>
  <c r="C764" i="1"/>
  <c r="G764" i="1" s="1"/>
  <c r="H763" i="1"/>
  <c r="D763" i="1"/>
  <c r="C763" i="1"/>
  <c r="G763" i="1" s="1"/>
  <c r="H762" i="1"/>
  <c r="D762" i="1"/>
  <c r="C762" i="1"/>
  <c r="D761" i="1"/>
  <c r="H761" i="1" s="1"/>
  <c r="C761" i="1"/>
  <c r="D760" i="1"/>
  <c r="H760" i="1" s="1"/>
  <c r="C760" i="1"/>
  <c r="G760" i="1" s="1"/>
  <c r="H759" i="1"/>
  <c r="D759" i="1"/>
  <c r="C759" i="1"/>
  <c r="G759" i="1" s="1"/>
  <c r="H758" i="1"/>
  <c r="D758" i="1"/>
  <c r="C758" i="1"/>
  <c r="D757" i="1"/>
  <c r="H757" i="1" s="1"/>
  <c r="C757" i="1"/>
  <c r="D756" i="1"/>
  <c r="H756" i="1" s="1"/>
  <c r="C756" i="1"/>
  <c r="G756" i="1" s="1"/>
  <c r="H755" i="1"/>
  <c r="D755" i="1"/>
  <c r="C755" i="1"/>
  <c r="G755" i="1" s="1"/>
  <c r="H754" i="1"/>
  <c r="D754" i="1"/>
  <c r="C754" i="1"/>
  <c r="D753" i="1"/>
  <c r="H753" i="1" s="1"/>
  <c r="C753" i="1"/>
  <c r="D752" i="1"/>
  <c r="H752" i="1" s="1"/>
  <c r="C752" i="1"/>
  <c r="G752" i="1" s="1"/>
  <c r="H751" i="1"/>
  <c r="D751" i="1"/>
  <c r="C751" i="1"/>
  <c r="G751" i="1" s="1"/>
  <c r="H750" i="1"/>
  <c r="D750" i="1"/>
  <c r="C750" i="1"/>
  <c r="D749" i="1"/>
  <c r="H749" i="1" s="1"/>
  <c r="C749" i="1"/>
  <c r="D748" i="1"/>
  <c r="H748" i="1" s="1"/>
  <c r="C748" i="1"/>
  <c r="G748" i="1" s="1"/>
  <c r="H747" i="1"/>
  <c r="D747" i="1"/>
  <c r="C747" i="1"/>
  <c r="G747" i="1" s="1"/>
  <c r="H746" i="1"/>
  <c r="D746" i="1"/>
  <c r="C746" i="1"/>
  <c r="D745" i="1"/>
  <c r="H745" i="1" s="1"/>
  <c r="C745" i="1"/>
  <c r="D744" i="1"/>
  <c r="H744" i="1" s="1"/>
  <c r="C744" i="1"/>
  <c r="G744" i="1" s="1"/>
  <c r="H743" i="1"/>
  <c r="D743" i="1"/>
  <c r="C743" i="1"/>
  <c r="G743" i="1" s="1"/>
  <c r="H742" i="1"/>
  <c r="D742" i="1"/>
  <c r="C742" i="1"/>
  <c r="D741" i="1"/>
  <c r="H741" i="1" s="1"/>
  <c r="C741" i="1"/>
  <c r="D740" i="1"/>
  <c r="H740" i="1" s="1"/>
  <c r="C740" i="1"/>
  <c r="G740" i="1" s="1"/>
  <c r="H739" i="1"/>
  <c r="D739" i="1"/>
  <c r="C739" i="1"/>
  <c r="G739" i="1" s="1"/>
  <c r="H738" i="1"/>
  <c r="D738" i="1"/>
  <c r="C738" i="1"/>
  <c r="D737" i="1"/>
  <c r="H737" i="1" s="1"/>
  <c r="C737" i="1"/>
  <c r="D736" i="1"/>
  <c r="H736" i="1" s="1"/>
  <c r="C736" i="1"/>
  <c r="G736" i="1" s="1"/>
  <c r="H735" i="1"/>
  <c r="D735" i="1"/>
  <c r="C735" i="1"/>
  <c r="G735" i="1" s="1"/>
  <c r="H734" i="1"/>
  <c r="D734" i="1"/>
  <c r="C734" i="1"/>
  <c r="D733" i="1"/>
  <c r="H733" i="1" s="1"/>
  <c r="C733" i="1"/>
  <c r="D732" i="1"/>
  <c r="H732" i="1" s="1"/>
  <c r="C732" i="1"/>
  <c r="G732" i="1" s="1"/>
  <c r="H731" i="1"/>
  <c r="D731" i="1"/>
  <c r="C731" i="1"/>
  <c r="G731" i="1" s="1"/>
  <c r="H730" i="1"/>
  <c r="D730" i="1"/>
  <c r="C730" i="1"/>
  <c r="D729" i="1"/>
  <c r="H729" i="1" s="1"/>
  <c r="C729" i="1"/>
  <c r="D728" i="1"/>
  <c r="H728" i="1" s="1"/>
  <c r="C728" i="1"/>
  <c r="G728" i="1" s="1"/>
  <c r="H727" i="1"/>
  <c r="D727" i="1"/>
  <c r="C727" i="1"/>
  <c r="G727" i="1" s="1"/>
  <c r="H726" i="1"/>
  <c r="D726" i="1"/>
  <c r="C726" i="1"/>
  <c r="D725" i="1"/>
  <c r="H725" i="1" s="1"/>
  <c r="C725" i="1"/>
  <c r="D724" i="1"/>
  <c r="H724" i="1" s="1"/>
  <c r="C724" i="1"/>
  <c r="G724" i="1" s="1"/>
  <c r="H723" i="1"/>
  <c r="D723" i="1"/>
  <c r="C723" i="1"/>
  <c r="G723" i="1" s="1"/>
  <c r="H722" i="1"/>
  <c r="D722" i="1"/>
  <c r="C722" i="1"/>
  <c r="D721" i="1"/>
  <c r="H721" i="1" s="1"/>
  <c r="C721" i="1"/>
  <c r="D720" i="1"/>
  <c r="H720" i="1" s="1"/>
  <c r="C720" i="1"/>
  <c r="G720" i="1" s="1"/>
  <c r="H719" i="1"/>
  <c r="D719" i="1"/>
  <c r="C719" i="1"/>
  <c r="G719" i="1" s="1"/>
  <c r="H718" i="1"/>
  <c r="D718" i="1"/>
  <c r="C718" i="1"/>
  <c r="D717" i="1"/>
  <c r="H717" i="1" s="1"/>
  <c r="C717" i="1"/>
  <c r="D716" i="1"/>
  <c r="H716" i="1" s="1"/>
  <c r="C716" i="1"/>
  <c r="G716" i="1" s="1"/>
  <c r="H715" i="1"/>
  <c r="D715" i="1"/>
  <c r="C715" i="1"/>
  <c r="G715" i="1" s="1"/>
  <c r="H714" i="1"/>
  <c r="D714" i="1"/>
  <c r="C714" i="1"/>
  <c r="D713" i="1"/>
  <c r="H713" i="1" s="1"/>
  <c r="C713" i="1"/>
  <c r="D712" i="1"/>
  <c r="H712" i="1" s="1"/>
  <c r="C712" i="1"/>
  <c r="G712" i="1" s="1"/>
  <c r="H711" i="1"/>
  <c r="D711" i="1"/>
  <c r="C711" i="1"/>
  <c r="G711" i="1" s="1"/>
  <c r="H710" i="1"/>
  <c r="D710" i="1"/>
  <c r="C710" i="1"/>
  <c r="D709" i="1"/>
  <c r="H709" i="1" s="1"/>
  <c r="C709" i="1"/>
  <c r="D708" i="1"/>
  <c r="H708" i="1" s="1"/>
  <c r="C708" i="1"/>
  <c r="G708" i="1" s="1"/>
  <c r="H707" i="1"/>
  <c r="D707" i="1"/>
  <c r="C707" i="1"/>
  <c r="G707" i="1" s="1"/>
  <c r="H706" i="1"/>
  <c r="D706" i="1"/>
  <c r="C706" i="1"/>
  <c r="D705" i="1"/>
  <c r="H705" i="1" s="1"/>
  <c r="C705" i="1"/>
  <c r="D704" i="1"/>
  <c r="H704" i="1" s="1"/>
  <c r="C704" i="1"/>
  <c r="G704" i="1" s="1"/>
  <c r="H703" i="1"/>
  <c r="D703" i="1"/>
  <c r="C703" i="1"/>
  <c r="G703" i="1" s="1"/>
  <c r="H702" i="1"/>
  <c r="D702" i="1"/>
  <c r="C702" i="1"/>
  <c r="D701" i="1"/>
  <c r="H701" i="1" s="1"/>
  <c r="C701" i="1"/>
  <c r="D700" i="1"/>
  <c r="H700" i="1" s="1"/>
  <c r="C700" i="1"/>
  <c r="G700" i="1" s="1"/>
  <c r="H699" i="1"/>
  <c r="D699" i="1"/>
  <c r="C699" i="1"/>
  <c r="G699" i="1" s="1"/>
  <c r="H698" i="1"/>
  <c r="D698" i="1"/>
  <c r="C698" i="1"/>
  <c r="D697" i="1"/>
  <c r="H697" i="1" s="1"/>
  <c r="C697" i="1"/>
  <c r="D696" i="1"/>
  <c r="H696" i="1" s="1"/>
  <c r="C696" i="1"/>
  <c r="G696" i="1" s="1"/>
  <c r="H695" i="1"/>
  <c r="D695" i="1"/>
  <c r="C695" i="1"/>
  <c r="G695" i="1" s="1"/>
  <c r="D694" i="1"/>
  <c r="C694" i="1"/>
  <c r="D693" i="1"/>
  <c r="H693" i="1" s="1"/>
  <c r="C693" i="1"/>
  <c r="G693" i="1" s="1"/>
  <c r="H692" i="1"/>
  <c r="D692" i="1"/>
  <c r="C692" i="1"/>
  <c r="G692" i="1" s="1"/>
  <c r="H691" i="1"/>
  <c r="D691" i="1"/>
  <c r="C691" i="1"/>
  <c r="D690" i="1"/>
  <c r="C690" i="1"/>
  <c r="G690" i="1" s="1"/>
  <c r="D689" i="1"/>
  <c r="C689" i="1"/>
  <c r="D688" i="1"/>
  <c r="H688" i="1" s="1"/>
  <c r="C688" i="1"/>
  <c r="D687" i="1"/>
  <c r="C687" i="1"/>
  <c r="G687" i="1" s="1"/>
  <c r="D686" i="1"/>
  <c r="C686" i="1"/>
  <c r="D685" i="1"/>
  <c r="C685" i="1"/>
  <c r="G685" i="1" s="1"/>
  <c r="H684" i="1"/>
  <c r="D684" i="1"/>
  <c r="C684" i="1"/>
  <c r="D683" i="1"/>
  <c r="H683" i="1" s="1"/>
  <c r="C683" i="1"/>
  <c r="D682" i="1"/>
  <c r="C682" i="1"/>
  <c r="G682" i="1" s="1"/>
  <c r="D681" i="1"/>
  <c r="C681" i="1"/>
  <c r="D680" i="1"/>
  <c r="H680" i="1" s="1"/>
  <c r="C680" i="1"/>
  <c r="G680" i="1" s="1"/>
  <c r="D679" i="1"/>
  <c r="C679" i="1"/>
  <c r="D678" i="1"/>
  <c r="C678" i="1"/>
  <c r="G678" i="1" s="1"/>
  <c r="D677" i="1"/>
  <c r="C677" i="1"/>
  <c r="D676" i="1"/>
  <c r="H676" i="1" s="1"/>
  <c r="C676" i="1"/>
  <c r="D675" i="1"/>
  <c r="H675" i="1" s="1"/>
  <c r="C675" i="1"/>
  <c r="G675" i="1" s="1"/>
  <c r="D674" i="1"/>
  <c r="C674" i="1"/>
  <c r="D673" i="1"/>
  <c r="C673" i="1"/>
  <c r="G673" i="1" s="1"/>
  <c r="H672" i="1"/>
  <c r="D672" i="1"/>
  <c r="C672" i="1"/>
  <c r="G672" i="1" s="1"/>
  <c r="D671" i="1"/>
  <c r="C671" i="1"/>
  <c r="D670" i="1"/>
  <c r="C670" i="1"/>
  <c r="G670" i="1" s="1"/>
  <c r="D669" i="1"/>
  <c r="C669" i="1"/>
  <c r="D668" i="1"/>
  <c r="H668" i="1" s="1"/>
  <c r="C668" i="1"/>
  <c r="G668" i="1" s="1"/>
  <c r="H667" i="1"/>
  <c r="D667" i="1"/>
  <c r="C667" i="1"/>
  <c r="G667" i="1" s="1"/>
  <c r="D666" i="1"/>
  <c r="C666" i="1"/>
  <c r="D665" i="1"/>
  <c r="C665" i="1"/>
  <c r="G665" i="1" s="1"/>
  <c r="H664" i="1"/>
  <c r="D664" i="1"/>
  <c r="C664" i="1"/>
  <c r="D663" i="1"/>
  <c r="C663" i="1"/>
  <c r="H663" i="1" s="1"/>
  <c r="H662" i="1"/>
  <c r="D662" i="1"/>
  <c r="C662" i="1"/>
  <c r="G662" i="1" s="1"/>
  <c r="D661" i="1"/>
  <c r="C661" i="1"/>
  <c r="D660" i="1"/>
  <c r="H660" i="1" s="1"/>
  <c r="C660" i="1"/>
  <c r="G660" i="1" s="1"/>
  <c r="D659" i="1"/>
  <c r="C659" i="1"/>
  <c r="D658" i="1"/>
  <c r="H658" i="1" s="1"/>
  <c r="C658" i="1"/>
  <c r="D657" i="1"/>
  <c r="C657" i="1"/>
  <c r="H657" i="1" s="1"/>
  <c r="H656" i="1"/>
  <c r="D656" i="1"/>
  <c r="C656" i="1"/>
  <c r="D655" i="1"/>
  <c r="C655" i="1"/>
  <c r="G655" i="1" s="1"/>
  <c r="H654" i="1"/>
  <c r="D654" i="1"/>
  <c r="C654" i="1"/>
  <c r="G654" i="1" s="1"/>
  <c r="D653" i="1"/>
  <c r="C653" i="1"/>
  <c r="D652" i="1"/>
  <c r="H652" i="1" s="1"/>
  <c r="C652" i="1"/>
  <c r="G652" i="1" s="1"/>
  <c r="D651" i="1"/>
  <c r="C651" i="1"/>
  <c r="D650" i="1"/>
  <c r="H650" i="1" s="1"/>
  <c r="C650" i="1"/>
  <c r="D648" i="1"/>
  <c r="H648" i="1" s="1"/>
  <c r="C648" i="1"/>
  <c r="G648" i="1" s="1"/>
  <c r="D647" i="1"/>
  <c r="C647" i="1"/>
  <c r="D646" i="1"/>
  <c r="C646" i="1"/>
  <c r="G646" i="1" s="1"/>
  <c r="D645" i="1"/>
  <c r="H645" i="1" s="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D622" i="1"/>
  <c r="C622" i="1"/>
  <c r="H622" i="1" s="1"/>
  <c r="H621" i="1"/>
  <c r="G621" i="1"/>
  <c r="D621" i="1"/>
  <c r="C621" i="1"/>
  <c r="D620" i="1"/>
  <c r="C620" i="1"/>
  <c r="H620" i="1" s="1"/>
  <c r="H619" i="1"/>
  <c r="G619" i="1"/>
  <c r="D619" i="1"/>
  <c r="C619" i="1"/>
  <c r="D618" i="1"/>
  <c r="C618" i="1"/>
  <c r="H618" i="1" s="1"/>
  <c r="H617" i="1"/>
  <c r="G617" i="1"/>
  <c r="D617" i="1"/>
  <c r="C617" i="1"/>
  <c r="D616" i="1"/>
  <c r="C616" i="1"/>
  <c r="H616" i="1" s="1"/>
  <c r="D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D604" i="1"/>
  <c r="C604" i="1"/>
  <c r="H604" i="1" s="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D502" i="1"/>
  <c r="C502" i="1"/>
  <c r="H502" i="1" s="1"/>
  <c r="D501" i="1"/>
  <c r="H501" i="1" s="1"/>
  <c r="C501" i="1"/>
  <c r="D500" i="1"/>
  <c r="C500" i="1"/>
  <c r="D499" i="1"/>
  <c r="H499" i="1" s="1"/>
  <c r="C499" i="1"/>
  <c r="D498" i="1"/>
  <c r="C498" i="1"/>
  <c r="H498" i="1" s="1"/>
  <c r="H497" i="1"/>
  <c r="D497" i="1"/>
  <c r="C497" i="1"/>
  <c r="D496" i="1"/>
  <c r="C496" i="1"/>
  <c r="H496" i="1" s="1"/>
  <c r="D495" i="1"/>
  <c r="C495" i="1"/>
  <c r="H494" i="1"/>
  <c r="D494" i="1"/>
  <c r="G494" i="1" s="1"/>
  <c r="C494" i="1"/>
  <c r="D493" i="1"/>
  <c r="C493" i="1"/>
  <c r="D492" i="1"/>
  <c r="C492" i="1"/>
  <c r="D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C423" i="1"/>
  <c r="H423" i="1" s="1"/>
  <c r="D421" i="1"/>
  <c r="C421" i="1"/>
  <c r="D416" i="1"/>
  <c r="H416" i="1" s="1"/>
  <c r="C416" i="1"/>
  <c r="G416" i="1" s="1"/>
  <c r="D415" i="1"/>
  <c r="H415" i="1" s="1"/>
  <c r="C415" i="1"/>
  <c r="G415" i="1" s="1"/>
  <c r="H414" i="1"/>
  <c r="D414" i="1"/>
  <c r="C414" i="1"/>
  <c r="D411" i="1"/>
  <c r="C411" i="1"/>
  <c r="H411" i="1" s="1"/>
  <c r="D410" i="1"/>
  <c r="C410" i="1"/>
  <c r="D409" i="1"/>
  <c r="C409" i="1"/>
  <c r="H409" i="1" s="1"/>
  <c r="D408" i="1"/>
  <c r="C408" i="1"/>
  <c r="D407" i="1"/>
  <c r="H406" i="1"/>
  <c r="G406" i="1"/>
  <c r="D406" i="1"/>
  <c r="C406" i="1"/>
  <c r="H405" i="1"/>
  <c r="G405" i="1"/>
  <c r="D405" i="1"/>
  <c r="C405" i="1"/>
  <c r="H404" i="1"/>
  <c r="D404" i="1"/>
  <c r="C404" i="1"/>
  <c r="D403" i="1"/>
  <c r="G403" i="1" s="1"/>
  <c r="C403" i="1"/>
  <c r="D402" i="1"/>
  <c r="D401" i="1"/>
  <c r="D400" i="1"/>
  <c r="C400" i="1"/>
  <c r="H400" i="1" s="1"/>
  <c r="D399" i="1"/>
  <c r="C399" i="1"/>
  <c r="H399" i="1" s="1"/>
  <c r="D398" i="1"/>
  <c r="C398" i="1"/>
  <c r="H398" i="1" s="1"/>
  <c r="D397" i="1"/>
  <c r="C397" i="1"/>
  <c r="H397" i="1" s="1"/>
  <c r="D396" i="1"/>
  <c r="C396" i="1"/>
  <c r="H396" i="1" s="1"/>
  <c r="D395" i="1"/>
  <c r="H395" i="1" s="1"/>
  <c r="C395" i="1"/>
  <c r="D394" i="1"/>
  <c r="H394" i="1" s="1"/>
  <c r="C394" i="1"/>
  <c r="D393" i="1"/>
  <c r="H393" i="1" s="1"/>
  <c r="C393" i="1"/>
  <c r="D392" i="1"/>
  <c r="H392" i="1" s="1"/>
  <c r="C392" i="1"/>
  <c r="D391" i="1"/>
  <c r="C391" i="1"/>
  <c r="H390" i="1"/>
  <c r="D390" i="1"/>
  <c r="G390" i="1" s="1"/>
  <c r="C390" i="1"/>
  <c r="D389" i="1"/>
  <c r="C389" i="1"/>
  <c r="D388" i="1"/>
  <c r="H388" i="1" s="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G373" i="1" s="1"/>
  <c r="C373" i="1"/>
  <c r="D372" i="1"/>
  <c r="C372" i="1"/>
  <c r="D371" i="1"/>
  <c r="C371" i="1"/>
  <c r="D370" i="1"/>
  <c r="C370" i="1"/>
  <c r="D369" i="1"/>
  <c r="D367" i="1"/>
  <c r="G367" i="1" s="1"/>
  <c r="C367" i="1"/>
  <c r="D366" i="1"/>
  <c r="C366" i="1"/>
  <c r="G365" i="1"/>
  <c r="D365" i="1"/>
  <c r="C365" i="1"/>
  <c r="H365" i="1" s="1"/>
  <c r="D364" i="1"/>
  <c r="C364" i="1"/>
  <c r="H364" i="1" s="1"/>
  <c r="D363" i="1"/>
  <c r="G363" i="1" s="1"/>
  <c r="C363" i="1"/>
  <c r="D362" i="1"/>
  <c r="C362" i="1"/>
  <c r="G361" i="1"/>
  <c r="D361" i="1"/>
  <c r="C361" i="1"/>
  <c r="H361" i="1" s="1"/>
  <c r="H360" i="1"/>
  <c r="G360" i="1"/>
  <c r="D360" i="1"/>
  <c r="C360" i="1"/>
  <c r="H359" i="1"/>
  <c r="G359" i="1"/>
  <c r="D359" i="1"/>
  <c r="C359" i="1"/>
  <c r="H358" i="1"/>
  <c r="G358" i="1"/>
  <c r="D358" i="1"/>
  <c r="C358" i="1"/>
  <c r="H357" i="1"/>
  <c r="G357" i="1"/>
  <c r="D357" i="1"/>
  <c r="C357"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D335" i="1"/>
  <c r="C335" i="1"/>
  <c r="H335" i="1" s="1"/>
  <c r="H334" i="1"/>
  <c r="D334" i="1"/>
  <c r="C334" i="1"/>
  <c r="G334" i="1" s="1"/>
  <c r="D333" i="1"/>
  <c r="C333" i="1"/>
  <c r="H333" i="1" s="1"/>
  <c r="D332" i="1"/>
  <c r="C332" i="1"/>
  <c r="H332" i="1" s="1"/>
  <c r="D331" i="1"/>
  <c r="C331" i="1"/>
  <c r="H331" i="1" s="1"/>
  <c r="D330" i="1"/>
  <c r="C330" i="1"/>
  <c r="D329" i="1"/>
  <c r="C329" i="1"/>
  <c r="D328" i="1"/>
  <c r="C328" i="1"/>
  <c r="D327" i="1"/>
  <c r="C327" i="1"/>
  <c r="D326" i="1"/>
  <c r="C326" i="1"/>
  <c r="D325" i="1"/>
  <c r="C325" i="1"/>
  <c r="D324" i="1"/>
  <c r="C324" i="1"/>
  <c r="D323" i="1"/>
  <c r="C323" i="1"/>
  <c r="D322" i="1"/>
  <c r="C322" i="1"/>
  <c r="D321" i="1"/>
  <c r="C321" i="1"/>
  <c r="H321" i="1" s="1"/>
  <c r="H320" i="1"/>
  <c r="G320" i="1"/>
  <c r="D320" i="1"/>
  <c r="C320" i="1"/>
  <c r="D319" i="1"/>
  <c r="C319" i="1"/>
  <c r="H319" i="1" s="1"/>
  <c r="D318" i="1"/>
  <c r="G318" i="1" s="1"/>
  <c r="C318"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C308" i="1"/>
  <c r="H308" i="1" s="1"/>
  <c r="D307" i="1"/>
  <c r="C307" i="1"/>
  <c r="H307" i="1" s="1"/>
  <c r="D306" i="1"/>
  <c r="C306" i="1"/>
  <c r="H306" i="1" s="1"/>
  <c r="D305" i="1"/>
  <c r="C305" i="1"/>
  <c r="H305" i="1" s="1"/>
  <c r="D304" i="1"/>
  <c r="D302" i="1"/>
  <c r="G302" i="1" s="1"/>
  <c r="C302" i="1"/>
  <c r="D301" i="1"/>
  <c r="G301" i="1" s="1"/>
  <c r="C301" i="1"/>
  <c r="H301" i="1" s="1"/>
  <c r="D300" i="1"/>
  <c r="C300" i="1"/>
  <c r="H300" i="1" s="1"/>
  <c r="D299" i="1"/>
  <c r="C299" i="1"/>
  <c r="H299" i="1" s="1"/>
  <c r="D298" i="1"/>
  <c r="C298" i="1"/>
  <c r="H298" i="1" s="1"/>
  <c r="H294" i="1"/>
  <c r="G294" i="1"/>
  <c r="D294" i="1"/>
  <c r="C294" i="1"/>
  <c r="D293" i="1"/>
  <c r="C293" i="1"/>
  <c r="G293" i="1" s="1"/>
  <c r="D292" i="1"/>
  <c r="H292" i="1" s="1"/>
  <c r="C292" i="1"/>
  <c r="D291" i="1"/>
  <c r="C291" i="1"/>
  <c r="D290" i="1"/>
  <c r="G290" i="1" s="1"/>
  <c r="C290" i="1"/>
  <c r="D289" i="1"/>
  <c r="H289" i="1" s="1"/>
  <c r="C289" i="1"/>
  <c r="D288" i="1"/>
  <c r="H288" i="1" s="1"/>
  <c r="C288" i="1"/>
  <c r="D287" i="1"/>
  <c r="H287" i="1" s="1"/>
  <c r="C287" i="1"/>
  <c r="D286" i="1"/>
  <c r="H286" i="1" s="1"/>
  <c r="C286" i="1"/>
  <c r="D284" i="1"/>
  <c r="H284" i="1" s="1"/>
  <c r="C284" i="1"/>
  <c r="D283" i="1"/>
  <c r="C283" i="1"/>
  <c r="H282" i="1"/>
  <c r="D282" i="1"/>
  <c r="C282" i="1"/>
  <c r="G282" i="1" s="1"/>
  <c r="D281" i="1"/>
  <c r="C281" i="1"/>
  <c r="H281" i="1" s="1"/>
  <c r="D280" i="1"/>
  <c r="H280" i="1" s="1"/>
  <c r="C280" i="1"/>
  <c r="D279" i="1"/>
  <c r="C279" i="1"/>
  <c r="D278" i="1"/>
  <c r="C278" i="1"/>
  <c r="D277" i="1"/>
  <c r="C277" i="1"/>
  <c r="D276" i="1"/>
  <c r="C276" i="1"/>
  <c r="D275" i="1"/>
  <c r="C275" i="1"/>
  <c r="D274" i="1"/>
  <c r="C274" i="1"/>
  <c r="D273" i="1"/>
  <c r="C273" i="1"/>
  <c r="H272" i="1"/>
  <c r="D272" i="1"/>
  <c r="C272" i="1"/>
  <c r="G272" i="1" s="1"/>
  <c r="H271" i="1"/>
  <c r="G271" i="1"/>
  <c r="D271" i="1"/>
  <c r="C271" i="1"/>
  <c r="D270" i="1"/>
  <c r="D268" i="1"/>
  <c r="G268" i="1" s="1"/>
  <c r="C268" i="1"/>
  <c r="D267" i="1"/>
  <c r="C267" i="1"/>
  <c r="H267" i="1" s="1"/>
  <c r="G266" i="1"/>
  <c r="D266" i="1"/>
  <c r="C266" i="1"/>
  <c r="H266" i="1" s="1"/>
  <c r="D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D252" i="1"/>
  <c r="H252" i="1" s="1"/>
  <c r="C252" i="1"/>
  <c r="D251" i="1"/>
  <c r="H251" i="1" s="1"/>
  <c r="C251" i="1"/>
  <c r="G251" i="1" s="1"/>
  <c r="D250" i="1"/>
  <c r="H250" i="1" s="1"/>
  <c r="C250" i="1"/>
  <c r="D249" i="1"/>
  <c r="C249" i="1"/>
  <c r="H249" i="1" s="1"/>
  <c r="D248" i="1"/>
  <c r="C248" i="1"/>
  <c r="H248" i="1" s="1"/>
  <c r="G247" i="1"/>
  <c r="D247" i="1"/>
  <c r="C247" i="1"/>
  <c r="H247" i="1" s="1"/>
  <c r="D246" i="1"/>
  <c r="C246" i="1"/>
  <c r="H246" i="1" s="1"/>
  <c r="D245" i="1"/>
  <c r="H245" i="1" s="1"/>
  <c r="C245" i="1"/>
  <c r="D244" i="1"/>
  <c r="H244" i="1" s="1"/>
  <c r="C244" i="1"/>
  <c r="D243" i="1"/>
  <c r="H243" i="1" s="1"/>
  <c r="C243" i="1"/>
  <c r="D242" i="1"/>
  <c r="H241" i="1"/>
  <c r="G241" i="1"/>
  <c r="D241" i="1"/>
  <c r="C241" i="1"/>
  <c r="H240" i="1"/>
  <c r="G240" i="1"/>
  <c r="D240" i="1"/>
  <c r="C240" i="1"/>
  <c r="H239" i="1"/>
  <c r="G239" i="1"/>
  <c r="D239" i="1"/>
  <c r="C239" i="1"/>
  <c r="H238" i="1"/>
  <c r="G238" i="1"/>
  <c r="D238" i="1"/>
  <c r="C238" i="1"/>
  <c r="D237" i="1"/>
  <c r="C237" i="1"/>
  <c r="H237" i="1" s="1"/>
  <c r="D236" i="1"/>
  <c r="C236" i="1"/>
  <c r="H236" i="1" s="1"/>
  <c r="D235" i="1"/>
  <c r="C235" i="1"/>
  <c r="H235" i="1" s="1"/>
  <c r="D234" i="1"/>
  <c r="C234" i="1"/>
  <c r="H234" i="1" s="1"/>
  <c r="H232" i="1"/>
  <c r="D232" i="1"/>
  <c r="G232" i="1" s="1"/>
  <c r="C232" i="1"/>
  <c r="H231" i="1"/>
  <c r="D231" i="1"/>
  <c r="G231" i="1" s="1"/>
  <c r="C231" i="1"/>
  <c r="C230" i="1"/>
  <c r="D229" i="1"/>
  <c r="C229" i="1"/>
  <c r="D228" i="1"/>
  <c r="H228" i="1" s="1"/>
  <c r="C228" i="1"/>
  <c r="G228" i="1" s="1"/>
  <c r="D225" i="1"/>
  <c r="C225" i="1"/>
  <c r="D224" i="1"/>
  <c r="C224" i="1"/>
  <c r="D223" i="1"/>
  <c r="C223" i="1"/>
  <c r="D222" i="1"/>
  <c r="C222" i="1"/>
  <c r="D221" i="1"/>
  <c r="C221" i="1"/>
  <c r="H221" i="1" s="1"/>
  <c r="D220" i="1"/>
  <c r="C220" i="1"/>
  <c r="D219" i="1"/>
  <c r="C219" i="1"/>
  <c r="D218" i="1"/>
  <c r="C218" i="1"/>
  <c r="D216" i="1"/>
  <c r="C216" i="1"/>
  <c r="H216" i="1" s="1"/>
  <c r="D215" i="1"/>
  <c r="C215" i="1"/>
  <c r="D214" i="1"/>
  <c r="C214" i="1"/>
  <c r="H214" i="1" s="1"/>
  <c r="D213" i="1"/>
  <c r="G213" i="1" s="1"/>
  <c r="C213" i="1"/>
  <c r="H213" i="1" s="1"/>
  <c r="D212" i="1"/>
  <c r="D211" i="1"/>
  <c r="G211" i="1" s="1"/>
  <c r="C211" i="1"/>
  <c r="H211" i="1" s="1"/>
  <c r="D210" i="1"/>
  <c r="G210" i="1" s="1"/>
  <c r="C210" i="1"/>
  <c r="H210" i="1" s="1"/>
  <c r="G209" i="1"/>
  <c r="D209" i="1"/>
  <c r="C209" i="1"/>
  <c r="H209" i="1" s="1"/>
  <c r="D208" i="1"/>
  <c r="G208" i="1" s="1"/>
  <c r="C208" i="1"/>
  <c r="D207" i="1"/>
  <c r="G207" i="1" s="1"/>
  <c r="C207" i="1"/>
  <c r="H207" i="1" s="1"/>
  <c r="D206" i="1"/>
  <c r="G206" i="1" s="1"/>
  <c r="C206" i="1"/>
  <c r="H206" i="1" s="1"/>
  <c r="G205" i="1"/>
  <c r="D205" i="1"/>
  <c r="C205" i="1"/>
  <c r="H205" i="1" s="1"/>
  <c r="D204" i="1"/>
  <c r="G204" i="1" s="1"/>
  <c r="C204" i="1"/>
  <c r="H203" i="1"/>
  <c r="G203" i="1"/>
  <c r="D203" i="1"/>
  <c r="C203" i="1"/>
  <c r="H202" i="1"/>
  <c r="G202" i="1"/>
  <c r="D202" i="1"/>
  <c r="C202" i="1"/>
  <c r="H201" i="1"/>
  <c r="G201" i="1"/>
  <c r="D201" i="1"/>
  <c r="C201" i="1"/>
  <c r="H200" i="1"/>
  <c r="G200" i="1"/>
  <c r="D200" i="1"/>
  <c r="C200" i="1"/>
  <c r="H199" i="1"/>
  <c r="G199" i="1"/>
  <c r="D199" i="1"/>
  <c r="C199" i="1"/>
  <c r="D197" i="1"/>
  <c r="C197" i="1"/>
  <c r="H197" i="1" s="1"/>
  <c r="D196" i="1"/>
  <c r="C196" i="1"/>
  <c r="H196" i="1" s="1"/>
  <c r="D195" i="1"/>
  <c r="C195" i="1"/>
  <c r="H195" i="1" s="1"/>
  <c r="D194" i="1"/>
  <c r="C194" i="1"/>
  <c r="H194" i="1" s="1"/>
  <c r="D193" i="1"/>
  <c r="C193" i="1"/>
  <c r="H193" i="1" s="1"/>
  <c r="D192" i="1"/>
  <c r="C192" i="1"/>
  <c r="H192" i="1" s="1"/>
  <c r="D191" i="1"/>
  <c r="C191" i="1"/>
  <c r="H191" i="1" s="1"/>
  <c r="C190" i="1"/>
  <c r="D189" i="1"/>
  <c r="C189" i="1"/>
  <c r="D188" i="1"/>
  <c r="G188" i="1" s="1"/>
  <c r="C188" i="1"/>
  <c r="D187" i="1"/>
  <c r="C187" i="1"/>
  <c r="H187" i="1" s="1"/>
  <c r="H186" i="1"/>
  <c r="D186" i="1"/>
  <c r="G186" i="1" s="1"/>
  <c r="C186" i="1"/>
  <c r="D185" i="1"/>
  <c r="C185" i="1"/>
  <c r="D184" i="1"/>
  <c r="G184" i="1" s="1"/>
  <c r="C184" i="1"/>
  <c r="H184" i="1" s="1"/>
  <c r="D183" i="1"/>
  <c r="G183" i="1" s="1"/>
  <c r="C183" i="1"/>
  <c r="H183" i="1" s="1"/>
  <c r="G182" i="1"/>
  <c r="D182" i="1"/>
  <c r="C182" i="1"/>
  <c r="H182" i="1" s="1"/>
  <c r="D181" i="1"/>
  <c r="C181" i="1"/>
  <c r="H181" i="1" s="1"/>
  <c r="D180" i="1"/>
  <c r="H180" i="1" s="1"/>
  <c r="C180" i="1"/>
  <c r="D179" i="1"/>
  <c r="H179" i="1" s="1"/>
  <c r="C179" i="1"/>
  <c r="G179" i="1" s="1"/>
  <c r="H178" i="1"/>
  <c r="D178" i="1"/>
  <c r="G178" i="1" s="1"/>
  <c r="C178" i="1"/>
  <c r="H177" i="1"/>
  <c r="D177" i="1"/>
  <c r="C177" i="1"/>
  <c r="G177" i="1" s="1"/>
  <c r="H176" i="1"/>
  <c r="G176" i="1"/>
  <c r="D176" i="1"/>
  <c r="C176" i="1"/>
  <c r="D175" i="1"/>
  <c r="H175" i="1" s="1"/>
  <c r="C175" i="1"/>
  <c r="D174" i="1"/>
  <c r="G174" i="1" s="1"/>
  <c r="C174" i="1"/>
  <c r="D173" i="1"/>
  <c r="C173" i="1"/>
  <c r="D172" i="1"/>
  <c r="C172" i="1"/>
  <c r="D171" i="1"/>
  <c r="H171" i="1" s="1"/>
  <c r="C171" i="1"/>
  <c r="G171" i="1" s="1"/>
  <c r="D170" i="1"/>
  <c r="C170" i="1"/>
  <c r="G170" i="1" s="1"/>
  <c r="D169" i="1"/>
  <c r="C169" i="1"/>
  <c r="G169" i="1" s="1"/>
  <c r="D168" i="1"/>
  <c r="H168" i="1" s="1"/>
  <c r="C168" i="1"/>
  <c r="H167" i="1"/>
  <c r="D167" i="1"/>
  <c r="C167" i="1"/>
  <c r="G167" i="1" s="1"/>
  <c r="D165" i="1"/>
  <c r="C165" i="1"/>
  <c r="D164" i="1"/>
  <c r="C164" i="1"/>
  <c r="H164" i="1" s="1"/>
  <c r="D163" i="1"/>
  <c r="C163" i="1"/>
  <c r="D162" i="1"/>
  <c r="C162" i="1"/>
  <c r="H162" i="1" s="1"/>
  <c r="D161" i="1"/>
  <c r="D159" i="1"/>
  <c r="C159" i="1"/>
  <c r="D158" i="1"/>
  <c r="C158" i="1"/>
  <c r="H158" i="1" s="1"/>
  <c r="D157" i="1"/>
  <c r="C157" i="1"/>
  <c r="D156" i="1"/>
  <c r="C156" i="1"/>
  <c r="H156" i="1" s="1"/>
  <c r="D155" i="1"/>
  <c r="C155" i="1"/>
  <c r="G154" i="1"/>
  <c r="D154" i="1"/>
  <c r="H154" i="1" s="1"/>
  <c r="C154" i="1"/>
  <c r="D153" i="1"/>
  <c r="C153" i="1"/>
  <c r="G153" i="1" s="1"/>
  <c r="D152" i="1"/>
  <c r="H152" i="1" s="1"/>
  <c r="C152" i="1"/>
  <c r="D151" i="1"/>
  <c r="C151" i="1"/>
  <c r="D150" i="1"/>
  <c r="D147" i="1"/>
  <c r="C147" i="1"/>
  <c r="D146" i="1"/>
  <c r="C146" i="1"/>
  <c r="D145" i="1"/>
  <c r="C145" i="1"/>
  <c r="D144" i="1"/>
  <c r="C144" i="1"/>
  <c r="D143" i="1"/>
  <c r="C143" i="1"/>
  <c r="D142" i="1"/>
  <c r="C142" i="1"/>
  <c r="D141" i="1"/>
  <c r="C141" i="1"/>
  <c r="D140" i="1"/>
  <c r="C140" i="1"/>
  <c r="D139" i="1"/>
  <c r="C139" i="1"/>
  <c r="D138" i="1"/>
  <c r="C138" i="1"/>
  <c r="D137" i="1"/>
  <c r="D136" i="1"/>
  <c r="G135" i="1"/>
  <c r="D135" i="1"/>
  <c r="H135" i="1" s="1"/>
  <c r="C135" i="1"/>
  <c r="G134" i="1"/>
  <c r="D134" i="1"/>
  <c r="C134" i="1"/>
  <c r="H134" i="1" s="1"/>
  <c r="H133" i="1"/>
  <c r="G133" i="1"/>
  <c r="D133" i="1"/>
  <c r="C133" i="1"/>
  <c r="G132" i="1"/>
  <c r="D132" i="1"/>
  <c r="C132" i="1"/>
  <c r="H132" i="1" s="1"/>
  <c r="H131" i="1"/>
  <c r="G131" i="1"/>
  <c r="D131" i="1"/>
  <c r="C131" i="1"/>
  <c r="D130" i="1"/>
  <c r="D129" i="1"/>
  <c r="C129" i="1"/>
  <c r="H129" i="1" s="1"/>
  <c r="D128" i="1"/>
  <c r="C128" i="1"/>
  <c r="H128" i="1" s="1"/>
  <c r="D127" i="1"/>
  <c r="G127" i="1" s="1"/>
  <c r="C127" i="1"/>
  <c r="G126" i="1"/>
  <c r="D126" i="1"/>
  <c r="C126" i="1"/>
  <c r="H126" i="1" s="1"/>
  <c r="C125" i="1"/>
  <c r="D124" i="1"/>
  <c r="C124" i="1"/>
  <c r="D123" i="1"/>
  <c r="C123" i="1"/>
  <c r="H123" i="1" s="1"/>
  <c r="C122" i="1"/>
  <c r="H120" i="1"/>
  <c r="G120" i="1"/>
  <c r="D120" i="1"/>
  <c r="C120" i="1"/>
  <c r="H119" i="1"/>
  <c r="G119" i="1"/>
  <c r="D119" i="1"/>
  <c r="C119" i="1"/>
  <c r="H118" i="1"/>
  <c r="G118" i="1"/>
  <c r="D118" i="1"/>
  <c r="C118" i="1"/>
  <c r="H117" i="1"/>
  <c r="G117" i="1"/>
  <c r="D117" i="1"/>
  <c r="C117" i="1"/>
  <c r="H116" i="1"/>
  <c r="G116" i="1"/>
  <c r="D116" i="1"/>
  <c r="C116" i="1"/>
  <c r="D115" i="1"/>
  <c r="C115" i="1"/>
  <c r="H115" i="1" s="1"/>
  <c r="D114" i="1"/>
  <c r="G114" i="1" s="1"/>
  <c r="C114" i="1"/>
  <c r="D113" i="1"/>
  <c r="C113" i="1"/>
  <c r="D112" i="1"/>
  <c r="C112" i="1"/>
  <c r="D111" i="1"/>
  <c r="C111" i="1"/>
  <c r="D110" i="1"/>
  <c r="C110" i="1"/>
  <c r="G109" i="1"/>
  <c r="D109" i="1"/>
  <c r="C109" i="1"/>
  <c r="H109" i="1" s="1"/>
  <c r="C108" i="1"/>
  <c r="D107" i="1"/>
  <c r="C107" i="1"/>
  <c r="D106" i="1"/>
  <c r="C106" i="1"/>
  <c r="D105" i="1"/>
  <c r="C105" i="1"/>
  <c r="D104" i="1"/>
  <c r="C104"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C93" i="1"/>
  <c r="H93" i="1" s="1"/>
  <c r="D92" i="1"/>
  <c r="C92" i="1"/>
  <c r="D91" i="1"/>
  <c r="C91" i="1"/>
  <c r="H91" i="1" s="1"/>
  <c r="D90" i="1"/>
  <c r="C90" i="1"/>
  <c r="D89" i="1"/>
  <c r="C89" i="1"/>
  <c r="H89" i="1" s="1"/>
  <c r="D88" i="1"/>
  <c r="C88" i="1"/>
  <c r="D87" i="1"/>
  <c r="C87" i="1"/>
  <c r="H87" i="1" s="1"/>
  <c r="G86" i="1"/>
  <c r="D86" i="1"/>
  <c r="C86" i="1"/>
  <c r="D85" i="1"/>
  <c r="H85" i="1" s="1"/>
  <c r="C85" i="1"/>
  <c r="D84" i="1"/>
  <c r="G84" i="1" s="1"/>
  <c r="C84" i="1"/>
  <c r="H84" i="1" s="1"/>
  <c r="D83" i="1"/>
  <c r="H83" i="1" s="1"/>
  <c r="C83" i="1"/>
  <c r="G82" i="1"/>
  <c r="D82" i="1"/>
  <c r="C82" i="1"/>
  <c r="H82" i="1" s="1"/>
  <c r="D81" i="1"/>
  <c r="H81" i="1" s="1"/>
  <c r="C81" i="1"/>
  <c r="G80" i="1"/>
  <c r="D80" i="1"/>
  <c r="C80" i="1"/>
  <c r="H80" i="1" s="1"/>
  <c r="D79" i="1"/>
  <c r="H77" i="1"/>
  <c r="G77" i="1"/>
  <c r="D77" i="1"/>
  <c r="C77" i="1"/>
  <c r="H76" i="1"/>
  <c r="G76" i="1"/>
  <c r="D76" i="1"/>
  <c r="C76" i="1"/>
  <c r="H75" i="1"/>
  <c r="G75" i="1"/>
  <c r="D75" i="1"/>
  <c r="C75" i="1"/>
  <c r="H74" i="1"/>
  <c r="G74" i="1"/>
  <c r="D74" i="1"/>
  <c r="C74" i="1"/>
  <c r="H73" i="1"/>
  <c r="G73" i="1"/>
  <c r="D73" i="1"/>
  <c r="C73" i="1"/>
  <c r="D72" i="1"/>
  <c r="C72" i="1"/>
  <c r="D71" i="1"/>
  <c r="C71" i="1"/>
  <c r="D70" i="1"/>
  <c r="C70" i="1"/>
  <c r="H70" i="1" s="1"/>
  <c r="H69" i="1"/>
  <c r="G69" i="1"/>
  <c r="D69" i="1"/>
  <c r="C69" i="1"/>
  <c r="H68" i="1"/>
  <c r="G68" i="1"/>
  <c r="D68" i="1"/>
  <c r="C68" i="1"/>
  <c r="H67" i="1"/>
  <c r="G67" i="1"/>
  <c r="D67" i="1"/>
  <c r="C67" i="1"/>
  <c r="H66" i="1"/>
  <c r="D66" i="1"/>
  <c r="C66" i="1"/>
  <c r="G66" i="1" s="1"/>
  <c r="D65" i="1"/>
  <c r="G65" i="1" s="1"/>
  <c r="C65" i="1"/>
  <c r="D64" i="1"/>
  <c r="G63" i="1"/>
  <c r="D63" i="1"/>
  <c r="H63" i="1" s="1"/>
  <c r="C63" i="1"/>
  <c r="D62" i="1"/>
  <c r="H62" i="1" s="1"/>
  <c r="C62" i="1"/>
  <c r="D61" i="1"/>
  <c r="H61" i="1" s="1"/>
  <c r="C61" i="1"/>
  <c r="D60" i="1"/>
  <c r="D59" i="1"/>
  <c r="C59" i="1"/>
  <c r="H59" i="1" s="1"/>
  <c r="D58" i="1"/>
  <c r="C58" i="1"/>
  <c r="D57" i="1"/>
  <c r="G57" i="1" s="1"/>
  <c r="C57" i="1"/>
  <c r="D56" i="1"/>
  <c r="C56" i="1"/>
  <c r="H56" i="1" s="1"/>
  <c r="G55" i="1"/>
  <c r="D55" i="1"/>
  <c r="C55" i="1"/>
  <c r="H55" i="1" s="1"/>
  <c r="D54" i="1"/>
  <c r="G54" i="1" s="1"/>
  <c r="C54" i="1"/>
  <c r="G53" i="1"/>
  <c r="D53" i="1"/>
  <c r="C53" i="1"/>
  <c r="H53" i="1" s="1"/>
  <c r="D52" i="1"/>
  <c r="C52" i="1"/>
  <c r="H52" i="1" s="1"/>
  <c r="D51" i="1"/>
  <c r="C51" i="1"/>
  <c r="H51" i="1" s="1"/>
  <c r="G50" i="1"/>
  <c r="D50" i="1"/>
  <c r="C50" i="1"/>
  <c r="H50" i="1" s="1"/>
  <c r="D49" i="1"/>
  <c r="D48" i="1"/>
  <c r="H48" i="1" s="1"/>
  <c r="C48" i="1"/>
  <c r="D47" i="1"/>
  <c r="H47" i="1" s="1"/>
  <c r="C47" i="1"/>
  <c r="D46" i="1"/>
  <c r="H46" i="1" s="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D31" i="1"/>
  <c r="G31" i="1" s="1"/>
  <c r="C31" i="1"/>
  <c r="D30" i="1"/>
  <c r="H30" i="1" s="1"/>
  <c r="C30" i="1"/>
  <c r="G30" i="1" s="1"/>
  <c r="D29" i="1"/>
  <c r="G29" i="1" s="1"/>
  <c r="C29" i="1"/>
  <c r="H29" i="1" s="1"/>
  <c r="H28" i="1"/>
  <c r="D28" i="1"/>
  <c r="C28" i="1"/>
  <c r="G28" i="1" s="1"/>
  <c r="D27" i="1"/>
  <c r="G27" i="1" s="1"/>
  <c r="C27" i="1"/>
  <c r="D26" i="1"/>
  <c r="H26" i="1" s="1"/>
  <c r="C26" i="1"/>
  <c r="G26" i="1" s="1"/>
  <c r="D25" i="1"/>
  <c r="G25" i="1" s="1"/>
  <c r="C25" i="1"/>
  <c r="H25" i="1" s="1"/>
  <c r="H24" i="1"/>
  <c r="G24" i="1"/>
  <c r="D24" i="1"/>
  <c r="C24" i="1"/>
  <c r="H23" i="1"/>
  <c r="D23" i="1"/>
  <c r="C23" i="1"/>
  <c r="G22" i="1"/>
  <c r="D22" i="1"/>
  <c r="H22" i="1" s="1"/>
  <c r="C22" i="1"/>
  <c r="D21" i="1"/>
  <c r="G21" i="1" s="1"/>
  <c r="C21" i="1"/>
  <c r="D20" i="1"/>
  <c r="C20" i="1"/>
  <c r="G19" i="1"/>
  <c r="D19" i="1"/>
  <c r="C19" i="1"/>
  <c r="H18" i="1"/>
  <c r="G18" i="1"/>
  <c r="D18" i="1"/>
  <c r="C18" i="1"/>
  <c r="H17" i="1"/>
  <c r="G17" i="1"/>
  <c r="D17" i="1"/>
  <c r="C17" i="1"/>
  <c r="H16" i="1"/>
  <c r="G16" i="1"/>
  <c r="D16" i="1"/>
  <c r="C16" i="1"/>
  <c r="H15" i="1"/>
  <c r="G15" i="1"/>
  <c r="D15" i="1"/>
  <c r="C15" i="1"/>
  <c r="H14" i="1"/>
  <c r="G14" i="1"/>
  <c r="D14" i="1"/>
  <c r="C14" i="1"/>
  <c r="H13" i="1"/>
  <c r="G13" i="1"/>
  <c r="D13" i="1"/>
  <c r="C13" i="1"/>
  <c r="D12" i="1"/>
  <c r="C12" i="1"/>
  <c r="D11" i="1"/>
  <c r="C11" i="1"/>
  <c r="D10" i="1"/>
  <c r="C10" i="1"/>
  <c r="D9" i="1"/>
  <c r="C9" i="1"/>
  <c r="G8" i="1"/>
  <c r="D8" i="1"/>
  <c r="C8" i="1"/>
  <c r="H8" i="1" s="1"/>
  <c r="D7" i="1"/>
  <c r="C7" i="1"/>
  <c r="H7" i="1" s="1"/>
  <c r="D6" i="1"/>
  <c r="C6" i="1"/>
  <c r="H6" i="1" s="1"/>
  <c r="D5" i="1"/>
  <c r="G5" i="1" s="1"/>
  <c r="C5" i="1"/>
  <c r="D4" i="1"/>
  <c r="C4" i="1"/>
  <c r="H651" i="1" l="1"/>
  <c r="G656" i="1"/>
  <c r="H659" i="1"/>
  <c r="G664" i="1"/>
  <c r="G674" i="1"/>
  <c r="G677" i="1"/>
  <c r="G679" i="1"/>
  <c r="G684" i="1"/>
  <c r="G689" i="1"/>
  <c r="G691" i="1"/>
  <c r="G698" i="1"/>
  <c r="G702" i="1"/>
  <c r="G706" i="1"/>
  <c r="G710" i="1"/>
  <c r="G714" i="1"/>
  <c r="G718" i="1"/>
  <c r="G722" i="1"/>
  <c r="G726" i="1"/>
  <c r="G730" i="1"/>
  <c r="G734" i="1"/>
  <c r="G738" i="1"/>
  <c r="G742" i="1"/>
  <c r="G746" i="1"/>
  <c r="G750" i="1"/>
  <c r="G754" i="1"/>
  <c r="G758" i="1"/>
  <c r="G762" i="1"/>
  <c r="G766" i="1"/>
  <c r="G770" i="1"/>
  <c r="G774" i="1"/>
  <c r="G778" i="1"/>
  <c r="G782" i="1"/>
  <c r="G786" i="1"/>
  <c r="G790" i="1"/>
  <c r="G650" i="1"/>
  <c r="H653" i="1"/>
  <c r="G658" i="1"/>
  <c r="H661" i="1"/>
  <c r="G666" i="1"/>
  <c r="G669" i="1"/>
  <c r="G671" i="1"/>
  <c r="G676" i="1"/>
  <c r="G681" i="1"/>
  <c r="G683" i="1"/>
  <c r="G686" i="1"/>
  <c r="G688" i="1"/>
  <c r="G694" i="1"/>
  <c r="G697" i="1"/>
  <c r="G701" i="1"/>
  <c r="G705" i="1"/>
  <c r="G709" i="1"/>
  <c r="G713" i="1"/>
  <c r="G717" i="1"/>
  <c r="G721" i="1"/>
  <c r="G725" i="1"/>
  <c r="G729" i="1"/>
  <c r="G733" i="1"/>
  <c r="G737" i="1"/>
  <c r="G741" i="1"/>
  <c r="G745" i="1"/>
  <c r="G749" i="1"/>
  <c r="G753" i="1"/>
  <c r="G757" i="1"/>
  <c r="G761" i="1"/>
  <c r="G765" i="1"/>
  <c r="G769" i="1"/>
  <c r="G773" i="1"/>
  <c r="G777" i="1"/>
  <c r="G781" i="1"/>
  <c r="G785" i="1"/>
  <c r="G789" i="1"/>
  <c r="G792" i="1"/>
  <c r="G796" i="1"/>
  <c r="G800" i="1"/>
  <c r="G804" i="1"/>
  <c r="G808" i="1"/>
  <c r="G812" i="1"/>
  <c r="G816" i="1"/>
  <c r="G820" i="1"/>
  <c r="G824" i="1"/>
  <c r="G829" i="1"/>
  <c r="G841" i="1"/>
  <c r="G843" i="1"/>
  <c r="G845" i="1"/>
  <c r="G853" i="1"/>
  <c r="G861" i="1"/>
  <c r="G869" i="1"/>
  <c r="G877" i="1"/>
  <c r="G885" i="1"/>
  <c r="G893" i="1"/>
  <c r="G901" i="1"/>
  <c r="G909" i="1"/>
  <c r="G917" i="1"/>
  <c r="G925" i="1"/>
  <c r="G933" i="1"/>
  <c r="G941" i="1"/>
  <c r="G949" i="1"/>
  <c r="G957" i="1"/>
  <c r="G965" i="1"/>
  <c r="G973" i="1"/>
  <c r="G981" i="1"/>
  <c r="H989" i="1"/>
  <c r="E25" i="9"/>
  <c r="B25" i="9" s="1"/>
  <c r="E99" i="9"/>
  <c r="B99" i="9" s="1"/>
  <c r="E104" i="9"/>
  <c r="E108" i="9"/>
  <c r="E116" i="9"/>
  <c r="B116" i="9" s="1"/>
  <c r="E120" i="9"/>
  <c r="B120" i="9" s="1"/>
  <c r="E124" i="9"/>
  <c r="F239" i="9"/>
  <c r="B239" i="9" s="1"/>
  <c r="F243" i="9"/>
  <c r="B243" i="9" s="1"/>
  <c r="F247" i="9"/>
  <c r="B247" i="9" s="1"/>
  <c r="F253" i="9"/>
  <c r="F257" i="9"/>
  <c r="F261" i="9"/>
  <c r="F265" i="9"/>
  <c r="B265" i="9" s="1"/>
  <c r="F269" i="9"/>
  <c r="B269" i="9" s="1"/>
  <c r="F273" i="9"/>
  <c r="B273" i="9" s="1"/>
  <c r="F277" i="9"/>
  <c r="B277" i="9" s="1"/>
  <c r="G794" i="1"/>
  <c r="G798" i="1"/>
  <c r="G802" i="1"/>
  <c r="G806" i="1"/>
  <c r="G810" i="1"/>
  <c r="G814" i="1"/>
  <c r="G818" i="1"/>
  <c r="G822" i="1"/>
  <c r="G833" i="1"/>
  <c r="G835" i="1"/>
  <c r="G837" i="1"/>
  <c r="G849" i="1"/>
  <c r="G857" i="1"/>
  <c r="G865" i="1"/>
  <c r="G873" i="1"/>
  <c r="G881" i="1"/>
  <c r="G889" i="1"/>
  <c r="G897" i="1"/>
  <c r="G905" i="1"/>
  <c r="G913" i="1"/>
  <c r="G921" i="1"/>
  <c r="G929" i="1"/>
  <c r="G937" i="1"/>
  <c r="G945" i="1"/>
  <c r="G953" i="1"/>
  <c r="G961" i="1"/>
  <c r="G969" i="1"/>
  <c r="G977" i="1"/>
  <c r="G985" i="1"/>
  <c r="H988" i="1"/>
  <c r="E51" i="9"/>
  <c r="B51" i="9" s="1"/>
  <c r="E55" i="9"/>
  <c r="B55" i="9" s="1"/>
  <c r="E59" i="9"/>
  <c r="B59" i="9" s="1"/>
  <c r="E64" i="9"/>
  <c r="E80" i="9"/>
  <c r="E92" i="9"/>
  <c r="E96" i="9"/>
  <c r="B96" i="9" s="1"/>
  <c r="E147" i="9"/>
  <c r="B147" i="9" s="1"/>
  <c r="E151" i="9"/>
  <c r="B151" i="9" s="1"/>
  <c r="E159" i="9"/>
  <c r="B159" i="9" s="1"/>
  <c r="E163" i="9"/>
  <c r="B163" i="9" s="1"/>
  <c r="E167" i="9"/>
  <c r="B167" i="9" s="1"/>
  <c r="E171" i="9"/>
  <c r="B171" i="9" s="1"/>
  <c r="F229" i="9"/>
  <c r="B229" i="9" s="1"/>
  <c r="F233" i="9"/>
  <c r="B233" i="9" s="1"/>
  <c r="F241" i="9"/>
  <c r="F255" i="9"/>
  <c r="B255" i="9" s="1"/>
  <c r="F259" i="9"/>
  <c r="B259" i="9" s="1"/>
  <c r="F271" i="9"/>
  <c r="B271" i="9" s="1"/>
  <c r="F275" i="9"/>
  <c r="B275" i="9" s="1"/>
  <c r="F280" i="9"/>
  <c r="B280" i="9" s="1"/>
  <c r="F284" i="9"/>
  <c r="B284" i="9" s="1"/>
  <c r="F288" i="9"/>
  <c r="B288" i="9" s="1"/>
  <c r="G647" i="1"/>
  <c r="F656" i="4"/>
  <c r="G645" i="1"/>
  <c r="E157" i="9"/>
  <c r="B157" i="9" s="1"/>
  <c r="H603" i="1"/>
  <c r="G497" i="1"/>
  <c r="H500" i="1"/>
  <c r="G501" i="1"/>
  <c r="E115" i="9"/>
  <c r="B115" i="9" s="1"/>
  <c r="E119" i="9"/>
  <c r="B119" i="9" s="1"/>
  <c r="F264" i="9"/>
  <c r="B264" i="9" s="1"/>
  <c r="G499" i="1"/>
  <c r="E491" i="4"/>
  <c r="D485" i="1" s="1"/>
  <c r="F263" i="9"/>
  <c r="B263" i="9" s="1"/>
  <c r="H492" i="1"/>
  <c r="H495" i="1"/>
  <c r="F497" i="4"/>
  <c r="G493" i="1"/>
  <c r="E113" i="9"/>
  <c r="B113" i="9" s="1"/>
  <c r="G414" i="1"/>
  <c r="H408" i="1"/>
  <c r="H410" i="1"/>
  <c r="G404" i="1"/>
  <c r="H403" i="1"/>
  <c r="G393" i="1"/>
  <c r="G394" i="1"/>
  <c r="G395" i="1"/>
  <c r="G388" i="1"/>
  <c r="H391" i="1"/>
  <c r="G392" i="1"/>
  <c r="H389" i="1"/>
  <c r="H383" i="1"/>
  <c r="H385" i="1"/>
  <c r="H387" i="1"/>
  <c r="H384" i="1"/>
  <c r="H386" i="1"/>
  <c r="H375" i="1"/>
  <c r="H377" i="1"/>
  <c r="H379" i="1"/>
  <c r="H381" i="1"/>
  <c r="E373" i="4"/>
  <c r="D368" i="1" s="1"/>
  <c r="F379" i="4"/>
  <c r="H374" i="1"/>
  <c r="H376" i="1"/>
  <c r="H378" i="1"/>
  <c r="H380" i="1"/>
  <c r="H382" i="1"/>
  <c r="H370" i="1"/>
  <c r="H372" i="1"/>
  <c r="H371" i="1"/>
  <c r="H373" i="1"/>
  <c r="H362" i="1"/>
  <c r="H367" i="1"/>
  <c r="H363" i="1"/>
  <c r="H366" i="1"/>
  <c r="E361" i="4"/>
  <c r="D356" i="1" s="1"/>
  <c r="F366" i="4"/>
  <c r="H322" i="1"/>
  <c r="H324" i="1"/>
  <c r="H326" i="1"/>
  <c r="H328" i="1"/>
  <c r="H330" i="1"/>
  <c r="H323" i="1"/>
  <c r="H325" i="1"/>
  <c r="H327" i="1"/>
  <c r="H329" i="1"/>
  <c r="F327" i="4"/>
  <c r="H318" i="1"/>
  <c r="E308" i="4"/>
  <c r="D303" i="1" s="1"/>
  <c r="H317" i="1"/>
  <c r="D422" i="1"/>
  <c r="F428" i="4"/>
  <c r="E647" i="4"/>
  <c r="D641" i="1" s="1"/>
  <c r="H302" i="1"/>
  <c r="H421" i="1"/>
  <c r="G286" i="1"/>
  <c r="G287" i="1"/>
  <c r="G288" i="1"/>
  <c r="G289" i="1"/>
  <c r="G291" i="1"/>
  <c r="G292" i="1"/>
  <c r="F298" i="4"/>
  <c r="E84" i="9"/>
  <c r="B84" i="9" s="1"/>
  <c r="E88" i="9"/>
  <c r="B88" i="9" s="1"/>
  <c r="H290" i="1"/>
  <c r="E87" i="9"/>
  <c r="B87" i="9" s="1"/>
  <c r="F283" i="4"/>
  <c r="G280" i="1"/>
  <c r="H283" i="1"/>
  <c r="H279" i="1"/>
  <c r="G284" i="1"/>
  <c r="H274" i="1"/>
  <c r="H276" i="1"/>
  <c r="H278" i="1"/>
  <c r="F278" i="4"/>
  <c r="H275" i="1"/>
  <c r="H277" i="1"/>
  <c r="H273" i="1"/>
  <c r="E83" i="9"/>
  <c r="B83" i="9" s="1"/>
  <c r="H268" i="1"/>
  <c r="G252" i="1"/>
  <c r="G250" i="1"/>
  <c r="G243" i="1"/>
  <c r="G244" i="1"/>
  <c r="G245" i="1"/>
  <c r="E76" i="9"/>
  <c r="B76" i="9" s="1"/>
  <c r="E72" i="9"/>
  <c r="F237" i="4"/>
  <c r="E71" i="9"/>
  <c r="B71" i="9" s="1"/>
  <c r="G230" i="1"/>
  <c r="H230" i="1"/>
  <c r="G229" i="1"/>
  <c r="H223" i="1"/>
  <c r="H225" i="1"/>
  <c r="F225" i="4"/>
  <c r="E68" i="9"/>
  <c r="B68" i="9" s="1"/>
  <c r="H222" i="1"/>
  <c r="H224" i="1"/>
  <c r="H219" i="1"/>
  <c r="F222" i="4"/>
  <c r="H218" i="1"/>
  <c r="H220" i="1"/>
  <c r="H215" i="1"/>
  <c r="E67" i="9"/>
  <c r="B67" i="9" s="1"/>
  <c r="F245" i="9"/>
  <c r="H204" i="1"/>
  <c r="H208" i="1"/>
  <c r="H190" i="1"/>
  <c r="F194" i="4"/>
  <c r="E57" i="9"/>
  <c r="B57" i="9" s="1"/>
  <c r="F244" i="9"/>
  <c r="B244" i="9" s="1"/>
  <c r="H188" i="1"/>
  <c r="H185" i="1"/>
  <c r="H189" i="1"/>
  <c r="H174" i="1"/>
  <c r="G180" i="1"/>
  <c r="G175" i="1"/>
  <c r="E53" i="9"/>
  <c r="B53" i="9" s="1"/>
  <c r="F240" i="9"/>
  <c r="B240" i="9" s="1"/>
  <c r="G168" i="1"/>
  <c r="G173" i="1"/>
  <c r="G172" i="1"/>
  <c r="H163" i="1"/>
  <c r="H165" i="1"/>
  <c r="E49" i="9"/>
  <c r="B49" i="9" s="1"/>
  <c r="H157" i="1"/>
  <c r="H159" i="1"/>
  <c r="G151" i="1"/>
  <c r="G152" i="1"/>
  <c r="G155" i="1"/>
  <c r="F237" i="9"/>
  <c r="B237" i="9" s="1"/>
  <c r="H138" i="1"/>
  <c r="H140" i="1"/>
  <c r="H142" i="1"/>
  <c r="H144" i="1"/>
  <c r="H146" i="1"/>
  <c r="H137" i="1"/>
  <c r="H139" i="1"/>
  <c r="H141" i="1"/>
  <c r="H143" i="1"/>
  <c r="H145" i="1"/>
  <c r="H147" i="1"/>
  <c r="H127" i="1"/>
  <c r="E47" i="9"/>
  <c r="B47" i="9" s="1"/>
  <c r="H125" i="1"/>
  <c r="H122" i="1"/>
  <c r="H124" i="1"/>
  <c r="E125" i="4"/>
  <c r="D121" i="1" s="1"/>
  <c r="G121" i="1" s="1"/>
  <c r="F126" i="4"/>
  <c r="H111" i="1"/>
  <c r="H113" i="1"/>
  <c r="D108" i="1"/>
  <c r="G108" i="1" s="1"/>
  <c r="H110" i="1"/>
  <c r="H112" i="1"/>
  <c r="H114" i="1"/>
  <c r="H104" i="1"/>
  <c r="H106" i="1"/>
  <c r="F107" i="4"/>
  <c r="H103" i="1"/>
  <c r="H105" i="1"/>
  <c r="H107" i="1"/>
  <c r="E45" i="9"/>
  <c r="B45" i="9" s="1"/>
  <c r="E43" i="9"/>
  <c r="B43" i="9" s="1"/>
  <c r="F234" i="9"/>
  <c r="H88" i="1"/>
  <c r="H90" i="1"/>
  <c r="H92" i="1"/>
  <c r="E41" i="9"/>
  <c r="B41" i="9" s="1"/>
  <c r="F232" i="9"/>
  <c r="B232" i="9" s="1"/>
  <c r="G83" i="1"/>
  <c r="H86" i="1"/>
  <c r="G81" i="1"/>
  <c r="G85" i="1"/>
  <c r="H72" i="1"/>
  <c r="E39" i="9"/>
  <c r="B39" i="9" s="1"/>
  <c r="F74" i="4"/>
  <c r="H71" i="1"/>
  <c r="E35" i="9"/>
  <c r="B35" i="9" s="1"/>
  <c r="H65" i="1"/>
  <c r="G61" i="1"/>
  <c r="G62" i="1"/>
  <c r="H58" i="1"/>
  <c r="H57" i="1"/>
  <c r="E33" i="9"/>
  <c r="B33" i="9" s="1"/>
  <c r="F58" i="4"/>
  <c r="H54" i="1"/>
  <c r="G46" i="1"/>
  <c r="G47" i="1"/>
  <c r="G48" i="1"/>
  <c r="H27" i="1"/>
  <c r="H31" i="1"/>
  <c r="E29" i="9"/>
  <c r="B29" i="9" s="1"/>
  <c r="H20" i="1"/>
  <c r="E28" i="9"/>
  <c r="H19" i="1"/>
  <c r="G23" i="1"/>
  <c r="E27" i="9"/>
  <c r="B27" i="9" s="1"/>
  <c r="H21" i="1"/>
  <c r="H4" i="1"/>
  <c r="H9" i="1"/>
  <c r="H11" i="1"/>
  <c r="H5" i="1"/>
  <c r="H10" i="1"/>
  <c r="H12" i="1"/>
  <c r="E311" i="9"/>
  <c r="B311" i="9" s="1"/>
  <c r="H655" i="1"/>
  <c r="H666" i="1"/>
  <c r="H674" i="1"/>
  <c r="H682" i="1"/>
  <c r="H690" i="1"/>
  <c r="H834" i="1"/>
  <c r="G834" i="1"/>
  <c r="H669" i="1"/>
  <c r="H677" i="1"/>
  <c r="H685" i="1"/>
  <c r="H854" i="1"/>
  <c r="G854" i="1"/>
  <c r="H870" i="1"/>
  <c r="G870" i="1"/>
  <c r="H886" i="1"/>
  <c r="G886" i="1"/>
  <c r="H902" i="1"/>
  <c r="G902" i="1"/>
  <c r="H918" i="1"/>
  <c r="G918" i="1"/>
  <c r="H934" i="1"/>
  <c r="G934" i="1"/>
  <c r="H950" i="1"/>
  <c r="G950" i="1"/>
  <c r="H966" i="1"/>
  <c r="G966" i="1"/>
  <c r="H982" i="1"/>
  <c r="G982" i="1"/>
  <c r="H838" i="1"/>
  <c r="G838" i="1"/>
  <c r="H842" i="1"/>
  <c r="G842" i="1"/>
  <c r="H858" i="1"/>
  <c r="G858" i="1"/>
  <c r="H874" i="1"/>
  <c r="G874" i="1"/>
  <c r="H890" i="1"/>
  <c r="G890" i="1"/>
  <c r="H906" i="1"/>
  <c r="G906" i="1"/>
  <c r="H922" i="1"/>
  <c r="G922" i="1"/>
  <c r="H938" i="1"/>
  <c r="G938" i="1"/>
  <c r="H954" i="1"/>
  <c r="G954" i="1"/>
  <c r="H970" i="1"/>
  <c r="G970" i="1"/>
  <c r="H670" i="1"/>
  <c r="H678" i="1"/>
  <c r="H686" i="1"/>
  <c r="H694" i="1"/>
  <c r="H835" i="1"/>
  <c r="G651" i="1"/>
  <c r="G653" i="1"/>
  <c r="G657" i="1"/>
  <c r="G659" i="1"/>
  <c r="G661" i="1"/>
  <c r="G663" i="1"/>
  <c r="H665" i="1"/>
  <c r="H673" i="1"/>
  <c r="H681" i="1"/>
  <c r="H689" i="1"/>
  <c r="H826" i="1"/>
  <c r="G826" i="1"/>
  <c r="H846" i="1"/>
  <c r="G846" i="1"/>
  <c r="H862" i="1"/>
  <c r="G862" i="1"/>
  <c r="H878" i="1"/>
  <c r="G878" i="1"/>
  <c r="H894" i="1"/>
  <c r="G894" i="1"/>
  <c r="H910" i="1"/>
  <c r="G910" i="1"/>
  <c r="H926" i="1"/>
  <c r="G926" i="1"/>
  <c r="H942" i="1"/>
  <c r="G942" i="1"/>
  <c r="H958" i="1"/>
  <c r="G958" i="1"/>
  <c r="H974" i="1"/>
  <c r="G974" i="1"/>
  <c r="H671" i="1"/>
  <c r="H679" i="1"/>
  <c r="H687" i="1"/>
  <c r="H830" i="1"/>
  <c r="G830" i="1"/>
  <c r="H843" i="1"/>
  <c r="H850" i="1"/>
  <c r="G850" i="1"/>
  <c r="H866" i="1"/>
  <c r="G866" i="1"/>
  <c r="H882" i="1"/>
  <c r="G882" i="1"/>
  <c r="H898" i="1"/>
  <c r="G898" i="1"/>
  <c r="H914" i="1"/>
  <c r="G914" i="1"/>
  <c r="H930" i="1"/>
  <c r="G930" i="1"/>
  <c r="H946" i="1"/>
  <c r="G946" i="1"/>
  <c r="H962" i="1"/>
  <c r="G962" i="1"/>
  <c r="H978" i="1"/>
  <c r="G978" i="1"/>
  <c r="H828" i="1"/>
  <c r="G828" i="1"/>
  <c r="H844" i="1"/>
  <c r="G844" i="1"/>
  <c r="H860" i="1"/>
  <c r="G860" i="1"/>
  <c r="H876" i="1"/>
  <c r="G876" i="1"/>
  <c r="H892" i="1"/>
  <c r="G892" i="1"/>
  <c r="H908" i="1"/>
  <c r="G908" i="1"/>
  <c r="H924" i="1"/>
  <c r="G924" i="1"/>
  <c r="H940" i="1"/>
  <c r="G940" i="1"/>
  <c r="H956" i="1"/>
  <c r="G956" i="1"/>
  <c r="H972" i="1"/>
  <c r="G972" i="1"/>
  <c r="H825" i="1"/>
  <c r="H832" i="1"/>
  <c r="G832" i="1"/>
  <c r="H841" i="1"/>
  <c r="H848" i="1"/>
  <c r="G848" i="1"/>
  <c r="H864" i="1"/>
  <c r="G864" i="1"/>
  <c r="H880" i="1"/>
  <c r="G880" i="1"/>
  <c r="H896" i="1"/>
  <c r="G896" i="1"/>
  <c r="H912" i="1"/>
  <c r="G912" i="1"/>
  <c r="H928" i="1"/>
  <c r="G928" i="1"/>
  <c r="H944" i="1"/>
  <c r="G944" i="1"/>
  <c r="H960" i="1"/>
  <c r="G960" i="1"/>
  <c r="H976" i="1"/>
  <c r="G976" i="1"/>
  <c r="H836" i="1"/>
  <c r="G836" i="1"/>
  <c r="H852" i="1"/>
  <c r="G852" i="1"/>
  <c r="H868" i="1"/>
  <c r="G868" i="1"/>
  <c r="H884" i="1"/>
  <c r="G884" i="1"/>
  <c r="H900" i="1"/>
  <c r="G900" i="1"/>
  <c r="H916" i="1"/>
  <c r="G916" i="1"/>
  <c r="H932" i="1"/>
  <c r="G932" i="1"/>
  <c r="H948" i="1"/>
  <c r="G948" i="1"/>
  <c r="H964" i="1"/>
  <c r="G964" i="1"/>
  <c r="H980" i="1"/>
  <c r="G980" i="1"/>
  <c r="H833" i="1"/>
  <c r="H840" i="1"/>
  <c r="G840" i="1"/>
  <c r="H856" i="1"/>
  <c r="G856" i="1"/>
  <c r="H872" i="1"/>
  <c r="G872" i="1"/>
  <c r="H888" i="1"/>
  <c r="G888" i="1"/>
  <c r="H904" i="1"/>
  <c r="G904" i="1"/>
  <c r="H920" i="1"/>
  <c r="G920" i="1"/>
  <c r="H936" i="1"/>
  <c r="G936" i="1"/>
  <c r="H952" i="1"/>
  <c r="G952" i="1"/>
  <c r="H968" i="1"/>
  <c r="G968" i="1"/>
  <c r="H984" i="1"/>
  <c r="G984" i="1"/>
  <c r="B278" i="9"/>
  <c r="B286" i="9"/>
  <c r="B296" i="9"/>
  <c r="E130" i="9"/>
  <c r="B130" i="9" s="1"/>
  <c r="B249" i="9"/>
  <c r="G986" i="1"/>
  <c r="E146" i="9"/>
  <c r="B146" i="9" s="1"/>
  <c r="E102" i="9"/>
  <c r="B102" i="9" s="1"/>
  <c r="F267" i="9"/>
  <c r="B267" i="9" s="1"/>
  <c r="G1000" i="1"/>
  <c r="B250" i="9"/>
  <c r="H646" i="1"/>
  <c r="H647" i="1"/>
  <c r="H615" i="1"/>
  <c r="G615" i="1"/>
  <c r="G618" i="1"/>
  <c r="G620" i="1"/>
  <c r="G622" i="1"/>
  <c r="E166" i="9"/>
  <c r="B166" i="9" s="1"/>
  <c r="G616" i="1"/>
  <c r="G496" i="1"/>
  <c r="G498" i="1"/>
  <c r="G500" i="1"/>
  <c r="G502" i="1"/>
  <c r="G495" i="1"/>
  <c r="H493" i="1"/>
  <c r="C491" i="1"/>
  <c r="H491" i="1" s="1"/>
  <c r="C407" i="1"/>
  <c r="H407" i="1" s="1"/>
  <c r="C402" i="1"/>
  <c r="G389" i="1"/>
  <c r="G391" i="1"/>
  <c r="G385" i="1"/>
  <c r="G387" i="1"/>
  <c r="G386" i="1"/>
  <c r="G371" i="1"/>
  <c r="G372" i="1"/>
  <c r="G370" i="1"/>
  <c r="G362" i="1"/>
  <c r="G364" i="1"/>
  <c r="G366" i="1"/>
  <c r="G335" i="1"/>
  <c r="G333" i="1"/>
  <c r="G324" i="1"/>
  <c r="G326" i="1"/>
  <c r="G328" i="1"/>
  <c r="G330" i="1"/>
  <c r="G325" i="1"/>
  <c r="G327" i="1"/>
  <c r="G329" i="1"/>
  <c r="G317" i="1"/>
  <c r="G319" i="1"/>
  <c r="G321" i="1"/>
  <c r="G300" i="1"/>
  <c r="G298" i="1"/>
  <c r="G299" i="1"/>
  <c r="C422" i="1"/>
  <c r="H422" i="1" s="1"/>
  <c r="H285" i="1"/>
  <c r="G285" i="1"/>
  <c r="H291" i="1"/>
  <c r="H293" i="1"/>
  <c r="G279" i="1"/>
  <c r="G281" i="1"/>
  <c r="G283" i="1"/>
  <c r="G270" i="1"/>
  <c r="H270" i="1"/>
  <c r="D262" i="4"/>
  <c r="C258" i="1" s="1"/>
  <c r="C265" i="1"/>
  <c r="G267" i="1"/>
  <c r="G246" i="1"/>
  <c r="G249" i="1"/>
  <c r="G248" i="1"/>
  <c r="G234" i="1"/>
  <c r="G236" i="1"/>
  <c r="G235" i="1"/>
  <c r="G237" i="1"/>
  <c r="H229" i="1"/>
  <c r="H212" i="1"/>
  <c r="G212" i="1"/>
  <c r="G216" i="1"/>
  <c r="G214" i="1"/>
  <c r="G215" i="1"/>
  <c r="G185" i="1"/>
  <c r="G187" i="1"/>
  <c r="G189" i="1"/>
  <c r="G181" i="1"/>
  <c r="H170" i="1"/>
  <c r="H173" i="1"/>
  <c r="H169" i="1"/>
  <c r="H172" i="1"/>
  <c r="D164" i="4"/>
  <c r="C160" i="1" s="1"/>
  <c r="C161" i="1"/>
  <c r="H161" i="1" s="1"/>
  <c r="D153" i="4"/>
  <c r="C149" i="1" s="1"/>
  <c r="F160" i="4"/>
  <c r="H155" i="1"/>
  <c r="H151" i="1"/>
  <c r="H153" i="1"/>
  <c r="C150" i="1"/>
  <c r="C130" i="1"/>
  <c r="G125" i="1"/>
  <c r="G123" i="1"/>
  <c r="G124" i="1"/>
  <c r="G111" i="1"/>
  <c r="G112" i="1"/>
  <c r="G115" i="1"/>
  <c r="G110" i="1"/>
  <c r="G113" i="1"/>
  <c r="G64" i="1"/>
  <c r="H64" i="1"/>
  <c r="F68" i="4"/>
  <c r="G58" i="1"/>
  <c r="G59" i="1"/>
  <c r="G56" i="1"/>
  <c r="H49" i="1"/>
  <c r="G49" i="1"/>
  <c r="G51" i="1"/>
  <c r="G52" i="1"/>
  <c r="G20" i="1"/>
  <c r="G11" i="1"/>
  <c r="G9" i="1"/>
  <c r="G6" i="1"/>
  <c r="G4" i="1"/>
  <c r="G12" i="1"/>
  <c r="G7" i="1"/>
  <c r="G10" i="1"/>
  <c r="E31" i="9"/>
  <c r="B31" i="9" s="1"/>
  <c r="E36" i="9"/>
  <c r="F236" i="9"/>
  <c r="B236" i="9" s="1"/>
  <c r="E307" i="9"/>
  <c r="B307" i="9" s="1"/>
  <c r="E328" i="9"/>
  <c r="B328" i="9" s="1"/>
  <c r="E326" i="9"/>
  <c r="B326" i="9" s="1"/>
  <c r="G1681" i="1"/>
  <c r="G1685" i="1"/>
  <c r="G1676" i="1"/>
  <c r="G1669" i="1"/>
  <c r="G1671" i="1"/>
  <c r="G1672" i="1"/>
  <c r="G1667" i="1"/>
  <c r="G1655" i="1"/>
  <c r="H1653" i="1"/>
  <c r="G1636" i="1"/>
  <c r="H1637" i="1"/>
  <c r="G1628" i="1"/>
  <c r="H1628" i="1"/>
  <c r="G1629" i="1"/>
  <c r="G1623" i="1"/>
  <c r="G1613" i="1"/>
  <c r="D25" i="8"/>
  <c r="C1601" i="1" s="1"/>
  <c r="H1604" i="1"/>
  <c r="G1603" i="1"/>
  <c r="H1606" i="1"/>
  <c r="G1609" i="1"/>
  <c r="H1612" i="1"/>
  <c r="H1594" i="1"/>
  <c r="G1594" i="1"/>
  <c r="H1596" i="1"/>
  <c r="H1600" i="1"/>
  <c r="G1599" i="1"/>
  <c r="D6" i="8"/>
  <c r="C1582" i="1" s="1"/>
  <c r="H1582" i="1" s="1"/>
  <c r="G1587" i="1"/>
  <c r="G1591" i="1"/>
  <c r="G1586" i="1"/>
  <c r="G1583" i="1"/>
  <c r="G1582" i="1"/>
  <c r="E26" i="9"/>
  <c r="B26" i="9" s="1"/>
  <c r="E58" i="9"/>
  <c r="B58" i="9" s="1"/>
  <c r="E74" i="9"/>
  <c r="B74" i="9" s="1"/>
  <c r="E94" i="9"/>
  <c r="B94" i="9" s="1"/>
  <c r="E110" i="9"/>
  <c r="B110" i="9" s="1"/>
  <c r="E138" i="9"/>
  <c r="B138" i="9" s="1"/>
  <c r="E150" i="9"/>
  <c r="B150" i="9" s="1"/>
  <c r="E170" i="9"/>
  <c r="B170" i="9" s="1"/>
  <c r="B230" i="9"/>
  <c r="B258" i="9"/>
  <c r="B266" i="9"/>
  <c r="G989" i="1"/>
  <c r="G992" i="1"/>
  <c r="G995" i="1"/>
  <c r="G1002" i="1"/>
  <c r="E34" i="9"/>
  <c r="B34" i="9" s="1"/>
  <c r="E78" i="9"/>
  <c r="B78" i="9" s="1"/>
  <c r="E82" i="9"/>
  <c r="B82" i="9" s="1"/>
  <c r="E98" i="9"/>
  <c r="B98" i="9" s="1"/>
  <c r="E114" i="9"/>
  <c r="B114" i="9" s="1"/>
  <c r="E118" i="9"/>
  <c r="B118" i="9" s="1"/>
  <c r="E122" i="9"/>
  <c r="B122" i="9" s="1"/>
  <c r="E126" i="9"/>
  <c r="B126" i="9" s="1"/>
  <c r="E142" i="9"/>
  <c r="B142" i="9" s="1"/>
  <c r="E158" i="9"/>
  <c r="B158" i="9" s="1"/>
  <c r="B242" i="9"/>
  <c r="B253" i="9"/>
  <c r="B254" i="9"/>
  <c r="B274" i="9"/>
  <c r="B282" i="9"/>
  <c r="G990" i="1"/>
  <c r="G993" i="1"/>
  <c r="G996" i="1"/>
  <c r="G999" i="1"/>
  <c r="G988" i="1"/>
  <c r="G991" i="1"/>
  <c r="G998" i="1"/>
  <c r="G1001" i="1"/>
  <c r="E162" i="9"/>
  <c r="B162" i="9" s="1"/>
  <c r="B261" i="9"/>
  <c r="B262" i="9"/>
  <c r="B270" i="9"/>
  <c r="B290" i="9"/>
  <c r="C649" i="1"/>
  <c r="G603" i="1"/>
  <c r="G604" i="1"/>
  <c r="G491" i="1"/>
  <c r="G492" i="1"/>
  <c r="G407" i="1"/>
  <c r="G408" i="1"/>
  <c r="G409" i="1"/>
  <c r="G410" i="1"/>
  <c r="G411" i="1"/>
  <c r="G396" i="1"/>
  <c r="G397" i="1"/>
  <c r="G398" i="1"/>
  <c r="G399" i="1"/>
  <c r="G400" i="1"/>
  <c r="G383" i="1"/>
  <c r="G384" i="1"/>
  <c r="G374" i="1"/>
  <c r="G375" i="1"/>
  <c r="G376" i="1"/>
  <c r="G377" i="1"/>
  <c r="G378" i="1"/>
  <c r="G379" i="1"/>
  <c r="G380" i="1"/>
  <c r="G381" i="1"/>
  <c r="G382" i="1"/>
  <c r="D373" i="4"/>
  <c r="C368" i="1" s="1"/>
  <c r="H368" i="1" s="1"/>
  <c r="C369" i="1"/>
  <c r="F374" i="4"/>
  <c r="G331" i="1"/>
  <c r="G332" i="1"/>
  <c r="G322" i="1"/>
  <c r="G323" i="1"/>
  <c r="D321" i="4"/>
  <c r="C316" i="1" s="1"/>
  <c r="G305" i="1"/>
  <c r="G306" i="1"/>
  <c r="G307" i="1"/>
  <c r="G308" i="1"/>
  <c r="D647" i="4"/>
  <c r="G421" i="1"/>
  <c r="G423" i="1"/>
  <c r="F426" i="4"/>
  <c r="E86" i="9"/>
  <c r="B86" i="9" s="1"/>
  <c r="G274" i="1"/>
  <c r="G275" i="1"/>
  <c r="G276" i="1"/>
  <c r="G277" i="1"/>
  <c r="G278" i="1"/>
  <c r="G273" i="1"/>
  <c r="G242" i="1"/>
  <c r="H242" i="1"/>
  <c r="F246" i="4"/>
  <c r="C233" i="1"/>
  <c r="E70" i="9"/>
  <c r="B70" i="9" s="1"/>
  <c r="G227" i="1"/>
  <c r="H227" i="1"/>
  <c r="G221" i="1"/>
  <c r="G222" i="1"/>
  <c r="G223" i="1"/>
  <c r="G224" i="1"/>
  <c r="G225" i="1"/>
  <c r="G218" i="1"/>
  <c r="G219" i="1"/>
  <c r="G220" i="1"/>
  <c r="F216" i="4"/>
  <c r="B246" i="9"/>
  <c r="E62" i="9"/>
  <c r="B62" i="9" s="1"/>
  <c r="E66" i="9"/>
  <c r="B66" i="9" s="1"/>
  <c r="B245" i="9"/>
  <c r="G190" i="1"/>
  <c r="G191" i="1"/>
  <c r="G192" i="1"/>
  <c r="G193" i="1"/>
  <c r="G194" i="1"/>
  <c r="G195" i="1"/>
  <c r="G196" i="1"/>
  <c r="G197" i="1"/>
  <c r="E54" i="9"/>
  <c r="B54" i="9" s="1"/>
  <c r="E50" i="9"/>
  <c r="B50" i="9" s="1"/>
  <c r="B238" i="9"/>
  <c r="C166" i="1"/>
  <c r="F170" i="4"/>
  <c r="G161" i="1"/>
  <c r="G162" i="1"/>
  <c r="G163" i="1"/>
  <c r="G164" i="1"/>
  <c r="G165" i="1"/>
  <c r="G156" i="1"/>
  <c r="G157" i="1"/>
  <c r="G158" i="1"/>
  <c r="G159" i="1"/>
  <c r="G137" i="1"/>
  <c r="G138" i="1"/>
  <c r="G139" i="1"/>
  <c r="G140" i="1"/>
  <c r="G141" i="1"/>
  <c r="G142" i="1"/>
  <c r="G143" i="1"/>
  <c r="G144" i="1"/>
  <c r="G145" i="1"/>
  <c r="G146" i="1"/>
  <c r="G147" i="1"/>
  <c r="G128" i="1"/>
  <c r="G129" i="1"/>
  <c r="D106" i="4"/>
  <c r="C102" i="1" s="1"/>
  <c r="G103" i="1"/>
  <c r="G104" i="1"/>
  <c r="G105" i="1"/>
  <c r="G106" i="1"/>
  <c r="G107" i="1"/>
  <c r="G93" i="1"/>
  <c r="G87" i="1"/>
  <c r="G88" i="1"/>
  <c r="G89" i="1"/>
  <c r="G90" i="1"/>
  <c r="G91" i="1"/>
  <c r="G92" i="1"/>
  <c r="E42" i="9"/>
  <c r="B42" i="9" s="1"/>
  <c r="B234" i="9"/>
  <c r="C79" i="1"/>
  <c r="G70" i="1"/>
  <c r="G71" i="1"/>
  <c r="G72" i="1"/>
  <c r="E38" i="9"/>
  <c r="B38" i="9" s="1"/>
  <c r="C60" i="1"/>
  <c r="D49" i="4"/>
  <c r="C45" i="1" s="1"/>
  <c r="E30" i="9"/>
  <c r="B30" i="9" s="1"/>
  <c r="E325" i="9"/>
  <c r="E319" i="9"/>
  <c r="B319" i="9" s="1"/>
  <c r="E321" i="9"/>
  <c r="E323" i="9"/>
  <c r="B323" i="9" s="1"/>
  <c r="H1117" i="1"/>
  <c r="G1117" i="1"/>
  <c r="H1119" i="1"/>
  <c r="G1119" i="1"/>
  <c r="H1126" i="1"/>
  <c r="G1126"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60" i="1"/>
  <c r="G1260" i="1"/>
  <c r="H1262" i="1"/>
  <c r="G1262" i="1"/>
  <c r="H990" i="1"/>
  <c r="H994" i="1"/>
  <c r="H998" i="1"/>
  <c r="H1002" i="1"/>
  <c r="H1006" i="1"/>
  <c r="H1010" i="1"/>
  <c r="G1013" i="1"/>
  <c r="G1014" i="1"/>
  <c r="G1015" i="1"/>
  <c r="G1016" i="1"/>
  <c r="H1121" i="1"/>
  <c r="G1121" i="1"/>
  <c r="H1128" i="1"/>
  <c r="G1128" i="1"/>
  <c r="H1115" i="1"/>
  <c r="G1115" i="1"/>
  <c r="H1123" i="1"/>
  <c r="G1123" i="1"/>
  <c r="H1130" i="1"/>
  <c r="G113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9" i="1"/>
  <c r="G1259" i="1"/>
  <c r="H1261" i="1"/>
  <c r="G1261" i="1"/>
  <c r="H1131" i="1"/>
  <c r="G1131" i="1"/>
  <c r="H1133" i="1"/>
  <c r="G1133" i="1"/>
  <c r="H1135" i="1"/>
  <c r="G1135" i="1"/>
  <c r="H1137" i="1"/>
  <c r="G1137" i="1"/>
  <c r="H1139" i="1"/>
  <c r="G1139"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55" i="1"/>
  <c r="G1255" i="1"/>
  <c r="H1257" i="1"/>
  <c r="G1257" i="1"/>
  <c r="H1132" i="1"/>
  <c r="G1132" i="1"/>
  <c r="H1134" i="1"/>
  <c r="G1134" i="1"/>
  <c r="H1136" i="1"/>
  <c r="G1136" i="1"/>
  <c r="H1138" i="1"/>
  <c r="G1138" i="1"/>
  <c r="H1140" i="1"/>
  <c r="G1140" i="1"/>
  <c r="H1142" i="1"/>
  <c r="G1142" i="1"/>
  <c r="H1144" i="1"/>
  <c r="G1144" i="1"/>
  <c r="H1146" i="1"/>
  <c r="G1146" i="1"/>
  <c r="H1148" i="1"/>
  <c r="G1148" i="1"/>
  <c r="H1150" i="1"/>
  <c r="G1150" i="1"/>
  <c r="H1152" i="1"/>
  <c r="G1152"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56" i="1"/>
  <c r="G1256" i="1"/>
  <c r="H1410" i="1"/>
  <c r="H1414" i="1"/>
  <c r="H1418" i="1"/>
  <c r="H1422" i="1"/>
  <c r="H1426" i="1"/>
  <c r="H1430" i="1"/>
  <c r="H1434" i="1"/>
  <c r="H1438" i="1"/>
  <c r="H1442" i="1"/>
  <c r="H1446" i="1"/>
  <c r="H1450" i="1"/>
  <c r="H1454" i="1"/>
  <c r="H1458"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5" i="1"/>
  <c r="G1485" i="1"/>
  <c r="H1487" i="1"/>
  <c r="G1487" i="1"/>
  <c r="H1489" i="1"/>
  <c r="G1489" i="1"/>
  <c r="H1491" i="1"/>
  <c r="G1491" i="1"/>
  <c r="H1493" i="1"/>
  <c r="G1493" i="1"/>
  <c r="H1495" i="1"/>
  <c r="G1495" i="1"/>
  <c r="H1497" i="1"/>
  <c r="G1497" i="1"/>
  <c r="H1499" i="1"/>
  <c r="G1499" i="1"/>
  <c r="H1501" i="1"/>
  <c r="G1501" i="1"/>
  <c r="H1503" i="1"/>
  <c r="G1503" i="1"/>
  <c r="H1505" i="1"/>
  <c r="G1505" i="1"/>
  <c r="H1507" i="1"/>
  <c r="G1507" i="1"/>
  <c r="H1511" i="1"/>
  <c r="G1511" i="1"/>
  <c r="H1513" i="1"/>
  <c r="G1513" i="1"/>
  <c r="H1515" i="1"/>
  <c r="G1515" i="1"/>
  <c r="H1517" i="1"/>
  <c r="G1517" i="1"/>
  <c r="H1519" i="1"/>
  <c r="G1519" i="1"/>
  <c r="H1521" i="1"/>
  <c r="G1521" i="1"/>
  <c r="H1523" i="1"/>
  <c r="G1523" i="1"/>
  <c r="H1525" i="1"/>
  <c r="G1525" i="1"/>
  <c r="H1527" i="1"/>
  <c r="G1527" i="1"/>
  <c r="H1529" i="1"/>
  <c r="G1529" i="1"/>
  <c r="H1531" i="1"/>
  <c r="G1531" i="1"/>
  <c r="H1533" i="1"/>
  <c r="G1533" i="1"/>
  <c r="H1535" i="1"/>
  <c r="G1535" i="1"/>
  <c r="H1537" i="1"/>
  <c r="G1537" i="1"/>
  <c r="H1539" i="1"/>
  <c r="G1539" i="1"/>
  <c r="I1541" i="1"/>
  <c r="I1543" i="1"/>
  <c r="I1545" i="1"/>
  <c r="J1548" i="1"/>
  <c r="J1550" i="1"/>
  <c r="J1552" i="1"/>
  <c r="G1563" i="1"/>
  <c r="I1563" i="1" s="1"/>
  <c r="G1565" i="1"/>
  <c r="I1565" i="1" s="1"/>
  <c r="G1567" i="1"/>
  <c r="I1567" i="1" s="1"/>
  <c r="G1569" i="1"/>
  <c r="I1569" i="1" s="1"/>
  <c r="H1570" i="1"/>
  <c r="G1572" i="1"/>
  <c r="I1572" i="1" s="1"/>
  <c r="J1572" i="1"/>
  <c r="G1574" i="1"/>
  <c r="I1574" i="1" s="1"/>
  <c r="J1574" i="1"/>
  <c r="G1611" i="1"/>
  <c r="G1619" i="1"/>
  <c r="H1626" i="1"/>
  <c r="G1626" i="1"/>
  <c r="H1630" i="1"/>
  <c r="G1630" i="1"/>
  <c r="G1647" i="1"/>
  <c r="H1651" i="1"/>
  <c r="G1651" i="1"/>
  <c r="H1682" i="1"/>
  <c r="G1682" i="1"/>
  <c r="G1547" i="1"/>
  <c r="J1547" i="1"/>
  <c r="G1549" i="1"/>
  <c r="J1549" i="1"/>
  <c r="G1551" i="1"/>
  <c r="J1551" i="1"/>
  <c r="G1553" i="1"/>
  <c r="J1553" i="1"/>
  <c r="H1634" i="1"/>
  <c r="G1634" i="1"/>
  <c r="H1638" i="1"/>
  <c r="G1638" i="1"/>
  <c r="H1683" i="1"/>
  <c r="G1683" i="1"/>
  <c r="F39" i="4"/>
  <c r="D7" i="4"/>
  <c r="F125" i="4"/>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H1412" i="1"/>
  <c r="H1416" i="1"/>
  <c r="H1420" i="1"/>
  <c r="H1424" i="1"/>
  <c r="H1428" i="1"/>
  <c r="H1432" i="1"/>
  <c r="H1436" i="1"/>
  <c r="H1440" i="1"/>
  <c r="H1444" i="1"/>
  <c r="H1448" i="1"/>
  <c r="H1452" i="1"/>
  <c r="H1456" i="1"/>
  <c r="H1460" i="1"/>
  <c r="G1460" i="1"/>
  <c r="H1462" i="1"/>
  <c r="G1462" i="1"/>
  <c r="H1464" i="1"/>
  <c r="G1464" i="1"/>
  <c r="H1466" i="1"/>
  <c r="G1466" i="1"/>
  <c r="H1468" i="1"/>
  <c r="G1468" i="1"/>
  <c r="H1470" i="1"/>
  <c r="G1470" i="1"/>
  <c r="H1472" i="1"/>
  <c r="G1472" i="1"/>
  <c r="H1474" i="1"/>
  <c r="G1474" i="1"/>
  <c r="H1476" i="1"/>
  <c r="G1476" i="1"/>
  <c r="H1478" i="1"/>
  <c r="G1478" i="1"/>
  <c r="H1480" i="1"/>
  <c r="G1480" i="1"/>
  <c r="H1482" i="1"/>
  <c r="G1482"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H1524" i="1"/>
  <c r="G1524" i="1"/>
  <c r="H1526" i="1"/>
  <c r="G1526" i="1"/>
  <c r="H1528" i="1"/>
  <c r="G1528" i="1"/>
  <c r="H1530" i="1"/>
  <c r="G1530" i="1"/>
  <c r="H1532" i="1"/>
  <c r="G1532" i="1"/>
  <c r="H1534" i="1"/>
  <c r="G1534" i="1"/>
  <c r="H1538" i="1"/>
  <c r="G1538" i="1"/>
  <c r="H1540" i="1"/>
  <c r="G1540" i="1"/>
  <c r="H1542" i="1"/>
  <c r="G1542" i="1"/>
  <c r="H1544" i="1"/>
  <c r="G1544" i="1"/>
  <c r="H1546" i="1"/>
  <c r="G1546" i="1"/>
  <c r="G1555" i="1"/>
  <c r="G1564" i="1"/>
  <c r="I1564" i="1" s="1"/>
  <c r="J1564" i="1"/>
  <c r="G1566" i="1"/>
  <c r="I1566" i="1" s="1"/>
  <c r="J1566" i="1"/>
  <c r="G1568" i="1"/>
  <c r="I1568" i="1" s="1"/>
  <c r="J1568" i="1"/>
  <c r="G1573" i="1"/>
  <c r="I1573" i="1" s="1"/>
  <c r="G1575" i="1"/>
  <c r="I1575" i="1" s="1"/>
  <c r="G1608" i="1"/>
  <c r="G1616" i="1"/>
  <c r="H1635" i="1"/>
  <c r="G1635" i="1"/>
  <c r="H1658" i="1"/>
  <c r="G1658" i="1"/>
  <c r="H1662" i="1"/>
  <c r="G1662" i="1"/>
  <c r="E7" i="4"/>
  <c r="F8" i="4"/>
  <c r="E49" i="4"/>
  <c r="D45" i="1" s="1"/>
  <c r="F53" i="4"/>
  <c r="D82" i="4"/>
  <c r="E153" i="4"/>
  <c r="G24" i="9" s="1"/>
  <c r="F154" i="4"/>
  <c r="F289" i="4"/>
  <c r="D273" i="4"/>
  <c r="G1413" i="1"/>
  <c r="G1417" i="1"/>
  <c r="G1421" i="1"/>
  <c r="G1425" i="1"/>
  <c r="G1429" i="1"/>
  <c r="G1433" i="1"/>
  <c r="G1437" i="1"/>
  <c r="G1441" i="1"/>
  <c r="G1445" i="1"/>
  <c r="G1449" i="1"/>
  <c r="G1453" i="1"/>
  <c r="G1457" i="1"/>
  <c r="H1547" i="1"/>
  <c r="H1549" i="1"/>
  <c r="H1551" i="1"/>
  <c r="H1553" i="1"/>
  <c r="G1557" i="1"/>
  <c r="I1557" i="1" s="1"/>
  <c r="J1557" i="1"/>
  <c r="G1559" i="1"/>
  <c r="I1559" i="1" s="1"/>
  <c r="J1559" i="1"/>
  <c r="G1561" i="1"/>
  <c r="I1561" i="1" s="1"/>
  <c r="J1561" i="1"/>
  <c r="H1571" i="1"/>
  <c r="J1573" i="1"/>
  <c r="J1575" i="1"/>
  <c r="G1577" i="1"/>
  <c r="I1577" i="1" s="1"/>
  <c r="J1577" i="1"/>
  <c r="G1579" i="1"/>
  <c r="I1579" i="1" s="1"/>
  <c r="J1579" i="1"/>
  <c r="H1581" i="1"/>
  <c r="G1581" i="1"/>
  <c r="H1585" i="1"/>
  <c r="G1585" i="1"/>
  <c r="H1589" i="1"/>
  <c r="G1589" i="1"/>
  <c r="H1593" i="1"/>
  <c r="G1593" i="1"/>
  <c r="H1597" i="1"/>
  <c r="G1597" i="1"/>
  <c r="H1601" i="1"/>
  <c r="G1601" i="1"/>
  <c r="H1650" i="1"/>
  <c r="G1650" i="1"/>
  <c r="H1659" i="1"/>
  <c r="G1659" i="1"/>
  <c r="F141" i="4"/>
  <c r="D140" i="4"/>
  <c r="F8" i="5"/>
  <c r="F219" i="5"/>
  <c r="D218" i="5"/>
  <c r="D176" i="5" s="1"/>
  <c r="H28" i="3"/>
  <c r="F35" i="6"/>
  <c r="F231" i="4"/>
  <c r="D230" i="4"/>
  <c r="D466" i="4"/>
  <c r="F473" i="4"/>
  <c r="E535" i="4"/>
  <c r="G337" i="9"/>
  <c r="E337" i="9" s="1"/>
  <c r="B337" i="9" s="1"/>
  <c r="F202" i="5"/>
  <c r="F6" i="6"/>
  <c r="D5" i="6"/>
  <c r="H1642" i="1"/>
  <c r="G1642" i="1"/>
  <c r="H1666" i="1"/>
  <c r="G1666" i="1"/>
  <c r="H1674" i="1"/>
  <c r="G1674" i="1"/>
  <c r="E82" i="4"/>
  <c r="D78" i="1" s="1"/>
  <c r="E230" i="4"/>
  <c r="D226" i="1" s="1"/>
  <c r="F321" i="4"/>
  <c r="F362" i="4"/>
  <c r="D361" i="4"/>
  <c r="F523" i="4"/>
  <c r="D522" i="4"/>
  <c r="E597" i="4"/>
  <c r="D591" i="1" s="1"/>
  <c r="H313" i="9"/>
  <c r="E88" i="5"/>
  <c r="D1093" i="1" s="1"/>
  <c r="E5" i="6"/>
  <c r="F90" i="6"/>
  <c r="D89" i="6"/>
  <c r="G1607" i="1"/>
  <c r="H1610" i="1"/>
  <c r="G1615" i="1"/>
  <c r="H1618" i="1"/>
  <c r="H1622" i="1"/>
  <c r="G1622" i="1"/>
  <c r="G1631" i="1"/>
  <c r="G1639" i="1"/>
  <c r="H1646" i="1"/>
  <c r="G1646" i="1"/>
  <c r="H1654" i="1"/>
  <c r="G1654" i="1"/>
  <c r="G1663" i="1"/>
  <c r="H1670" i="1"/>
  <c r="G1670" i="1"/>
  <c r="H1678" i="1"/>
  <c r="G1678" i="1"/>
  <c r="F44" i="4"/>
  <c r="D43" i="4"/>
  <c r="E106" i="4"/>
  <c r="D102" i="1" s="1"/>
  <c r="F129" i="4"/>
  <c r="E164" i="4"/>
  <c r="D160" i="1" s="1"/>
  <c r="F262" i="4"/>
  <c r="F274" i="4"/>
  <c r="E273" i="4"/>
  <c r="D269" i="1" s="1"/>
  <c r="F310" i="4"/>
  <c r="D309" i="4"/>
  <c r="E360" i="4"/>
  <c r="E522" i="4"/>
  <c r="D584" i="4"/>
  <c r="F589" i="4"/>
  <c r="E12" i="5"/>
  <c r="D1017" i="1" s="1"/>
  <c r="F120" i="5"/>
  <c r="D119" i="5"/>
  <c r="E176" i="5"/>
  <c r="F251" i="5"/>
  <c r="F255" i="5"/>
  <c r="D254" i="5"/>
  <c r="G345" i="9"/>
  <c r="E345" i="9" s="1"/>
  <c r="H33" i="3"/>
  <c r="D51" i="8"/>
  <c r="C1633" i="1"/>
  <c r="D648" i="4"/>
  <c r="D114" i="6"/>
  <c r="B28" i="9"/>
  <c r="B36" i="9"/>
  <c r="B44" i="9"/>
  <c r="B52" i="9"/>
  <c r="B60" i="9"/>
  <c r="B92" i="9"/>
  <c r="B100" i="9"/>
  <c r="B108" i="9"/>
  <c r="B124" i="9"/>
  <c r="B128" i="9"/>
  <c r="D221" i="4"/>
  <c r="D354" i="4"/>
  <c r="D406" i="4"/>
  <c r="D431" i="4"/>
  <c r="D479" i="4"/>
  <c r="D491" i="4"/>
  <c r="D597" i="4"/>
  <c r="E156" i="9"/>
  <c r="B156" i="9" s="1"/>
  <c r="D12" i="5"/>
  <c r="D7" i="5" s="1"/>
  <c r="D70" i="5"/>
  <c r="G314" i="9"/>
  <c r="E314" i="9" s="1"/>
  <c r="B314" i="9" s="1"/>
  <c r="G315" i="9"/>
  <c r="E335" i="9"/>
  <c r="B335" i="9" s="1"/>
  <c r="D44" i="8"/>
  <c r="D202" i="4"/>
  <c r="E313" i="9"/>
  <c r="B313" i="9" s="1"/>
  <c r="H314" i="9"/>
  <c r="H315" i="9"/>
  <c r="E336" i="9"/>
  <c r="B336" i="9" s="1"/>
  <c r="F115" i="6"/>
  <c r="B32" i="9"/>
  <c r="B40" i="9"/>
  <c r="B48" i="9"/>
  <c r="B56" i="9"/>
  <c r="B64" i="9"/>
  <c r="B72" i="9"/>
  <c r="B80" i="9"/>
  <c r="B104" i="9"/>
  <c r="B112" i="9"/>
  <c r="H309" i="9"/>
  <c r="G309" i="9"/>
  <c r="E309" i="9" s="1"/>
  <c r="B309" i="9" s="1"/>
  <c r="H308" i="9"/>
  <c r="M228" i="9"/>
  <c r="G301" i="9"/>
  <c r="E301" i="9" s="1"/>
  <c r="B301" i="9" s="1"/>
  <c r="G226" i="9"/>
  <c r="E226" i="9" s="1"/>
  <c r="B226" i="9" s="1"/>
  <c r="G222" i="9"/>
  <c r="E222" i="9" s="1"/>
  <c r="B222" i="9" s="1"/>
  <c r="G218" i="9"/>
  <c r="E218" i="9" s="1"/>
  <c r="B218" i="9" s="1"/>
  <c r="G214" i="9"/>
  <c r="E214" i="9" s="1"/>
  <c r="B214" i="9" s="1"/>
  <c r="G179" i="9"/>
  <c r="G178" i="9"/>
  <c r="E178" i="9" s="1"/>
  <c r="B178" i="9" s="1"/>
  <c r="G177" i="9"/>
  <c r="E177" i="9" s="1"/>
  <c r="B177" i="9" s="1"/>
  <c r="G176" i="9"/>
  <c r="E176" i="9" s="1"/>
  <c r="B176" i="9" s="1"/>
  <c r="G175" i="9"/>
  <c r="E175" i="9" s="1"/>
  <c r="B175" i="9" s="1"/>
  <c r="G174" i="9"/>
  <c r="E174" i="9" s="1"/>
  <c r="B174" i="9" s="1"/>
  <c r="G227" i="9"/>
  <c r="E227" i="9" s="1"/>
  <c r="B227" i="9" s="1"/>
  <c r="G223" i="9"/>
  <c r="E223" i="9" s="1"/>
  <c r="B223" i="9" s="1"/>
  <c r="G219" i="9"/>
  <c r="E219" i="9" s="1"/>
  <c r="B219" i="9" s="1"/>
  <c r="G215" i="9"/>
  <c r="E215" i="9" s="1"/>
  <c r="B215" i="9" s="1"/>
  <c r="G211" i="9"/>
  <c r="E211" i="9" s="1"/>
  <c r="B211" i="9" s="1"/>
  <c r="G210" i="9"/>
  <c r="E210" i="9" s="1"/>
  <c r="B210" i="9" s="1"/>
  <c r="G209" i="9"/>
  <c r="E209" i="9" s="1"/>
  <c r="B209" i="9" s="1"/>
  <c r="G208" i="9"/>
  <c r="E208" i="9" s="1"/>
  <c r="B208" i="9" s="1"/>
  <c r="L207" i="9"/>
  <c r="F207" i="9" s="1"/>
  <c r="G302" i="9"/>
  <c r="E302" i="9" s="1"/>
  <c r="B302" i="9" s="1"/>
  <c r="G300" i="9"/>
  <c r="E300" i="9" s="1"/>
  <c r="B300" i="9" s="1"/>
  <c r="L228" i="9"/>
  <c r="G224" i="9"/>
  <c r="E224" i="9" s="1"/>
  <c r="B224" i="9" s="1"/>
  <c r="G220" i="9"/>
  <c r="E220" i="9" s="1"/>
  <c r="B220" i="9" s="1"/>
  <c r="G216" i="9"/>
  <c r="E216" i="9" s="1"/>
  <c r="B216" i="9" s="1"/>
  <c r="G212" i="9"/>
  <c r="E212" i="9" s="1"/>
  <c r="B212"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B136" i="9"/>
  <c r="B144" i="9"/>
  <c r="B152" i="9"/>
  <c r="B164" i="9"/>
  <c r="B172" i="9"/>
  <c r="G180" i="9"/>
  <c r="G217" i="9"/>
  <c r="E217" i="9" s="1"/>
  <c r="B217" i="9" s="1"/>
  <c r="G225" i="9"/>
  <c r="E225" i="9" s="1"/>
  <c r="B225" i="9" s="1"/>
  <c r="G308" i="9"/>
  <c r="B132" i="9"/>
  <c r="H179" i="9"/>
  <c r="G213" i="9"/>
  <c r="E213" i="9" s="1"/>
  <c r="B213" i="9" s="1"/>
  <c r="G221" i="9"/>
  <c r="E221" i="9" s="1"/>
  <c r="B221" i="9" s="1"/>
  <c r="B294" i="9"/>
  <c r="B321" i="9"/>
  <c r="F298" i="9"/>
  <c r="F235" i="9"/>
  <c r="B235" i="9" s="1"/>
  <c r="B241" i="9"/>
  <c r="F251" i="9"/>
  <c r="B251" i="9" s="1"/>
  <c r="B257" i="9"/>
  <c r="F283" i="9"/>
  <c r="B283" i="9" s="1"/>
  <c r="B317" i="9"/>
  <c r="B325" i="9"/>
  <c r="E417" i="4" l="1"/>
  <c r="D412" i="1" s="1"/>
  <c r="F164" i="4"/>
  <c r="H121" i="1"/>
  <c r="H108" i="1"/>
  <c r="G402" i="1"/>
  <c r="H402" i="1"/>
  <c r="G422" i="1"/>
  <c r="H265" i="1"/>
  <c r="G265" i="1"/>
  <c r="H258" i="1"/>
  <c r="G258" i="1"/>
  <c r="H24" i="9"/>
  <c r="E24" i="9" s="1"/>
  <c r="G150" i="1"/>
  <c r="H150" i="1"/>
  <c r="G130" i="1"/>
  <c r="H130" i="1"/>
  <c r="F106" i="4"/>
  <c r="G649" i="1"/>
  <c r="H649" i="1"/>
  <c r="F373" i="4"/>
  <c r="G368" i="1"/>
  <c r="G369" i="1"/>
  <c r="H369" i="1"/>
  <c r="H316" i="1"/>
  <c r="G316" i="1"/>
  <c r="F647" i="4"/>
  <c r="C641" i="1"/>
  <c r="G233" i="1"/>
  <c r="H233" i="1"/>
  <c r="G166" i="1"/>
  <c r="H166" i="1"/>
  <c r="G79" i="1"/>
  <c r="H79" i="1"/>
  <c r="H60" i="1"/>
  <c r="G60" i="1"/>
  <c r="E180" i="9"/>
  <c r="B180" i="9" s="1"/>
  <c r="E308" i="9"/>
  <c r="B308" i="9" s="1"/>
  <c r="F7" i="5"/>
  <c r="H22" i="3"/>
  <c r="C1012" i="1"/>
  <c r="H24" i="3"/>
  <c r="F176" i="5"/>
  <c r="C1180" i="1"/>
  <c r="F228" i="9"/>
  <c r="B228" i="9" s="1"/>
  <c r="F202" i="4"/>
  <c r="D152" i="4"/>
  <c r="C198" i="1"/>
  <c r="E315" i="9"/>
  <c r="B315" i="9" s="1"/>
  <c r="D430" i="4"/>
  <c r="F431" i="4"/>
  <c r="C425" i="1"/>
  <c r="F648" i="4"/>
  <c r="C642" i="1"/>
  <c r="B345" i="9"/>
  <c r="E344" i="9"/>
  <c r="I10" i="3" s="1"/>
  <c r="E418" i="4"/>
  <c r="D413" i="1" s="1"/>
  <c r="D355" i="1"/>
  <c r="H102" i="1"/>
  <c r="G102" i="1"/>
  <c r="H1093" i="1"/>
  <c r="G1093" i="1"/>
  <c r="F5" i="6"/>
  <c r="H27" i="3"/>
  <c r="D141" i="6"/>
  <c r="C1400" i="1"/>
  <c r="E7" i="5"/>
  <c r="F153" i="4"/>
  <c r="F140" i="4"/>
  <c r="C136" i="1"/>
  <c r="F273" i="4"/>
  <c r="C269" i="1"/>
  <c r="F82" i="4"/>
  <c r="C78" i="1"/>
  <c r="E6" i="4"/>
  <c r="D3" i="1"/>
  <c r="I1544" i="1"/>
  <c r="I1540" i="1"/>
  <c r="E69" i="5"/>
  <c r="E179" i="9"/>
  <c r="B179" i="9" s="1"/>
  <c r="I39" i="3"/>
  <c r="C1620" i="1"/>
  <c r="F597" i="4"/>
  <c r="C591" i="1"/>
  <c r="F406" i="4"/>
  <c r="C401" i="1"/>
  <c r="G1633" i="1"/>
  <c r="H1633" i="1"/>
  <c r="F254" i="5"/>
  <c r="C1258" i="1"/>
  <c r="E175" i="5"/>
  <c r="D1179" i="1" s="1"/>
  <c r="I24" i="3"/>
  <c r="D1180" i="1"/>
  <c r="F309" i="4"/>
  <c r="D308" i="4"/>
  <c r="C304" i="1"/>
  <c r="F43" i="4"/>
  <c r="C39" i="1"/>
  <c r="H19" i="9"/>
  <c r="E19" i="9" s="1"/>
  <c r="B19" i="9" s="1"/>
  <c r="F89" i="6"/>
  <c r="C1484" i="1"/>
  <c r="F361" i="4"/>
  <c r="D360" i="4"/>
  <c r="C356" i="1"/>
  <c r="D529" i="1"/>
  <c r="F230" i="4"/>
  <c r="C226" i="1"/>
  <c r="I1551" i="1"/>
  <c r="I1547" i="1"/>
  <c r="D69" i="5"/>
  <c r="D6" i="5" s="1"/>
  <c r="F70" i="5"/>
  <c r="C1075" i="1"/>
  <c r="F491" i="4"/>
  <c r="C485" i="1"/>
  <c r="F354" i="4"/>
  <c r="C349" i="1"/>
  <c r="D45" i="8"/>
  <c r="K1480" i="9" s="1"/>
  <c r="C1627" i="1"/>
  <c r="F119" i="5"/>
  <c r="C1124" i="1"/>
  <c r="F584" i="4"/>
  <c r="D535" i="4"/>
  <c r="C578" i="1"/>
  <c r="H160" i="1"/>
  <c r="G160" i="1"/>
  <c r="H45" i="1"/>
  <c r="G45" i="1"/>
  <c r="I1542" i="1"/>
  <c r="F7" i="4"/>
  <c r="D6" i="4"/>
  <c r="C3" i="1"/>
  <c r="F12" i="5"/>
  <c r="C1017" i="1"/>
  <c r="F479" i="4"/>
  <c r="C473" i="1"/>
  <c r="F221" i="4"/>
  <c r="C217" i="1"/>
  <c r="H30" i="3"/>
  <c r="F114" i="6"/>
  <c r="C1509" i="1"/>
  <c r="D250" i="5"/>
  <c r="D175" i="5" s="1"/>
  <c r="E430" i="4"/>
  <c r="D516" i="1"/>
  <c r="E141" i="6"/>
  <c r="I27" i="3"/>
  <c r="D1400" i="1"/>
  <c r="F522" i="4"/>
  <c r="C516" i="1"/>
  <c r="F466" i="4"/>
  <c r="C460" i="1"/>
  <c r="G338" i="9"/>
  <c r="E338" i="9" s="1"/>
  <c r="B338" i="9" s="1"/>
  <c r="F218" i="5"/>
  <c r="C1222" i="1"/>
  <c r="E152" i="4"/>
  <c r="D149" i="1"/>
  <c r="I1553" i="1"/>
  <c r="I1549" i="1"/>
  <c r="F49" i="4"/>
  <c r="G641" i="1" l="1"/>
  <c r="H641" i="1"/>
  <c r="F175" i="5"/>
  <c r="C1179" i="1"/>
  <c r="G299" i="9"/>
  <c r="F6" i="5"/>
  <c r="C1011" i="1"/>
  <c r="H516" i="1"/>
  <c r="G516" i="1"/>
  <c r="I31" i="3"/>
  <c r="D1536" i="1"/>
  <c r="H1509" i="1"/>
  <c r="G1509" i="1"/>
  <c r="H1124" i="1"/>
  <c r="G1124" i="1"/>
  <c r="H349" i="1"/>
  <c r="G349" i="1"/>
  <c r="H1075" i="1"/>
  <c r="G1075" i="1"/>
  <c r="D418" i="4"/>
  <c r="F360" i="4"/>
  <c r="C355" i="1"/>
  <c r="D417" i="4"/>
  <c r="F308" i="4"/>
  <c r="C303" i="1"/>
  <c r="F141" i="6"/>
  <c r="H31" i="3"/>
  <c r="C1536" i="1"/>
  <c r="H642" i="1"/>
  <c r="G642" i="1"/>
  <c r="D639" i="4"/>
  <c r="F430" i="4"/>
  <c r="C424" i="1"/>
  <c r="H149" i="1"/>
  <c r="G149" i="1"/>
  <c r="H473" i="1"/>
  <c r="G473" i="1"/>
  <c r="G3" i="1"/>
  <c r="H3" i="1"/>
  <c r="H578" i="1"/>
  <c r="G578" i="1"/>
  <c r="H39" i="1"/>
  <c r="G39" i="1"/>
  <c r="H1258" i="1"/>
  <c r="G1258" i="1"/>
  <c r="H401" i="1"/>
  <c r="G401" i="1"/>
  <c r="G1620" i="1"/>
  <c r="H1620" i="1"/>
  <c r="H269" i="1"/>
  <c r="G269" i="1"/>
  <c r="E299" i="4"/>
  <c r="E300" i="4" s="1"/>
  <c r="D296" i="1" s="1"/>
  <c r="I18" i="3"/>
  <c r="D148" i="1"/>
  <c r="H460" i="1"/>
  <c r="G460" i="1"/>
  <c r="E639" i="4"/>
  <c r="D633" i="1" s="1"/>
  <c r="D424" i="1"/>
  <c r="F6" i="4"/>
  <c r="H17" i="3"/>
  <c r="D422" i="4"/>
  <c r="C2" i="1"/>
  <c r="F535" i="4"/>
  <c r="D640" i="4"/>
  <c r="C529" i="1"/>
  <c r="H1627" i="1"/>
  <c r="G1627" i="1"/>
  <c r="H485" i="1"/>
  <c r="G485" i="1"/>
  <c r="H23" i="3"/>
  <c r="F69" i="5"/>
  <c r="C1074" i="1"/>
  <c r="B24" i="9"/>
  <c r="E640" i="4"/>
  <c r="D634" i="1" s="1"/>
  <c r="H1484" i="1"/>
  <c r="G1484" i="1"/>
  <c r="I23" i="3"/>
  <c r="D1074" i="1"/>
  <c r="E422" i="4"/>
  <c r="I17" i="3"/>
  <c r="D2" i="1"/>
  <c r="E6" i="5"/>
  <c r="G306" i="9" s="1"/>
  <c r="E306" i="9" s="1"/>
  <c r="B306" i="9" s="1"/>
  <c r="I22" i="3"/>
  <c r="D1012" i="1"/>
  <c r="H425" i="1"/>
  <c r="G425" i="1"/>
  <c r="H198" i="1"/>
  <c r="G198" i="1"/>
  <c r="H1222" i="1"/>
  <c r="G1222" i="1"/>
  <c r="F250" i="5"/>
  <c r="H25" i="3"/>
  <c r="C1254" i="1"/>
  <c r="H217" i="1"/>
  <c r="G217" i="1"/>
  <c r="H1017" i="1"/>
  <c r="G1017" i="1"/>
  <c r="C1621" i="1"/>
  <c r="H11" i="3" s="1"/>
  <c r="I40" i="3"/>
  <c r="G342" i="9"/>
  <c r="E342" i="9" s="1"/>
  <c r="H226" i="1"/>
  <c r="G226" i="1"/>
  <c r="H356" i="1"/>
  <c r="G356" i="1"/>
  <c r="H304" i="1"/>
  <c r="G304" i="1"/>
  <c r="H591" i="1"/>
  <c r="G591" i="1"/>
  <c r="G343" i="9"/>
  <c r="E343" i="9" s="1"/>
  <c r="B343" i="9" s="1"/>
  <c r="H78" i="1"/>
  <c r="G78" i="1"/>
  <c r="H136" i="1"/>
  <c r="G136" i="1"/>
  <c r="H9" i="3"/>
  <c r="H1400" i="1"/>
  <c r="G1400" i="1"/>
  <c r="G347" i="9"/>
  <c r="E347" i="9" s="1"/>
  <c r="F152" i="4"/>
  <c r="H18" i="3"/>
  <c r="D299" i="4"/>
  <c r="C148" i="1"/>
  <c r="H1180" i="1"/>
  <c r="G1180" i="1"/>
  <c r="H1012" i="1"/>
  <c r="G1012" i="1"/>
  <c r="H148" i="1" l="1"/>
  <c r="G148" i="1"/>
  <c r="G2" i="1"/>
  <c r="H2" i="1"/>
  <c r="D300" i="4"/>
  <c r="H529" i="1"/>
  <c r="G529" i="1"/>
  <c r="D643" i="4"/>
  <c r="F422" i="4"/>
  <c r="C417" i="1"/>
  <c r="H1536" i="1"/>
  <c r="G1536" i="1"/>
  <c r="F418" i="4"/>
  <c r="C413" i="1"/>
  <c r="H1254" i="1"/>
  <c r="G1254" i="1"/>
  <c r="N3" i="9"/>
  <c r="D301" i="4"/>
  <c r="F299" i="4"/>
  <c r="D423" i="4"/>
  <c r="D424" i="4" s="1"/>
  <c r="C295" i="1"/>
  <c r="E341" i="9"/>
  <c r="I11" i="3" s="1"/>
  <c r="B342" i="9"/>
  <c r="E301" i="4"/>
  <c r="D297" i="1" s="1"/>
  <c r="E423" i="4"/>
  <c r="E424" i="4" s="1"/>
  <c r="D419" i="1" s="1"/>
  <c r="D295" i="1"/>
  <c r="H424" i="1"/>
  <c r="G424" i="1"/>
  <c r="H303" i="1"/>
  <c r="G303" i="1"/>
  <c r="K3" i="9"/>
  <c r="H1621" i="1"/>
  <c r="G1621" i="1"/>
  <c r="H299" i="9"/>
  <c r="E299" i="9" s="1"/>
  <c r="D1011" i="1"/>
  <c r="G1011" i="1" s="1"/>
  <c r="E643" i="4"/>
  <c r="D417" i="1"/>
  <c r="G1074" i="1"/>
  <c r="H1074" i="1"/>
  <c r="F640" i="4"/>
  <c r="C634" i="1"/>
  <c r="F639" i="4"/>
  <c r="C633" i="1"/>
  <c r="F417" i="4"/>
  <c r="C412" i="1"/>
  <c r="H8" i="3"/>
  <c r="H1011" i="1"/>
  <c r="H1179" i="1"/>
  <c r="G1179" i="1"/>
  <c r="E346" i="9"/>
  <c r="I9" i="3" s="1"/>
  <c r="B347" i="9"/>
  <c r="H355" i="1"/>
  <c r="G355" i="1"/>
  <c r="B299" i="9" l="1"/>
  <c r="F301" i="4"/>
  <c r="C297" i="1"/>
  <c r="F643" i="4"/>
  <c r="C637" i="1"/>
  <c r="F300" i="4"/>
  <c r="C296" i="1"/>
  <c r="H412" i="1"/>
  <c r="G412" i="1"/>
  <c r="H634" i="1"/>
  <c r="G634" i="1"/>
  <c r="F424" i="4"/>
  <c r="C419" i="1"/>
  <c r="H633" i="1"/>
  <c r="G633" i="1"/>
  <c r="D637" i="1"/>
  <c r="E644" i="4"/>
  <c r="E425" i="4"/>
  <c r="D420" i="1" s="1"/>
  <c r="D418" i="1"/>
  <c r="H20" i="9"/>
  <c r="H295" i="1"/>
  <c r="G295" i="1"/>
  <c r="H413" i="1"/>
  <c r="G413" i="1"/>
  <c r="H417" i="1"/>
  <c r="G417" i="1"/>
  <c r="M3" i="9"/>
  <c r="D425" i="4"/>
  <c r="F423" i="4"/>
  <c r="D644" i="4"/>
  <c r="C418" i="1"/>
  <c r="G20" i="9"/>
  <c r="E20" i="9" l="1"/>
  <c r="B20" i="9" s="1"/>
  <c r="F425" i="4"/>
  <c r="C420" i="1"/>
  <c r="E646" i="4"/>
  <c r="D638" i="1"/>
  <c r="H297" i="1"/>
  <c r="G297" i="1"/>
  <c r="H418" i="1"/>
  <c r="G418" i="1"/>
  <c r="H419" i="1"/>
  <c r="G419" i="1"/>
  <c r="H637" i="1"/>
  <c r="G637" i="1"/>
  <c r="D646" i="4"/>
  <c r="F644" i="4"/>
  <c r="C638" i="1"/>
  <c r="H333" i="9"/>
  <c r="G333" i="9"/>
  <c r="E645" i="4"/>
  <c r="H296" i="1"/>
  <c r="G296" i="1"/>
  <c r="D645" i="4"/>
  <c r="H638" i="1" l="1"/>
  <c r="G638" i="1"/>
  <c r="E650" i="4"/>
  <c r="D640" i="1"/>
  <c r="E649" i="4"/>
  <c r="D639" i="1"/>
  <c r="H420" i="1"/>
  <c r="G420" i="1"/>
  <c r="F645" i="4"/>
  <c r="D649" i="4"/>
  <c r="C639" i="1"/>
  <c r="E333" i="9"/>
  <c r="D650" i="4"/>
  <c r="F646" i="4"/>
  <c r="C640" i="1"/>
  <c r="B333" i="9" l="1"/>
  <c r="E298" i="9"/>
  <c r="I8" i="3" s="1"/>
  <c r="H640" i="1"/>
  <c r="G640" i="1"/>
  <c r="H639" i="1"/>
  <c r="G639" i="1"/>
  <c r="I20" i="3"/>
  <c r="D644" i="1"/>
  <c r="G297" i="9"/>
  <c r="E297" i="9" s="1"/>
  <c r="B297" i="9" s="1"/>
  <c r="H19" i="3"/>
  <c r="F649" i="4"/>
  <c r="C643" i="1"/>
  <c r="H20" i="3"/>
  <c r="F650" i="4"/>
  <c r="C644" i="1"/>
  <c r="I19" i="3"/>
  <c r="D643" i="1"/>
  <c r="H7" i="3" l="1"/>
  <c r="J3" i="9" s="1"/>
  <c r="H644" i="1"/>
  <c r="G644" i="1"/>
  <c r="H643" i="1"/>
  <c r="G643" i="1"/>
  <c r="G295" i="9" l="1"/>
  <c r="L293" i="9"/>
  <c r="F293" i="9" s="1"/>
  <c r="H295" i="9"/>
  <c r="G18" i="9"/>
  <c r="H18" i="9"/>
  <c r="I13" i="9"/>
  <c r="H21" i="9"/>
  <c r="G16" i="9"/>
  <c r="G17" i="9"/>
  <c r="I9" i="9"/>
  <c r="J8" i="9"/>
  <c r="J13" i="9"/>
  <c r="M15" i="9"/>
  <c r="H17" i="9"/>
  <c r="L16" i="9"/>
  <c r="J17" i="9"/>
  <c r="I5" i="9"/>
  <c r="I6" i="9"/>
  <c r="K12" i="9"/>
  <c r="I7" i="9"/>
  <c r="K13" i="9"/>
  <c r="I8" i="9"/>
  <c r="G22" i="9"/>
  <c r="M16" i="9"/>
  <c r="H15" i="9"/>
  <c r="G15" i="9"/>
  <c r="K7" i="9"/>
  <c r="K8" i="9"/>
  <c r="K9" i="9"/>
  <c r="H22" i="9"/>
  <c r="I17" i="9"/>
  <c r="G21" i="9"/>
  <c r="L15" i="9"/>
  <c r="J12" i="9"/>
  <c r="K11" i="9"/>
  <c r="H16" i="9"/>
  <c r="J9" i="9"/>
  <c r="K5" i="9"/>
  <c r="J10" i="9"/>
  <c r="K6" i="9"/>
  <c r="J11" i="9"/>
  <c r="J5" i="9"/>
  <c r="J6" i="9"/>
  <c r="I11" i="9"/>
  <c r="J7" i="9"/>
  <c r="I12" i="9"/>
  <c r="K10" i="9"/>
  <c r="F15" i="9" l="1"/>
  <c r="E21" i="9"/>
  <c r="B21" i="9" s="1"/>
  <c r="E18" i="9"/>
  <c r="B18" i="9" s="1"/>
  <c r="E11" i="9"/>
  <c r="B11" i="9" s="1"/>
  <c r="E7" i="9"/>
  <c r="B7" i="9" s="1"/>
  <c r="E15" i="9"/>
  <c r="E295" i="9"/>
  <c r="B295" i="9" s="1"/>
  <c r="E12" i="9"/>
  <c r="B12" i="9" s="1"/>
  <c r="E10" i="9"/>
  <c r="B10" i="9" s="1"/>
  <c r="E22" i="9"/>
  <c r="B22" i="9" s="1"/>
  <c r="F16" i="9"/>
  <c r="E8" i="9"/>
  <c r="B8" i="9" s="1"/>
  <c r="E6" i="9"/>
  <c r="B6" i="9" s="1"/>
  <c r="E9" i="9"/>
  <c r="B9" i="9" s="1"/>
  <c r="E13" i="9"/>
  <c r="B13" i="9" s="1"/>
  <c r="B293" i="9"/>
  <c r="F23" i="9"/>
  <c r="E16" i="9"/>
  <c r="E5" i="9"/>
  <c r="E17" i="9"/>
  <c r="B17" i="9" s="1"/>
  <c r="B15" i="9" l="1"/>
  <c r="F14" i="9"/>
  <c r="F3" i="9" s="1"/>
  <c r="E23" i="9"/>
  <c r="I7" i="3" s="1"/>
  <c r="B16" i="9"/>
  <c r="E14" i="9"/>
  <c r="I13" i="3" s="1"/>
  <c r="B5" i="9"/>
  <c r="E4" i="9"/>
  <c r="E3" i="9" l="1"/>
</calcChain>
</file>

<file path=xl/sharedStrings.xml><?xml version="1.0" encoding="utf-8"?>
<sst xmlns="http://schemas.openxmlformats.org/spreadsheetml/2006/main" count="4721" uniqueCount="3656">
  <si>
    <t>Obveznik:</t>
  </si>
  <si>
    <t>29429 - PRIMORSKO-GORANSKA ŽUPANIJA</t>
  </si>
  <si>
    <t>Razina:</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</si>
  <si>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</si>
  <si>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</si>
  <si>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</si>
  <si>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</si>
  <si>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</si>
  <si>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</si>
  <si>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</si>
  <si>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</si>
  <si>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</si>
  <si>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</si>
  <si>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</si>
  <si>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</si>
  <si>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</si>
  <si>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</si>
  <si>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</si>
  <si>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</si>
  <si>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</si>
  <si>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</si>
  <si>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</si>
  <si>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</si>
  <si>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</si>
  <si>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</si>
  <si>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</si>
  <si>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</si>
  <si>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</si>
  <si>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</si>
  <si>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</si>
  <si>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</si>
  <si>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</si>
  <si>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</si>
  <si>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</si>
  <si>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</si>
  <si>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</si>
  <si>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</si>
  <si>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</si>
  <si>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</si>
  <si>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</si>
  <si>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</si>
  <si>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</si>
  <si>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</si>
  <si>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</si>
  <si>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</si>
  <si>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</si>
  <si>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</si>
  <si>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</si>
  <si>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</si>
  <si>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</si>
  <si>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</si>
  <si>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</si>
  <si>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</si>
  <si>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</si>
  <si>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</si>
  <si>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</si>
  <si>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</si>
  <si>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</si>
  <si>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</si>
  <si>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</si>
  <si>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</si>
  <si>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</si>
  <si>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</si>
  <si>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</si>
  <si>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</si>
  <si>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</si>
  <si>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</si>
  <si>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</si>
  <si>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</si>
  <si>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</si>
  <si>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</si>
  <si>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</si>
  <si>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</si>
  <si>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</si>
  <si>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</si>
  <si>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</si>
  <si>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</si>
  <si>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</si>
  <si>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</si>
  <si>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</si>
  <si>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</si>
  <si>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</si>
  <si>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</si>
  <si>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</si>
  <si>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</si>
  <si>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</si>
  <si>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</si>
  <si>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</si>
  <si>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</si>
  <si>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</si>
  <si>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</si>
  <si>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</si>
  <si>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</si>
  <si>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</si>
  <si>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</si>
  <si>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</si>
  <si>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</si>
  <si>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</si>
  <si>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</si>
  <si>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</si>
  <si>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</si>
  <si>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</si>
  <si>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</si>
  <si>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</si>
  <si>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</si>
  <si>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</si>
  <si>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</si>
  <si>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</si>
  <si>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</si>
  <si>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</si>
  <si>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</si>
  <si>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</si>
  <si>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</si>
  <si>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</si>
  <si>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</si>
  <si>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</si>
  <si>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</si>
  <si>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</si>
  <si>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</si>
  <si>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</si>
  <si>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</si>
  <si>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</si>
  <si>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</si>
  <si>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</si>
  <si>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</si>
  <si>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</si>
  <si>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</si>
  <si>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</si>
  <si>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</si>
  <si>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</si>
  <si>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</si>
  <si>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</si>
  <si>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</si>
  <si>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</si>
  <si>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</si>
  <si>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</si>
  <si>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</si>
  <si>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</si>
  <si>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</si>
  <si>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</si>
  <si>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</si>
  <si>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</si>
  <si>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</si>
  <si>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</si>
  <si>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</si>
  <si>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</si>
  <si>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</si>
  <si>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</si>
  <si>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</si>
  <si>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</si>
  <si>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</si>
  <si>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</si>
  <si>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</si>
  <si>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</si>
  <si>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</si>
  <si>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</si>
  <si>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</si>
  <si>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</si>
  <si>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</si>
  <si>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</si>
  <si>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</si>
  <si>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</si>
  <si>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</si>
  <si>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</si>
  <si>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</si>
  <si>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</si>
  <si>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</si>
  <si>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</si>
  <si>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</si>
  <si>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</si>
  <si>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</si>
  <si>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</si>
  <si>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</si>
  <si>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</si>
  <si>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</si>
  <si>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</si>
  <si>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</si>
  <si>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</si>
  <si>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</si>
  <si>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</si>
  <si>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</si>
  <si>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</si>
  <si>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</si>
  <si>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</si>
  <si>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</si>
  <si>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</si>
  <si>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</si>
  <si>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</si>
  <si>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</si>
  <si>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</si>
  <si>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</si>
  <si>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</si>
  <si>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</si>
  <si>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</si>
  <si>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</si>
  <si>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</si>
  <si>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</si>
  <si>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</si>
  <si>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</si>
  <si>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</si>
  <si>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</si>
  <si>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</si>
  <si>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</si>
  <si>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</si>
  <si>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</si>
  <si>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</si>
  <si>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</si>
  <si>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</si>
  <si>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</si>
  <si>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</si>
  <si>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</si>
  <si>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</si>
  <si>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</si>
  <si>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</si>
  <si>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</si>
  <si>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</si>
  <si>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</si>
  <si>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</si>
  <si>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</si>
  <si>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</si>
  <si>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</si>
  <si>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</si>
  <si>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</si>
  <si>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</si>
  <si>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</si>
  <si>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</si>
  <si>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</si>
  <si>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</si>
  <si>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</si>
  <si>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</si>
  <si>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</si>
  <si>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</si>
  <si>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</si>
  <si>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</si>
  <si>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</si>
  <si>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</si>
  <si>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</si>
  <si>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</si>
  <si>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</si>
  <si>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</si>
  <si>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</si>
  <si>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</si>
  <si>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</si>
  <si>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</si>
  <si>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</si>
  <si>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</si>
  <si>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</si>
  <si>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</si>
  <si>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</si>
  <si>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</si>
  <si>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</si>
  <si>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</si>
  <si>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</si>
  <si>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</si>
  <si>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</si>
  <si>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</si>
  <si>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</si>
  <si>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</si>
  <si>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</si>
  <si>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</si>
  <si>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</si>
  <si>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</si>
  <si>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</si>
  <si>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</si>
  <si>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</si>
  <si>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</si>
  <si>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</si>
  <si>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</si>
  <si>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</si>
  <si>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</si>
  <si>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</si>
  <si>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</si>
  <si>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</si>
  <si>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</si>
  <si>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</si>
  <si>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</si>
  <si>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</si>
  <si>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</si>
  <si>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</si>
  <si>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</si>
  <si>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</si>
  <si>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</si>
  <si>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</si>
  <si>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</si>
  <si>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</si>
  <si>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</si>
  <si>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</si>
  <si>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</si>
  <si>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</si>
  <si>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</si>
  <si>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</si>
  <si>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</si>
  <si>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</si>
  <si>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</si>
  <si>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</si>
  <si>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</si>
  <si>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</si>
  <si>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</si>
  <si>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</si>
  <si>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</si>
  <si>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</si>
  <si>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</si>
  <si>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</si>
  <si>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</si>
  <si>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</si>
  <si>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</si>
  <si>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</si>
  <si>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</si>
  <si>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</si>
  <si>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</si>
  <si>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</si>
  <si>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</si>
  <si>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</si>
  <si>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</si>
  <si>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</si>
  <si>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</si>
  <si>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</si>
  <si>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</si>
  <si>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</si>
  <si>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</si>
  <si>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</si>
  <si>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</si>
  <si>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</si>
  <si>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</si>
  <si>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</si>
  <si>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</si>
  <si>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</si>
  <si>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</si>
  <si>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</si>
  <si>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</si>
  <si>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</si>
  <si>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</si>
  <si>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</si>
  <si>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</si>
  <si>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</si>
  <si>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</si>
  <si>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</si>
  <si>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</si>
  <si>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</si>
  <si>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</si>
  <si>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</si>
  <si>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</si>
  <si>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</si>
  <si>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</si>
  <si>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</si>
  <si>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</si>
  <si>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</si>
  <si>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</si>
  <si>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</si>
  <si>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</si>
  <si>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</si>
  <si>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</si>
  <si>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</si>
  <si>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</si>
  <si>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</si>
  <si>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</si>
  <si>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</si>
  <si>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</si>
  <si>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</si>
  <si>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</si>
  <si>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</si>
  <si>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</si>
  <si>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</si>
  <si>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</si>
  <si>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</si>
  <si>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</si>
  <si>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</si>
  <si>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</si>
  <si>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</si>
  <si>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</si>
  <si>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</si>
  <si>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</si>
  <si>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</si>
  <si>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</si>
  <si>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</si>
  <si>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</si>
  <si>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</si>
  <si>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</si>
  <si>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</si>
  <si>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</si>
  <si>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</si>
  <si>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</si>
  <si>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</si>
  <si>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</si>
  <si>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</si>
  <si>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</si>
  <si>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</si>
  <si>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</si>
  <si>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</si>
  <si>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</si>
  <si>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</si>
  <si>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</si>
  <si>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</si>
  <si>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</si>
  <si>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</si>
  <si>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</si>
  <si>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</si>
  <si>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</si>
  <si>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</si>
  <si>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</si>
  <si>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</si>
  <si>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</si>
  <si>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</si>
  <si>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</si>
  <si>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</si>
  <si>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</si>
  <si>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</si>
  <si>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</si>
  <si>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</si>
  <si>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</si>
  <si>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</si>
  <si>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</si>
  <si>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</si>
  <si>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</si>
  <si>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</si>
  <si>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</si>
  <si>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</si>
  <si>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</si>
  <si>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</si>
  <si>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</si>
  <si>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</si>
  <si>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</si>
  <si>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</si>
  <si>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</si>
  <si>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</si>
  <si>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</si>
  <si>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</si>
  <si>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</si>
  <si>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</si>
  <si>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</si>
  <si>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</si>
  <si>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</si>
  <si>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</si>
  <si>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</si>
  <si>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</si>
  <si>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</si>
  <si>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</si>
  <si>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</si>
  <si>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</si>
  <si>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</si>
  <si>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</si>
  <si>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</si>
  <si>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</si>
  <si>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</si>
  <si>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</si>
  <si>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</si>
  <si>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</si>
  <si>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</si>
  <si>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</si>
  <si>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</si>
  <si>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</si>
  <si>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</si>
  <si>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</si>
  <si>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</si>
  <si>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</si>
  <si>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</si>
  <si>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</si>
  <si>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</si>
  <si>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</si>
  <si>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</si>
  <si>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</si>
  <si>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</si>
  <si>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</si>
  <si>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</si>
  <si>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</si>
  <si>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</si>
  <si>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</si>
  <si>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</si>
  <si>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</si>
  <si>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</si>
  <si>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</si>
  <si>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</si>
  <si>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</si>
  <si>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</si>
  <si>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</si>
  <si>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</si>
  <si>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</si>
  <si>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</si>
  <si>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</si>
  <si>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</si>
  <si>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</si>
  <si>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</si>
  <si>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</si>
  <si>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</si>
  <si>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</si>
  <si>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</si>
  <si>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</si>
  <si>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</si>
  <si>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</si>
  <si>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</si>
  <si>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</si>
  <si>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</si>
  <si>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</si>
  <si>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</si>
  <si>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</si>
  <si>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</si>
  <si>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</si>
  <si>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</si>
  <si>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</si>
  <si>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</si>
  <si>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</si>
  <si>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</si>
  <si>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</si>
  <si>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</si>
  <si>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</si>
  <si>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</si>
  <si>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</si>
  <si>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</si>
  <si>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</si>
  <si>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</si>
  <si>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</si>
  <si>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</si>
  <si>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</si>
  <si>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</si>
  <si>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</si>
  <si>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</si>
  <si>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</si>
  <si>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</si>
  <si>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</si>
  <si>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</si>
  <si>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</si>
  <si>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</si>
  <si>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</si>
  <si>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</si>
  <si>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</si>
  <si>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</si>
  <si>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</si>
  <si>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</si>
  <si>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</si>
  <si>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</si>
  <si>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</si>
  <si>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</si>
  <si>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</si>
  <si>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</si>
  <si>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</si>
  <si>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</si>
  <si>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</si>
  <si>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</si>
  <si>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</si>
  <si>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</si>
  <si>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</si>
  <si>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</si>
  <si>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</si>
  <si>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</si>
  <si>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</si>
  <si>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</si>
  <si>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</si>
  <si>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</si>
  <si>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</si>
  <si>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</si>
  <si>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</si>
  <si>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</si>
  <si>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</si>
  <si>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</si>
  <si>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</si>
  <si>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</si>
  <si>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</si>
  <si>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</si>
  <si>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</si>
  <si>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</si>
  <si>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</si>
  <si>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</si>
  <si>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</si>
  <si>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</si>
  <si>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</si>
  <si>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</si>
  <si>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</si>
  <si>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</si>
  <si>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</si>
  <si>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</si>
  <si>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</si>
  <si>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</si>
  <si>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</si>
  <si>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</si>
  <si>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</si>
  <si>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</si>
  <si>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</si>
  <si>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</si>
  <si>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</si>
  <si>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</si>
  <si>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</si>
  <si>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</si>
  <si>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</si>
  <si>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</si>
  <si>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</si>
  <si>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</si>
  <si>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</si>
  <si>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</si>
  <si>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</si>
  <si>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</si>
  <si>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</si>
  <si>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</si>
  <si>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</si>
  <si>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</si>
  <si>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</si>
  <si>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</si>
  <si>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</si>
  <si>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</si>
  <si>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</si>
  <si>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</si>
  <si>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</si>
  <si>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</si>
  <si>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</si>
  <si>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</si>
  <si>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</si>
  <si>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</si>
  <si>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</si>
  <si>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</si>
  <si>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</si>
  <si>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</si>
  <si>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</si>
  <si>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</si>
  <si>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</si>
  <si>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</si>
  <si>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</si>
  <si>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</si>
  <si>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</si>
  <si>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</si>
  <si>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</si>
  <si>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</si>
  <si>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</si>
  <si>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</si>
  <si>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</si>
  <si>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</si>
  <si>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</si>
  <si>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</si>
  <si>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</si>
  <si>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</si>
  <si>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</si>
  <si>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</si>
  <si>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</si>
  <si>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</si>
  <si>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</si>
  <si>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</si>
  <si>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</si>
  <si>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</si>
  <si>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</si>
  <si>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</si>
  <si>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</si>
  <si>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</si>
  <si>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</si>
  <si>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</si>
  <si>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</si>
  <si>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</si>
  <si>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</si>
  <si>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</si>
  <si>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</si>
  <si>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</si>
  <si>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</si>
  <si>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</si>
  <si>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</si>
  <si>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</si>
  <si>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</si>
  <si>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</si>
  <si>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</si>
  <si>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</si>
  <si>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</si>
  <si>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</si>
  <si>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</si>
  <si>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</si>
  <si>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</si>
  <si>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</si>
  <si>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</si>
  <si>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</si>
  <si>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</si>
  <si>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</si>
  <si>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</si>
  <si>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</si>
  <si>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</si>
  <si>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</si>
  <si>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</si>
  <si>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</si>
  <si>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</si>
  <si>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</si>
  <si>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</si>
  <si>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</si>
  <si>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</si>
  <si>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</si>
  <si>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</si>
  <si>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</si>
  <si>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</si>
  <si>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</si>
  <si>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</si>
  <si>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</si>
  <si>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</si>
  <si>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</si>
  <si>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</si>
  <si>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</si>
  <si>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</si>
  <si>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</si>
  <si>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</si>
  <si>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</si>
  <si>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</si>
  <si>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</si>
  <si>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</si>
  <si>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</si>
  <si>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</si>
  <si>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</si>
  <si>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</si>
  <si>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</si>
  <si>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</si>
  <si>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</si>
  <si>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</si>
  <si>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</si>
  <si>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</si>
  <si>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</si>
  <si>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</si>
  <si>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</si>
  <si>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</si>
  <si>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</si>
  <si>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</si>
  <si>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</si>
  <si>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</si>
  <si>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</si>
  <si>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</si>
  <si>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</si>
  <si>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</si>
  <si>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</si>
  <si>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</si>
  <si>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</si>
  <si>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</si>
  <si>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</si>
  <si>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</si>
  <si>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</si>
  <si>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</si>
  <si>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</si>
  <si>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</si>
  <si>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</si>
  <si>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</si>
  <si>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</si>
  <si>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</si>
  <si>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</si>
  <si>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</si>
  <si>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</si>
  <si>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</si>
  <si>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</si>
  <si>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</si>
  <si>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</si>
  <si>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</si>
  <si>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</si>
  <si>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</si>
  <si>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</si>
  <si>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</si>
  <si>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</si>
  <si>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</si>
  <si>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</si>
  <si>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</si>
  <si>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</si>
  <si>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</si>
  <si>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</si>
  <si>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</si>
  <si>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</si>
  <si>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</si>
  <si>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</si>
  <si>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</si>
  <si>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</si>
  <si>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</si>
  <si>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</si>
  <si>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</si>
  <si>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</si>
  <si>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</si>
  <si>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</si>
  <si>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</si>
  <si>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</si>
  <si>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</si>
  <si>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</si>
  <si>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</si>
  <si>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</si>
  <si>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</si>
  <si>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</si>
  <si>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</si>
  <si>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</si>
  <si>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</si>
  <si>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</si>
  <si>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</si>
  <si>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</si>
  <si>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</si>
  <si>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</si>
  <si>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</si>
  <si>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</si>
  <si>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</si>
  <si>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</si>
  <si>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</si>
  <si>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</si>
  <si>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</si>
  <si>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</si>
  <si>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</si>
  <si>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</si>
  <si>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</si>
  <si>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</si>
  <si>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</si>
  <si>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</si>
  <si>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</si>
  <si>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</si>
  <si>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</si>
  <si>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</si>
  <si>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</si>
  <si>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</si>
  <si>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</si>
  <si>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</si>
  <si>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</si>
  <si>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</si>
  <si>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</si>
  <si>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</si>
  <si>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</si>
  <si>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</si>
  <si>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</si>
  <si>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</si>
  <si>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</si>
  <si>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</si>
  <si>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</si>
  <si>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</si>
  <si>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</si>
  <si>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</si>
  <si>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</si>
  <si>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</si>
  <si>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</si>
  <si>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</si>
  <si>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</si>
  <si>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</si>
  <si>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</si>
  <si>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</si>
  <si>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</si>
  <si>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</si>
  <si>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</si>
  <si>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</si>
  <si>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</si>
  <si>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</si>
  <si>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</si>
  <si>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</si>
  <si>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</si>
  <si>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</si>
  <si>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</si>
  <si>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</si>
  <si>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</si>
  <si>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</si>
  <si>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</si>
  <si>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</si>
  <si>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</si>
  <si>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</si>
  <si>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</si>
  <si>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</si>
  <si>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</si>
  <si>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</si>
  <si>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</si>
  <si>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</si>
  <si>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</si>
  <si>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</si>
  <si>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</si>
  <si>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</si>
  <si>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</si>
  <si>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</si>
  <si>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</si>
  <si>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</si>
  <si>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</si>
  <si>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</si>
  <si>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</si>
  <si>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</si>
  <si>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</si>
  <si>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</si>
  <si>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</si>
  <si>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</si>
  <si>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</si>
  <si>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</si>
  <si>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</si>
  <si>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</si>
  <si>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</si>
  <si>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</si>
  <si>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</si>
  <si>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</si>
  <si>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</si>
  <si>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</si>
  <si>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</si>
  <si>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</si>
  <si>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</si>
  <si>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</si>
  <si>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</si>
  <si>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</si>
  <si>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</si>
  <si>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</si>
  <si>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</si>
  <si>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</si>
  <si>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</si>
  <si>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</si>
  <si>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</si>
  <si>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</si>
  <si>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</si>
  <si>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</si>
  <si>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</si>
  <si>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</si>
  <si>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</si>
  <si>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</si>
  <si>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</si>
  <si>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</si>
  <si>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</si>
  <si>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</si>
  <si>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</si>
  <si>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</si>
  <si>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</si>
  <si>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</si>
  <si>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</si>
  <si>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</si>
  <si>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</si>
  <si>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</si>
  <si>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</si>
  <si>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</si>
  <si>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</si>
  <si>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</si>
  <si>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</si>
  <si>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</si>
  <si>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</si>
  <si>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</si>
  <si>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</si>
  <si>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</si>
  <si>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</si>
  <si>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</si>
  <si>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</si>
  <si>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</si>
  <si>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</si>
  <si>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</si>
  <si>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</si>
  <si>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</si>
  <si>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</si>
  <si>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</si>
  <si>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</si>
  <si>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</si>
  <si>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</si>
  <si>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</si>
  <si>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</si>
  <si>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</si>
  <si>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</si>
  <si>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</si>
  <si>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</si>
  <si>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</si>
  <si>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</si>
  <si>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</si>
  <si>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</si>
  <si>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</si>
  <si>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</si>
  <si>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</si>
  <si>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</si>
  <si>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</si>
  <si>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</si>
  <si>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</si>
  <si>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</si>
  <si>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</si>
  <si>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</si>
  <si>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</si>
  <si>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</si>
  <si>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</si>
  <si>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</si>
  <si>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</si>
  <si>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</si>
  <si>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</si>
  <si>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</si>
  <si>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</si>
  <si>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</si>
  <si>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</si>
  <si>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</si>
  <si>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</si>
  <si>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</si>
  <si>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</si>
  <si>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</si>
  <si>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</si>
  <si>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</si>
  <si>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</si>
  <si>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</si>
  <si>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</si>
  <si>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</si>
  <si>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</si>
  <si>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</si>
  <si>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</si>
  <si>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</si>
  <si>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</si>
  <si>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</si>
  <si>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</si>
  <si>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</si>
  <si>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</si>
  <si>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</si>
  <si>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</si>
  <si>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</si>
  <si>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</si>
  <si>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</si>
  <si>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</si>
  <si>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</si>
  <si>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</si>
  <si>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</si>
  <si>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</si>
  <si>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</si>
  <si>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</si>
  <si>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</si>
  <si>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</si>
  <si>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</si>
  <si>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</si>
  <si>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</si>
  <si>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</si>
  <si>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</si>
  <si>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</si>
  <si>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</si>
  <si>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</si>
  <si>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</si>
  <si>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</si>
  <si>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</si>
  <si>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</si>
  <si>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</si>
  <si>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</si>
  <si>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</si>
  <si>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</si>
  <si>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</si>
  <si>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</si>
  <si>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</si>
  <si>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</si>
  <si>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</si>
  <si>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</si>
  <si>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</si>
  <si>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</si>
  <si>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</si>
  <si>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</si>
  <si>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</si>
  <si>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</si>
  <si>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</si>
  <si>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</si>
  <si>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</si>
  <si>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</si>
  <si>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</si>
  <si>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</si>
  <si>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</si>
  <si>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</si>
  <si>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</si>
  <si>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</si>
  <si>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</si>
  <si>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</si>
  <si>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</si>
  <si>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</si>
  <si>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</si>
  <si>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</si>
  <si>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</si>
  <si>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</si>
  <si>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</si>
  <si>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</si>
  <si>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</si>
  <si>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</si>
  <si>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</si>
  <si>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</si>
  <si>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</si>
  <si>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</si>
  <si>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</si>
  <si>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</si>
  <si>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</si>
  <si>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</si>
  <si>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</si>
  <si>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</si>
  <si>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</si>
  <si>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</si>
  <si>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</si>
  <si>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</si>
  <si>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</si>
  <si>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</si>
  <si>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</si>
  <si>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</si>
  <si>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</si>
  <si>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</si>
  <si>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</si>
  <si>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</si>
  <si>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</si>
  <si>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</si>
  <si>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</si>
  <si>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</si>
  <si>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</si>
  <si>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</si>
  <si>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</si>
  <si>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</si>
  <si>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</si>
  <si>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</si>
  <si>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</si>
  <si>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</si>
  <si>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</si>
  <si>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</si>
  <si>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</si>
  <si>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</si>
  <si>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</si>
  <si>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</si>
  <si>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</si>
  <si>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</si>
  <si>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</si>
  <si>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</si>
  <si>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</si>
  <si>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</si>
  <si>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</si>
  <si>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</si>
  <si>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</si>
  <si>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</si>
  <si>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</si>
  <si>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</si>
  <si>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</si>
  <si>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</si>
  <si>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</si>
  <si>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</si>
  <si>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</si>
  <si>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</si>
  <si>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</si>
  <si>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</si>
  <si>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</si>
  <si>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</si>
  <si>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</si>
  <si>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</si>
  <si>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</si>
  <si>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</si>
  <si>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</si>
  <si>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</si>
  <si>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</si>
  <si>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</si>
  <si>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</si>
  <si>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</si>
  <si>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</si>
  <si>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</si>
  <si>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</si>
  <si>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</si>
  <si>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</si>
  <si>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</si>
  <si>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</si>
  <si>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</si>
  <si>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</si>
  <si>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</si>
  <si>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</si>
  <si>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</si>
  <si>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</si>
  <si>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</si>
  <si>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</si>
  <si>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</si>
  <si>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</si>
  <si>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</si>
  <si>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</si>
  <si>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</si>
  <si>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</si>
  <si>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</si>
  <si>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</si>
  <si>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</si>
  <si>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</si>
  <si>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</si>
  <si>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</si>
  <si>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</si>
  <si>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</si>
  <si>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</si>
  <si>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</si>
  <si>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</si>
  <si>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</si>
  <si>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</si>
  <si>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</si>
  <si>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</si>
  <si>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</si>
  <si>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</si>
  <si>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</si>
  <si>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</si>
  <si>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</si>
  <si>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</si>
  <si>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</si>
  <si>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</si>
  <si>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</si>
  <si>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</si>
  <si>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</si>
  <si>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</si>
  <si>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</si>
  <si>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</si>
  <si>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</si>
  <si>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</si>
  <si>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</si>
  <si>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</si>
  <si>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</si>
  <si>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</si>
  <si>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</si>
  <si>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</si>
  <si>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</si>
  <si>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</si>
  <si>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</si>
  <si>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</si>
  <si>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</si>
  <si>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</si>
  <si>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</si>
  <si>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</si>
  <si>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</si>
  <si>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</si>
  <si>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</si>
  <si>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</si>
  <si>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</si>
  <si>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</si>
  <si>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</si>
  <si>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</si>
  <si>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</si>
  <si>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</si>
  <si>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</si>
  <si>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</si>
  <si>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</si>
  <si>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</si>
  <si>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</si>
  <si>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</si>
  <si>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</si>
  <si>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</si>
  <si>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</si>
  <si>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</si>
  <si>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</si>
  <si>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</si>
  <si>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</si>
  <si>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</si>
  <si>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</si>
  <si>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</si>
  <si>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</si>
  <si>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</si>
  <si>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</si>
  <si>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</si>
  <si>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</si>
  <si>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</si>
  <si>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</si>
  <si>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</si>
  <si>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</si>
  <si>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</si>
  <si>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</si>
  <si>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</si>
  <si>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</si>
  <si>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</si>
  <si>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</si>
  <si>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</si>
  <si>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</si>
  <si>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</si>
  <si>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</si>
  <si>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</si>
  <si>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</si>
  <si>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</si>
  <si>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</si>
  <si>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</si>
  <si>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</si>
  <si>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</si>
  <si>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</si>
  <si>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</si>
  <si>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</si>
  <si>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</si>
  <si>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</si>
  <si>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</si>
  <si>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</si>
  <si>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</si>
  <si>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</si>
  <si>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</si>
  <si>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</si>
  <si>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</si>
  <si>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</si>
  <si>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</si>
  <si>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</si>
  <si>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</si>
  <si>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</si>
  <si>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</si>
  <si>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</si>
  <si>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</si>
  <si>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</si>
  <si>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</si>
  <si>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</si>
  <si>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</si>
  <si>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</si>
  <si>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</si>
  <si>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</si>
  <si>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</si>
  <si>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</si>
  <si>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</si>
  <si>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</si>
  <si>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</si>
  <si>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</si>
  <si>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</si>
  <si>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</si>
  <si>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</si>
  <si>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</si>
  <si>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</si>
  <si>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</si>
  <si>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</si>
  <si>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</si>
  <si>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</si>
  <si>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</si>
  <si>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</si>
  <si>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</si>
  <si>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</si>
  <si>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</si>
  <si>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</si>
  <si>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</si>
  <si>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</si>
  <si>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</si>
  <si>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</si>
  <si>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</si>
  <si>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</si>
  <si>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</si>
  <si>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</si>
  <si>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</si>
  <si>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</si>
  <si>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</si>
  <si>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</si>
  <si>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</si>
  <si>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</si>
  <si>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</si>
  <si>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</si>
  <si>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</si>
  <si>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</si>
  <si>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</si>
  <si>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</si>
  <si>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</si>
  <si>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</si>
  <si>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</si>
  <si>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</si>
  <si>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</si>
  <si>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</si>
  <si>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</si>
  <si>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</si>
  <si>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</si>
  <si>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</si>
  <si>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</si>
  <si>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</si>
  <si>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</si>
  <si>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</si>
  <si>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</si>
  <si>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</si>
  <si>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</si>
  <si>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</si>
  <si>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</si>
  <si>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</si>
  <si>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</si>
  <si>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</si>
  <si>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</si>
  <si>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</si>
  <si>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</si>
  <si>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</si>
  <si>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</si>
  <si>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</si>
  <si>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</si>
  <si>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</si>
  <si>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</si>
  <si>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</si>
  <si>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</si>
  <si>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</si>
  <si>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</si>
  <si>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</si>
  <si>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</si>
  <si>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</si>
  <si>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</si>
  <si>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</si>
  <si>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</si>
  <si>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</si>
  <si>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</si>
  <si>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</si>
  <si>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</si>
  <si>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</si>
  <si>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</si>
  <si>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</si>
  <si>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</si>
  <si>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</si>
  <si>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</si>
  <si>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</si>
  <si>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</si>
  <si>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</si>
  <si>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</si>
  <si>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</si>
  <si>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</si>
  <si>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</si>
  <si>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</si>
  <si>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</si>
  <si>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</si>
  <si>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</si>
  <si>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</si>
  <si>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</si>
  <si>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</si>
  <si>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</si>
  <si>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</si>
  <si>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</si>
  <si>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</si>
  <si>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</si>
  <si>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</si>
  <si>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</si>
  <si>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</si>
  <si>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</si>
  <si>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</si>
  <si>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</si>
  <si>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</si>
  <si>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</si>
  <si>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</si>
  <si>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</si>
  <si>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</si>
  <si>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</si>
  <si>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</si>
  <si>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</si>
  <si>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</si>
  <si>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</si>
  <si>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</si>
  <si>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</si>
  <si>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</si>
  <si>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</si>
  <si>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</si>
  <si>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</si>
  <si>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</si>
  <si>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</si>
  <si>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</si>
  <si>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</si>
  <si>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</si>
  <si>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</si>
  <si>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</si>
  <si>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</si>
  <si>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</si>
  <si>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</si>
  <si>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</si>
  <si>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</si>
  <si>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</si>
  <si>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</si>
  <si>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</si>
  <si>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</si>
  <si>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</si>
  <si>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</si>
  <si>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</si>
  <si>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</si>
  <si>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</si>
  <si>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</si>
  <si>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</si>
  <si>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</si>
  <si>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</si>
  <si>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</si>
  <si>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</si>
  <si>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</si>
  <si>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</si>
  <si>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</si>
  <si>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</si>
  <si>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</si>
  <si>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</si>
  <si>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</si>
  <si>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</si>
  <si>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</si>
  <si>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</si>
  <si>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</si>
  <si>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</si>
  <si>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</si>
  <si>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</si>
  <si>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</si>
  <si>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</si>
  <si>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</si>
  <si>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</si>
  <si>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</si>
  <si>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</si>
  <si>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</si>
  <si>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</si>
  <si>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</si>
  <si>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</si>
  <si>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</si>
  <si>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</si>
  <si>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</si>
  <si>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</si>
  <si>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</si>
  <si>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</si>
  <si>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</si>
  <si>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</si>
  <si>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</si>
  <si>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</si>
  <si>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</si>
  <si>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</si>
  <si>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</si>
  <si>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</si>
  <si>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</si>
  <si>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</si>
  <si>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</si>
  <si>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</si>
  <si>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</si>
  <si>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</si>
  <si>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</si>
  <si>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</si>
  <si>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</si>
  <si>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</si>
  <si>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</si>
  <si>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</si>
  <si>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</si>
  <si>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</si>
  <si>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</si>
  <si>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</si>
  <si>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</si>
  <si>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</si>
  <si>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</si>
  <si>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</si>
  <si>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</si>
  <si>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</si>
  <si>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</si>
  <si>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</si>
  <si>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</si>
  <si>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</si>
  <si>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</si>
  <si>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</si>
  <si>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</si>
  <si>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</si>
  <si>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</si>
  <si>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</si>
  <si>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</si>
  <si>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</si>
  <si>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</si>
  <si>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</si>
  <si>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</si>
  <si>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</si>
  <si>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</si>
  <si>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</si>
  <si>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</si>
  <si>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</si>
  <si>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</si>
  <si>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</si>
  <si>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</si>
  <si>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</si>
  <si>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</si>
  <si>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</si>
  <si>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</si>
  <si>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</si>
  <si>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</si>
  <si>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</si>
  <si>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</si>
  <si>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</si>
  <si>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</si>
  <si>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</si>
  <si>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</si>
  <si>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</si>
  <si>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</si>
  <si>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</si>
  <si>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</si>
  <si>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</si>
  <si>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</si>
  <si>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</si>
  <si>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</si>
  <si>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</si>
  <si>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</si>
  <si>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</si>
  <si>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</si>
  <si>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</si>
  <si>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</si>
  <si>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</si>
  <si>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</si>
  <si>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</si>
  <si>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</si>
  <si>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</si>
  <si>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</si>
  <si>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</si>
  <si>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</si>
  <si>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</si>
  <si>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</si>
  <si>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</si>
  <si>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</si>
  <si>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</si>
  <si>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</si>
  <si>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</si>
  <si>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</si>
  <si>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</si>
  <si>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</si>
  <si>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</si>
  <si>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</si>
  <si>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</si>
  <si>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</si>
  <si>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</si>
  <si>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</si>
  <si>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</si>
  <si>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</si>
  <si>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</si>
  <si>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</si>
  <si>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</si>
  <si>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</si>
  <si>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</si>
  <si>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</si>
  <si>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</si>
  <si>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</si>
  <si>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</si>
  <si>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</si>
  <si>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</si>
  <si>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</si>
  <si>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</si>
  <si>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</si>
  <si>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</si>
  <si>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</si>
  <si>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</si>
  <si>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</si>
  <si>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</si>
  <si>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</si>
  <si>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</si>
  <si>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</si>
  <si>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</si>
  <si>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</si>
  <si>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</si>
  <si>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</si>
  <si>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</si>
  <si>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</si>
  <si>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</si>
  <si>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</si>
  <si>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</si>
  <si>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</si>
  <si>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</si>
  <si>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</si>
  <si>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</si>
  <si>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</si>
  <si>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</si>
  <si>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</si>
  <si>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</si>
  <si>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</si>
  <si>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</si>
  <si>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</si>
  <si>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</si>
  <si>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</si>
  <si>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</si>
  <si>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</si>
  <si>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</si>
  <si>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</si>
  <si>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</si>
  <si>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</si>
  <si>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</si>
  <si>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</si>
  <si>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</si>
  <si>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</si>
  <si>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</si>
  <si>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</si>
  <si>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</si>
  <si>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</si>
  <si>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</si>
  <si>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</si>
  <si>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</si>
  <si>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</si>
  <si>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</si>
  <si>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</si>
  <si>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</si>
  <si>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</si>
  <si>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</si>
  <si>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</si>
  <si>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</si>
  <si>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</si>
  <si>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</si>
  <si>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</si>
  <si>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</si>
  <si>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</si>
  <si>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</si>
  <si>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</si>
  <si>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</si>
  <si>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</si>
  <si>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</si>
  <si>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</si>
  <si>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</si>
  <si>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</si>
  <si>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</si>
  <si>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</si>
  <si>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</si>
  <si>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</si>
  <si>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</si>
  <si>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</si>
  <si>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</si>
  <si>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</si>
  <si>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</si>
  <si>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</si>
  <si>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</si>
  <si>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</si>
  <si>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</si>
  <si>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</si>
  <si>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</si>
  <si>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</si>
  <si>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</si>
  <si>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</si>
  <si>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</si>
  <si>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</si>
  <si>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</si>
  <si>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</si>
  <si>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</si>
  <si>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</si>
  <si>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</si>
  <si>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</si>
  <si>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</si>
  <si>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</si>
  <si>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</si>
  <si>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</si>
  <si>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</si>
  <si>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</si>
  <si>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</si>
  <si>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</si>
  <si>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</si>
  <si>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</si>
  <si>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</si>
  <si>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</si>
  <si>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</si>
  <si>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</si>
  <si>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</si>
  <si>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</si>
  <si>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</si>
  <si>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</si>
  <si>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</si>
  <si>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</si>
  <si>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</si>
  <si>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</si>
  <si>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</si>
  <si>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</si>
  <si>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</si>
  <si>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</si>
  <si>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</si>
  <si>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</si>
  <si>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</si>
  <si>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</si>
  <si>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</si>
  <si>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</si>
  <si>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</si>
  <si>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</si>
  <si>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</si>
  <si>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</si>
  <si>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</si>
  <si>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</si>
  <si>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</si>
  <si>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</si>
  <si>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</si>
  <si>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</si>
  <si>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</si>
  <si>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</si>
  <si>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</si>
  <si>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</si>
  <si>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</si>
  <si>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</si>
  <si>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</si>
  <si>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</si>
  <si>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</si>
  <si>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</si>
  <si>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</si>
  <si>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</si>
  <si>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</si>
  <si>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</si>
  <si>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</si>
  <si>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</si>
  <si>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</si>
  <si>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</si>
  <si>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</si>
  <si>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</si>
  <si>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</si>
  <si>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</si>
  <si>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</si>
  <si>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</si>
  <si>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</si>
  <si>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</si>
  <si>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</si>
  <si>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</si>
  <si>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</si>
  <si>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</si>
  <si>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</si>
  <si>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</si>
  <si>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</si>
  <si>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</si>
  <si>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</si>
  <si>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</si>
  <si>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</si>
  <si>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</si>
  <si>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</si>
  <si>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</si>
  <si>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</si>
  <si>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</si>
  <si>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</si>
  <si>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</si>
  <si>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</si>
  <si>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</si>
  <si>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</si>
  <si>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</si>
  <si>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</si>
  <si>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</si>
  <si>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</si>
  <si>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</si>
  <si>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</si>
  <si>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</si>
  <si>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</si>
  <si>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</si>
  <si>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</si>
  <si>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</si>
  <si>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</si>
  <si>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</si>
  <si>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</si>
  <si>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</si>
  <si>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</si>
  <si>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</si>
  <si>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</si>
  <si>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</si>
  <si>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</si>
  <si>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</si>
  <si>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</si>
  <si>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</si>
  <si>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</si>
  <si>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</si>
  <si>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</si>
  <si>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</si>
  <si>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</si>
  <si>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</si>
  <si>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</si>
  <si>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</si>
  <si>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</si>
  <si>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</si>
  <si>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</si>
  <si>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</si>
  <si>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</si>
  <si>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</si>
  <si>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</si>
  <si>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</si>
  <si>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</si>
  <si>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</si>
  <si>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</si>
  <si>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</si>
  <si>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</si>
  <si>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</si>
  <si>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</si>
  <si>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</si>
  <si>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</si>
  <si>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</si>
  <si>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</si>
  <si>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</si>
  <si>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</si>
  <si>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</si>
  <si>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</si>
  <si>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</si>
  <si>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</si>
  <si>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</si>
  <si>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</si>
  <si>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</si>
  <si>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</si>
  <si>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</si>
  <si>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</si>
  <si>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</si>
  <si>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</si>
  <si>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</si>
  <si>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</si>
  <si>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</si>
  <si>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</si>
  <si>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</si>
  <si>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</si>
  <si>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</si>
  <si>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</si>
  <si>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</si>
  <si>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</si>
  <si>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</si>
  <si>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</si>
  <si>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</si>
  <si>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</si>
  <si>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</si>
  <si>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</si>
  <si>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</si>
  <si>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</si>
  <si>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</si>
  <si>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</si>
  <si>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</si>
  <si>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</si>
  <si>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</si>
  <si>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</si>
  <si>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</si>
  <si>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</si>
  <si>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</si>
  <si>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</si>
  <si>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</si>
  <si>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</si>
  <si>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</si>
  <si>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</si>
  <si>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</si>
  <si>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</si>
  <si>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</si>
  <si>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</si>
  <si>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</si>
  <si>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</si>
  <si>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</si>
  <si>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</si>
  <si>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</si>
  <si>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</si>
  <si>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</si>
  <si>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</si>
  <si>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</si>
  <si>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</si>
  <si>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</si>
  <si>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</si>
  <si>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</si>
  <si>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</si>
  <si>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</si>
  <si>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</si>
  <si>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</si>
  <si>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</si>
  <si>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</si>
  <si>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</si>
  <si>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</si>
  <si>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</si>
  <si>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</si>
  <si>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</si>
  <si>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</si>
  <si>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</si>
  <si>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</si>
  <si>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</si>
  <si>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</si>
  <si>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</si>
  <si>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</si>
  <si>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</si>
  <si>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</si>
  <si>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</si>
  <si>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</si>
  <si>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</si>
  <si>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</si>
  <si>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</si>
  <si>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</si>
  <si>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</si>
  <si>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</si>
  <si>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</si>
  <si>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</si>
  <si>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</si>
  <si>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</si>
  <si>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</si>
  <si>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</si>
  <si>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</si>
  <si>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</si>
  <si>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</si>
  <si>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</si>
  <si>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</si>
  <si>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</si>
  <si>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</si>
  <si>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</si>
  <si>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</si>
  <si>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</si>
  <si>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</si>
  <si>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</si>
  <si>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</si>
  <si>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</si>
  <si>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</si>
  <si>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</si>
  <si>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</si>
  <si>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</si>
  <si>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</si>
  <si>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</si>
  <si>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</si>
  <si>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</si>
  <si>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</si>
  <si>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</si>
  <si>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</si>
  <si>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</si>
  <si>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</si>
  <si>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</si>
  <si>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</si>
  <si>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</si>
  <si>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</si>
  <si>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</si>
  <si>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</si>
  <si>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</si>
  <si>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</si>
  <si>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</si>
  <si>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</si>
  <si>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</si>
  <si>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</si>
  <si>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</si>
  <si>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</si>
  <si>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</si>
  <si>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</si>
  <si>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</si>
  <si>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</si>
  <si>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</si>
  <si>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</si>
  <si>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</si>
  <si>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</si>
  <si>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</si>
  <si>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</si>
  <si>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</si>
  <si>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</si>
  <si>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</si>
  <si>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</si>
  <si>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</si>
  <si>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</si>
  <si>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</si>
  <si>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</si>
  <si>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</si>
  <si>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</si>
  <si>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</si>
  <si>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</si>
  <si>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</si>
  <si>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</si>
  <si>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</si>
  <si>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</si>
  <si>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</si>
  <si>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</si>
  <si>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</si>
  <si>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</si>
  <si>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</si>
  <si>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</si>
  <si>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</si>
  <si>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</si>
  <si>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</si>
  <si>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</si>
  <si>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</si>
  <si>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</si>
  <si>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</si>
  <si>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PRIMORSKO-GORANSKA ŽUPANIJA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</si>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</sst>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149198121.78999999</v>
      </c>
      <c r="D2" s="7">
        <f>'PR-RAS'!E6</f>
        <v>166823725</v>
      </c>
      <c r="E2" s="7">
        <v>0</v>
      </c>
      <c r="F2" s="7">
        <v>0</v>
      </c>
      <c r="G2" s="8">
        <f t="shared" ref="G2:G274" si="0">(B2/1000)*(C2*1+D2*2)</f>
        <v>482845.57178999996</v>
      </c>
      <c r="H2" s="8">
        <f t="shared" ref="H2:H274" si="1">ABS(C2-ROUND(C2,0))+ABS(D2-ROUND(D2,0))</f>
        <v>0.21000000834465027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34054623.509999998</v>
      </c>
      <c r="D3" s="2">
        <f>'PR-RAS'!E7</f>
        <v>39929050.350000001</v>
      </c>
      <c r="E3" s="2">
        <v>0</v>
      </c>
      <c r="F3" s="2">
        <v>0</v>
      </c>
      <c r="G3" s="3">
        <f t="shared" si="0"/>
        <v>227825.44842000003</v>
      </c>
      <c r="H3" s="3">
        <f t="shared" si="1"/>
        <v>0.84000000357627869</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31917779.640000001</v>
      </c>
      <c r="D4" s="2">
        <f>'PR-RAS'!E8</f>
        <v>36505778.380000003</v>
      </c>
      <c r="E4" s="2">
        <v>0</v>
      </c>
      <c r="F4" s="2">
        <v>0</v>
      </c>
      <c r="G4" s="3">
        <f t="shared" si="0"/>
        <v>314788.00920000003</v>
      </c>
      <c r="H4" s="3">
        <f t="shared" si="1"/>
        <v>0.74000000208616257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28218464.93</v>
      </c>
      <c r="D5" s="2">
        <f>'PR-RAS'!E9</f>
        <v>31774666.100000001</v>
      </c>
      <c r="E5" s="2">
        <v>0</v>
      </c>
      <c r="F5" s="2">
        <v>0</v>
      </c>
      <c r="G5" s="3">
        <f t="shared" si="0"/>
        <v>367071.18851999997</v>
      </c>
      <c r="H5" s="3">
        <f t="shared" si="1"/>
        <v>0.17000000178813934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2307725.5099999998</v>
      </c>
      <c r="D6" s="2">
        <f>'PR-RAS'!E10</f>
        <v>2559523.2400000002</v>
      </c>
      <c r="E6" s="2">
        <v>0</v>
      </c>
      <c r="F6" s="2">
        <v>0</v>
      </c>
      <c r="G6" s="3">
        <f t="shared" si="0"/>
        <v>37133.859950000005</v>
      </c>
      <c r="H6" s="3">
        <f t="shared" si="1"/>
        <v>0.73000000044703484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2083602.99</v>
      </c>
      <c r="D7" s="2">
        <f>'PR-RAS'!E11</f>
        <v>2735311.22</v>
      </c>
      <c r="E7" s="2">
        <v>0</v>
      </c>
      <c r="F7" s="2">
        <v>0</v>
      </c>
      <c r="G7" s="3">
        <f t="shared" si="0"/>
        <v>45325.352580000006</v>
      </c>
      <c r="H7" s="3">
        <f t="shared" si="1"/>
        <v>0.23000000021420419</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3545203.41</v>
      </c>
      <c r="D8" s="2">
        <f>'PR-RAS'!E12</f>
        <v>4339824.84</v>
      </c>
      <c r="E8" s="2">
        <v>0</v>
      </c>
      <c r="F8" s="2">
        <v>0</v>
      </c>
      <c r="G8" s="3">
        <f t="shared" si="0"/>
        <v>85573.97163</v>
      </c>
      <c r="H8" s="3">
        <f t="shared" si="1"/>
        <v>0.57000000029802322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1578110.64</v>
      </c>
      <c r="D9" s="2">
        <f>'PR-RAS'!E13</f>
        <v>1708538.21</v>
      </c>
      <c r="E9" s="2">
        <v>0</v>
      </c>
      <c r="F9" s="2">
        <v>0</v>
      </c>
      <c r="G9" s="3">
        <f t="shared" si="0"/>
        <v>39961.496479999994</v>
      </c>
      <c r="H9" s="3">
        <f t="shared" si="1"/>
        <v>0.57000000006519258</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44962.17</v>
      </c>
      <c r="D10" s="2">
        <f>'PR-RAS'!E14</f>
        <v>82820.479999999996</v>
      </c>
      <c r="E10" s="2">
        <v>0</v>
      </c>
      <c r="F10" s="2">
        <v>0</v>
      </c>
      <c r="G10" s="3">
        <f t="shared" si="0"/>
        <v>1895.4281699999999</v>
      </c>
      <c r="H10" s="3">
        <f t="shared" si="1"/>
        <v>0.64999999999417923</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5860290.0099999998</v>
      </c>
      <c r="D11" s="2">
        <f>'PR-RAS'!E15</f>
        <v>6694905.71</v>
      </c>
      <c r="E11" s="2">
        <v>0</v>
      </c>
      <c r="F11" s="2">
        <v>0</v>
      </c>
      <c r="G11" s="3">
        <f t="shared" si="0"/>
        <v>192501.01430000001</v>
      </c>
      <c r="H11" s="3">
        <f t="shared" si="1"/>
        <v>0.29999999981373549</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168275.65000000002</v>
      </c>
      <c r="D19" s="2">
        <f>'PR-RAS'!E23</f>
        <v>1277093.9099999999</v>
      </c>
      <c r="E19" s="2">
        <v>0</v>
      </c>
      <c r="F19" s="2">
        <v>0</v>
      </c>
      <c r="G19" s="3">
        <f t="shared" si="0"/>
        <v>49004.342459999993</v>
      </c>
      <c r="H19" s="3">
        <f t="shared" si="1"/>
        <v>0.44000000006053597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27011.14</v>
      </c>
      <c r="D20" s="2">
        <f>'PR-RAS'!E24</f>
        <v>1116447.1499999999</v>
      </c>
      <c r="E20" s="2">
        <v>0</v>
      </c>
      <c r="F20" s="2">
        <v>0</v>
      </c>
      <c r="G20" s="3">
        <f t="shared" si="0"/>
        <v>42938.20336</v>
      </c>
      <c r="H20" s="3">
        <f t="shared" si="1"/>
        <v>0.28999999990628567</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141264.51</v>
      </c>
      <c r="D21" s="2">
        <f>'PR-RAS'!E25</f>
        <v>160646.76</v>
      </c>
      <c r="E21" s="2">
        <v>0</v>
      </c>
      <c r="F21" s="2">
        <v>0</v>
      </c>
      <c r="G21" s="3">
        <f t="shared" si="0"/>
        <v>9251.1606000000011</v>
      </c>
      <c r="H21" s="3">
        <f t="shared" si="1"/>
        <v>0.72999999998137355</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1968568.22</v>
      </c>
      <c r="D25" s="2">
        <f>'PR-RAS'!E29</f>
        <v>2146178.0599999996</v>
      </c>
      <c r="E25" s="2">
        <v>0</v>
      </c>
      <c r="F25" s="2">
        <v>0</v>
      </c>
      <c r="G25" s="3">
        <f t="shared" si="0"/>
        <v>150262.18415999998</v>
      </c>
      <c r="H25" s="3">
        <f t="shared" si="1"/>
        <v>0.27999999956227839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1960082.82</v>
      </c>
      <c r="D29" s="2">
        <f>'PR-RAS'!E33</f>
        <v>2136775.2599999998</v>
      </c>
      <c r="E29" s="2">
        <v>0</v>
      </c>
      <c r="F29" s="2">
        <v>0</v>
      </c>
      <c r="G29" s="3">
        <f t="shared" si="0"/>
        <v>174541.73352000001</v>
      </c>
      <c r="H29" s="3">
        <f t="shared" si="1"/>
        <v>0.43999999971129</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8485.4</v>
      </c>
      <c r="D31" s="2">
        <f>'PR-RAS'!E35</f>
        <v>9402.7999999999993</v>
      </c>
      <c r="E31" s="2">
        <v>0</v>
      </c>
      <c r="F31" s="2">
        <v>0</v>
      </c>
      <c r="G31" s="3">
        <f t="shared" si="0"/>
        <v>818.73</v>
      </c>
      <c r="H31" s="3">
        <f t="shared" si="1"/>
        <v>0.6000000000003638</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59546884.099999979</v>
      </c>
      <c r="D45" s="2">
        <f>'PR-RAS'!E49</f>
        <v>65049159.350000009</v>
      </c>
      <c r="E45" s="2">
        <v>0</v>
      </c>
      <c r="F45" s="2">
        <v>0</v>
      </c>
      <c r="G45" s="3">
        <f t="shared" si="0"/>
        <v>8344388.9232000001</v>
      </c>
      <c r="H45" s="3">
        <f t="shared" si="1"/>
        <v>0.44999998807907104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948923.75</v>
      </c>
      <c r="E46" s="2">
        <v>0</v>
      </c>
      <c r="F46" s="2">
        <v>0</v>
      </c>
      <c r="G46" s="3">
        <f t="shared" si="0"/>
        <v>85403.137499999997</v>
      </c>
      <c r="H46" s="3">
        <f t="shared" si="1"/>
        <v>0.25</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933406.47</v>
      </c>
      <c r="E47" s="2">
        <v>0</v>
      </c>
      <c r="F47" s="2">
        <v>0</v>
      </c>
      <c r="G47" s="3">
        <f t="shared" si="0"/>
        <v>85873.395239999998</v>
      </c>
      <c r="H47" s="3">
        <f t="shared" si="1"/>
        <v>0.46999999997206032</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15517.28</v>
      </c>
      <c r="E48" s="2">
        <v>0</v>
      </c>
      <c r="F48" s="2">
        <v>0</v>
      </c>
      <c r="G48" s="3">
        <f t="shared" si="0"/>
        <v>1458.6243200000001</v>
      </c>
      <c r="H48" s="3">
        <f t="shared" si="1"/>
        <v>0.28000000000065484</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519971.18999999994</v>
      </c>
      <c r="D49" s="2">
        <f>'PR-RAS'!E53</f>
        <v>0</v>
      </c>
      <c r="E49" s="2">
        <v>0</v>
      </c>
      <c r="F49" s="2">
        <v>0</v>
      </c>
      <c r="G49" s="3">
        <f t="shared" si="0"/>
        <v>24958.617119999999</v>
      </c>
      <c r="H49" s="3">
        <f t="shared" si="1"/>
        <v>0.18999999994412065</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507293.14999999997</v>
      </c>
      <c r="D52" s="2">
        <f>'PR-RAS'!E56</f>
        <v>0</v>
      </c>
      <c r="E52" s="2">
        <v>0</v>
      </c>
      <c r="F52" s="2">
        <v>0</v>
      </c>
      <c r="G52" s="3">
        <f t="shared" si="0"/>
        <v>25871.950649999995</v>
      </c>
      <c r="H52" s="3">
        <f t="shared" si="1"/>
        <v>0.1499999999650754</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12678.04</v>
      </c>
      <c r="D53" s="2">
        <f>'PR-RAS'!E57</f>
        <v>0</v>
      </c>
      <c r="E53" s="2">
        <v>0</v>
      </c>
      <c r="F53" s="2">
        <v>0</v>
      </c>
      <c r="G53" s="3">
        <f t="shared" si="0"/>
        <v>659.25808000000006</v>
      </c>
      <c r="H53" s="3">
        <f t="shared" si="1"/>
        <v>4.0000000000873115E-2</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3814197.2600000002</v>
      </c>
      <c r="D54" s="2">
        <f>'PR-RAS'!E58</f>
        <v>4380286.1100000003</v>
      </c>
      <c r="E54" s="2">
        <v>0</v>
      </c>
      <c r="F54" s="2">
        <v>0</v>
      </c>
      <c r="G54" s="3">
        <f t="shared" si="0"/>
        <v>666462.78243999998</v>
      </c>
      <c r="H54" s="3">
        <f t="shared" si="1"/>
        <v>0.37000000057742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3505684.16</v>
      </c>
      <c r="D55" s="2">
        <f>'PR-RAS'!E59</f>
        <v>4380286.1100000003</v>
      </c>
      <c r="E55" s="2">
        <v>0</v>
      </c>
      <c r="F55" s="2">
        <v>0</v>
      </c>
      <c r="G55" s="3">
        <f t="shared" si="0"/>
        <v>662377.84452000004</v>
      </c>
      <c r="H55" s="3">
        <f t="shared" si="1"/>
        <v>0.27000000048428774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308513.09999999998</v>
      </c>
      <c r="D56" s="2">
        <f>'PR-RAS'!E60</f>
        <v>0</v>
      </c>
      <c r="E56" s="2">
        <v>0</v>
      </c>
      <c r="F56" s="2">
        <v>0</v>
      </c>
      <c r="G56" s="3">
        <f t="shared" si="0"/>
        <v>16968.220499999999</v>
      </c>
      <c r="H56" s="3">
        <f t="shared" si="1"/>
        <v>9.9999999976716936E-2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964.46</v>
      </c>
      <c r="D57" s="2">
        <f>'PR-RAS'!E61</f>
        <v>226192.33</v>
      </c>
      <c r="E57" s="2">
        <v>0</v>
      </c>
      <c r="F57" s="2">
        <v>0</v>
      </c>
      <c r="G57" s="3">
        <f t="shared" si="0"/>
        <v>25387.550719999999</v>
      </c>
      <c r="H57" s="3">
        <f t="shared" si="1"/>
        <v>0.78999999998723069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964.46</v>
      </c>
      <c r="D58" s="2">
        <f>'PR-RAS'!E62</f>
        <v>221262.33</v>
      </c>
      <c r="E58" s="2">
        <v>0</v>
      </c>
      <c r="F58" s="2">
        <v>0</v>
      </c>
      <c r="G58" s="3">
        <f t="shared" si="0"/>
        <v>25278.879840000001</v>
      </c>
      <c r="H58" s="3">
        <f t="shared" si="1"/>
        <v>0.78999999998723069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4930</v>
      </c>
      <c r="E59" s="2">
        <v>0</v>
      </c>
      <c r="F59" s="2">
        <v>0</v>
      </c>
      <c r="G59" s="3">
        <f t="shared" si="0"/>
        <v>571.88</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1622656.39</v>
      </c>
      <c r="D60" s="2">
        <f>'PR-RAS'!E64</f>
        <v>733787.42</v>
      </c>
      <c r="E60" s="2">
        <v>0</v>
      </c>
      <c r="F60" s="2">
        <v>0</v>
      </c>
      <c r="G60" s="3">
        <f t="shared" si="0"/>
        <v>182323.64257</v>
      </c>
      <c r="H60" s="3">
        <f t="shared" si="1"/>
        <v>0.80999999993946403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1321094.17</v>
      </c>
      <c r="D61" s="2">
        <f>'PR-RAS'!E65</f>
        <v>733787.42</v>
      </c>
      <c r="E61" s="2">
        <v>0</v>
      </c>
      <c r="F61" s="2">
        <v>0</v>
      </c>
      <c r="G61" s="3">
        <f t="shared" si="0"/>
        <v>167320.14059999998</v>
      </c>
      <c r="H61" s="3">
        <f t="shared" si="1"/>
        <v>0.58999999996740371</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301562.21999999997</v>
      </c>
      <c r="D62" s="2">
        <f>'PR-RAS'!E66</f>
        <v>0</v>
      </c>
      <c r="E62" s="2">
        <v>0</v>
      </c>
      <c r="F62" s="2">
        <v>0</v>
      </c>
      <c r="G62" s="3">
        <f t="shared" si="0"/>
        <v>18395.295419999999</v>
      </c>
      <c r="H62" s="3">
        <f t="shared" si="1"/>
        <v>0.21999999997206032</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50967862.049999982</v>
      </c>
      <c r="D64" s="2">
        <f>'PR-RAS'!E68</f>
        <v>53360899.720000006</v>
      </c>
      <c r="E64" s="2">
        <v>0</v>
      </c>
      <c r="F64" s="2">
        <v>0</v>
      </c>
      <c r="G64" s="3">
        <f t="shared" si="0"/>
        <v>9934448.673870001</v>
      </c>
      <c r="H64" s="3">
        <f t="shared" si="1"/>
        <v>0.32999997586011887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50482082.449999981</v>
      </c>
      <c r="D65" s="2">
        <f>'PR-RAS'!E69</f>
        <v>53307678.270000003</v>
      </c>
      <c r="E65" s="2">
        <v>0</v>
      </c>
      <c r="F65" s="2">
        <v>0</v>
      </c>
      <c r="G65" s="3">
        <f t="shared" si="0"/>
        <v>10054236.09536</v>
      </c>
      <c r="H65" s="3">
        <f t="shared" si="1"/>
        <v>0.71999998390674591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485779.6</v>
      </c>
      <c r="D66" s="2">
        <f>'PR-RAS'!E70</f>
        <v>53221.45</v>
      </c>
      <c r="E66" s="2">
        <v>0</v>
      </c>
      <c r="F66" s="2">
        <v>0</v>
      </c>
      <c r="G66" s="3">
        <f t="shared" si="0"/>
        <v>38494.462500000001</v>
      </c>
      <c r="H66" s="3">
        <f t="shared" si="1"/>
        <v>0.85000000002037268</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2621232.75</v>
      </c>
      <c r="D70" s="2">
        <f>'PR-RAS'!E74</f>
        <v>5399070.0199999996</v>
      </c>
      <c r="E70" s="2">
        <v>0</v>
      </c>
      <c r="F70" s="2">
        <v>0</v>
      </c>
      <c r="G70" s="3">
        <f t="shared" si="0"/>
        <v>925936.72250999999</v>
      </c>
      <c r="H70" s="3">
        <f t="shared" si="1"/>
        <v>0.26999999955296516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1243125.5</v>
      </c>
      <c r="D71" s="2">
        <f>'PR-RAS'!E75</f>
        <v>1620741.1</v>
      </c>
      <c r="E71" s="2">
        <v>0</v>
      </c>
      <c r="F71" s="2">
        <v>0</v>
      </c>
      <c r="G71" s="3">
        <f t="shared" si="0"/>
        <v>313922.53900000005</v>
      </c>
      <c r="H71" s="3">
        <f t="shared" si="1"/>
        <v>0.60000000009313226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1378107.25</v>
      </c>
      <c r="D72" s="2">
        <f>'PR-RAS'!E76</f>
        <v>3778328.92</v>
      </c>
      <c r="E72" s="2">
        <v>0</v>
      </c>
      <c r="F72" s="2">
        <v>0</v>
      </c>
      <c r="G72" s="3">
        <f t="shared" si="0"/>
        <v>634368.32138999994</v>
      </c>
      <c r="H72" s="3">
        <f t="shared" si="1"/>
        <v>0.33000000007450581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2528559.6799999997</v>
      </c>
      <c r="D78" s="2">
        <f>'PR-RAS'!E82</f>
        <v>2892650.1300000004</v>
      </c>
      <c r="E78" s="2">
        <v>0</v>
      </c>
      <c r="F78" s="2">
        <v>0</v>
      </c>
      <c r="G78" s="3">
        <f t="shared" si="0"/>
        <v>640167.21538000007</v>
      </c>
      <c r="H78" s="3">
        <f t="shared" si="1"/>
        <v>0.4500000006519258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472959.54</v>
      </c>
      <c r="D79" s="2">
        <f>'PR-RAS'!E83</f>
        <v>474004.16</v>
      </c>
      <c r="E79" s="2">
        <v>0</v>
      </c>
      <c r="F79" s="2">
        <v>0</v>
      </c>
      <c r="G79" s="3">
        <f t="shared" si="0"/>
        <v>110835.49307999999</v>
      </c>
      <c r="H79" s="3">
        <f t="shared" si="1"/>
        <v>0.61999999999534339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12477.589999999998</v>
      </c>
      <c r="D81" s="2">
        <f>'PR-RAS'!E85</f>
        <v>15698.78</v>
      </c>
      <c r="E81" s="2">
        <v>0</v>
      </c>
      <c r="F81" s="2">
        <v>0</v>
      </c>
      <c r="G81" s="3">
        <f t="shared" si="0"/>
        <v>3510.0120000000002</v>
      </c>
      <c r="H81" s="3">
        <f t="shared" si="1"/>
        <v>0.63000000000101863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201.97</v>
      </c>
      <c r="D82" s="2">
        <f>'PR-RAS'!E86</f>
        <v>433.65</v>
      </c>
      <c r="E82" s="2">
        <v>0</v>
      </c>
      <c r="F82" s="2">
        <v>0</v>
      </c>
      <c r="G82" s="3">
        <f t="shared" si="0"/>
        <v>86.610870000000006</v>
      </c>
      <c r="H82" s="3">
        <f t="shared" si="1"/>
        <v>0.38000000000002387</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457200</v>
      </c>
      <c r="D85" s="2">
        <f>'PR-RAS'!E89</f>
        <v>457200</v>
      </c>
      <c r="E85" s="2">
        <v>0</v>
      </c>
      <c r="F85" s="2">
        <v>0</v>
      </c>
      <c r="G85" s="3">
        <f t="shared" si="0"/>
        <v>115214.40000000001</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3079.98</v>
      </c>
      <c r="D86" s="2">
        <f>'PR-RAS'!E90</f>
        <v>671.73</v>
      </c>
      <c r="E86" s="2">
        <v>0</v>
      </c>
      <c r="F86" s="2">
        <v>0</v>
      </c>
      <c r="G86" s="3">
        <f t="shared" si="0"/>
        <v>375.99240000000009</v>
      </c>
      <c r="H86" s="3">
        <f t="shared" si="1"/>
        <v>0.28999999999996362</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2055600.14</v>
      </c>
      <c r="D87" s="2">
        <f>'PR-RAS'!E91</f>
        <v>2418645.9700000002</v>
      </c>
      <c r="E87" s="2">
        <v>0</v>
      </c>
      <c r="F87" s="2">
        <v>0</v>
      </c>
      <c r="G87" s="3">
        <f t="shared" si="0"/>
        <v>592788.71887999994</v>
      </c>
      <c r="H87" s="3">
        <f t="shared" si="1"/>
        <v>0.16999999969266355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1834220.1099999999</v>
      </c>
      <c r="D88" s="2">
        <f>'PR-RAS'!E92</f>
        <v>2172898.7200000002</v>
      </c>
      <c r="E88" s="2">
        <v>0</v>
      </c>
      <c r="F88" s="2">
        <v>0</v>
      </c>
      <c r="G88" s="3">
        <f t="shared" si="0"/>
        <v>537661.52685000002</v>
      </c>
      <c r="H88" s="3">
        <f t="shared" si="1"/>
        <v>0.38999999966472387</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131310.78</v>
      </c>
      <c r="D89" s="2">
        <f>'PR-RAS'!E93</f>
        <v>126942.8</v>
      </c>
      <c r="E89" s="2">
        <v>0</v>
      </c>
      <c r="F89" s="2">
        <v>0</v>
      </c>
      <c r="G89" s="3">
        <f t="shared" si="0"/>
        <v>33897.281439999999</v>
      </c>
      <c r="H89" s="3">
        <f t="shared" si="1"/>
        <v>0.41999999999825377</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70082.710000000006</v>
      </c>
      <c r="D90" s="2">
        <f>'PR-RAS'!E94</f>
        <v>71287.039999999994</v>
      </c>
      <c r="E90" s="2">
        <v>0</v>
      </c>
      <c r="F90" s="2">
        <v>0</v>
      </c>
      <c r="G90" s="3">
        <f t="shared" si="0"/>
        <v>18926.454309999997</v>
      </c>
      <c r="H90" s="3">
        <f t="shared" si="1"/>
        <v>0.32999999998719431</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820</v>
      </c>
      <c r="D92" s="2">
        <f>'PR-RAS'!E96</f>
        <v>0</v>
      </c>
      <c r="E92" s="2">
        <v>0</v>
      </c>
      <c r="F92" s="2">
        <v>0</v>
      </c>
      <c r="G92" s="3">
        <f t="shared" si="0"/>
        <v>74.62</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19166.539999999997</v>
      </c>
      <c r="D93" s="2">
        <f>'PR-RAS'!E97</f>
        <v>47517.41</v>
      </c>
      <c r="E93" s="2">
        <v>0</v>
      </c>
      <c r="F93" s="2">
        <v>0</v>
      </c>
      <c r="G93" s="3">
        <f t="shared" si="0"/>
        <v>10506.52512</v>
      </c>
      <c r="H93" s="3">
        <f t="shared" si="1"/>
        <v>0.87000000000625732</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8114603.6799999988</v>
      </c>
      <c r="D102" s="2">
        <f>'PR-RAS'!E106</f>
        <v>8637779.3300000001</v>
      </c>
      <c r="E102" s="2">
        <v>0</v>
      </c>
      <c r="F102" s="2">
        <v>0</v>
      </c>
      <c r="G102" s="3">
        <f t="shared" si="0"/>
        <v>2564406.39634</v>
      </c>
      <c r="H102" s="3">
        <f t="shared" si="1"/>
        <v>0.6500000013038516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434869.60000000003</v>
      </c>
      <c r="D103" s="2">
        <f>'PR-RAS'!E107</f>
        <v>375743.12</v>
      </c>
      <c r="E103" s="2">
        <v>0</v>
      </c>
      <c r="F103" s="2">
        <v>0</v>
      </c>
      <c r="G103" s="3">
        <f t="shared" si="0"/>
        <v>121008.29568</v>
      </c>
      <c r="H103" s="3">
        <f t="shared" si="1"/>
        <v>0.51999999996041879</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275554.51</v>
      </c>
      <c r="D105" s="2">
        <f>'PR-RAS'!E109</f>
        <v>233142.95</v>
      </c>
      <c r="E105" s="2">
        <v>0</v>
      </c>
      <c r="F105" s="2">
        <v>0</v>
      </c>
      <c r="G105" s="3">
        <f t="shared" si="0"/>
        <v>77151.40264</v>
      </c>
      <c r="H105" s="3">
        <f t="shared" si="1"/>
        <v>0.53999999997904524</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32783.9</v>
      </c>
      <c r="D106" s="2">
        <f>'PR-RAS'!E110</f>
        <v>18060.28</v>
      </c>
      <c r="E106" s="2">
        <v>0</v>
      </c>
      <c r="F106" s="2">
        <v>0</v>
      </c>
      <c r="G106" s="3">
        <f t="shared" si="0"/>
        <v>7234.9682999999986</v>
      </c>
      <c r="H106" s="3">
        <f t="shared" si="1"/>
        <v>0.37999999999738066</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126531.19</v>
      </c>
      <c r="D107" s="2">
        <f>'PR-RAS'!E111</f>
        <v>124539.89</v>
      </c>
      <c r="E107" s="2">
        <v>0</v>
      </c>
      <c r="F107" s="2">
        <v>0</v>
      </c>
      <c r="G107" s="3">
        <f t="shared" si="0"/>
        <v>39814.762819999996</v>
      </c>
      <c r="H107" s="3">
        <f t="shared" si="1"/>
        <v>0.30000000000291038</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7679734.0799999991</v>
      </c>
      <c r="D108" s="2">
        <f>'PR-RAS'!E112</f>
        <v>8262036.21</v>
      </c>
      <c r="E108" s="2">
        <v>0</v>
      </c>
      <c r="F108" s="2">
        <v>0</v>
      </c>
      <c r="G108" s="3">
        <f t="shared" si="0"/>
        <v>2589807.2955</v>
      </c>
      <c r="H108" s="3">
        <f t="shared" si="1"/>
        <v>0.28999999910593033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7679734.0799999991</v>
      </c>
      <c r="D113" s="2">
        <f>'PR-RAS'!E117</f>
        <v>8262036.21</v>
      </c>
      <c r="E113" s="2">
        <v>0</v>
      </c>
      <c r="F113" s="2">
        <v>0</v>
      </c>
      <c r="G113" s="3">
        <f t="shared" si="0"/>
        <v>2710826.3280000002</v>
      </c>
      <c r="H113" s="3">
        <f t="shared" si="1"/>
        <v>0.28999999910593033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5874065.7599999998</v>
      </c>
      <c r="D121" s="2">
        <f>'PR-RAS'!E125</f>
        <v>6566952.7700000005</v>
      </c>
      <c r="E121" s="2">
        <v>0</v>
      </c>
      <c r="F121" s="2">
        <v>0</v>
      </c>
      <c r="G121" s="3">
        <f t="shared" si="0"/>
        <v>2280956.5559999999</v>
      </c>
      <c r="H121" s="3">
        <f t="shared" si="1"/>
        <v>0.46999999973922968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5551459.2599999998</v>
      </c>
      <c r="D122" s="2">
        <f>'PR-RAS'!E126</f>
        <v>5844464.6800000006</v>
      </c>
      <c r="E122" s="2">
        <v>0</v>
      </c>
      <c r="F122" s="2">
        <v>0</v>
      </c>
      <c r="G122" s="3">
        <f t="shared" si="0"/>
        <v>2086087.02302</v>
      </c>
      <c r="H122" s="3">
        <f t="shared" si="1"/>
        <v>0.57999999914318323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17970.879999999997</v>
      </c>
      <c r="D123" s="2">
        <f>'PR-RAS'!E127</f>
        <v>16937.490000000002</v>
      </c>
      <c r="E123" s="2">
        <v>0</v>
      </c>
      <c r="F123" s="2">
        <v>0</v>
      </c>
      <c r="G123" s="3">
        <f t="shared" si="0"/>
        <v>6325.1949199999999</v>
      </c>
      <c r="H123" s="3">
        <f t="shared" si="1"/>
        <v>0.61000000000422006</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5533488.3799999999</v>
      </c>
      <c r="D124" s="2">
        <f>'PR-RAS'!E128</f>
        <v>5827527.1900000004</v>
      </c>
      <c r="E124" s="2">
        <v>0</v>
      </c>
      <c r="F124" s="2">
        <v>0</v>
      </c>
      <c r="G124" s="3">
        <f t="shared" si="0"/>
        <v>2114190.75948</v>
      </c>
      <c r="H124" s="3">
        <f t="shared" si="1"/>
        <v>0.57000000029802322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322606.5</v>
      </c>
      <c r="D125" s="2">
        <f>'PR-RAS'!E129</f>
        <v>722488.09</v>
      </c>
      <c r="E125" s="2">
        <v>0</v>
      </c>
      <c r="F125" s="2">
        <v>0</v>
      </c>
      <c r="G125" s="3">
        <f t="shared" si="0"/>
        <v>219180.25232</v>
      </c>
      <c r="H125" s="3">
        <f t="shared" si="1"/>
        <v>0.58999999996740371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293351.09999999998</v>
      </c>
      <c r="D126" s="2">
        <f>'PR-RAS'!E130</f>
        <v>388403.73</v>
      </c>
      <c r="E126" s="2">
        <v>0</v>
      </c>
      <c r="F126" s="2">
        <v>0</v>
      </c>
      <c r="G126" s="3">
        <f t="shared" si="0"/>
        <v>133769.82</v>
      </c>
      <c r="H126" s="3">
        <f t="shared" si="1"/>
        <v>0.36999999999534339</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29255.4</v>
      </c>
      <c r="D127" s="2">
        <f>'PR-RAS'!E131</f>
        <v>334084.36</v>
      </c>
      <c r="E127" s="2">
        <v>0</v>
      </c>
      <c r="F127" s="2">
        <v>0</v>
      </c>
      <c r="G127" s="3">
        <f t="shared" si="0"/>
        <v>87875.439119999995</v>
      </c>
      <c r="H127" s="3">
        <f t="shared" si="1"/>
        <v>0.75999999998748535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38997766.869999997</v>
      </c>
      <c r="D130" s="2">
        <f>'PR-RAS'!E134</f>
        <v>43590911.590000004</v>
      </c>
      <c r="E130" s="2">
        <v>0</v>
      </c>
      <c r="F130" s="2">
        <v>0</v>
      </c>
      <c r="G130" s="3">
        <f t="shared" si="0"/>
        <v>16277167.116450002</v>
      </c>
      <c r="H130" s="3">
        <f t="shared" si="1"/>
        <v>0.53999999910593033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38997766.869999997</v>
      </c>
      <c r="D135" s="2">
        <f>'PR-RAS'!E139</f>
        <v>43590911.590000004</v>
      </c>
      <c r="E135" s="2">
        <v>0</v>
      </c>
      <c r="F135" s="2">
        <v>0</v>
      </c>
      <c r="G135" s="3">
        <f t="shared" si="0"/>
        <v>16908065.066700004</v>
      </c>
      <c r="H135" s="3">
        <f t="shared" si="1"/>
        <v>0.53999999910593033</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81618.19</v>
      </c>
      <c r="D136" s="2">
        <f>'PR-RAS'!E140</f>
        <v>157221.48000000001</v>
      </c>
      <c r="E136" s="2">
        <v>0</v>
      </c>
      <c r="F136" s="2">
        <v>0</v>
      </c>
      <c r="G136" s="3">
        <f t="shared" si="0"/>
        <v>53468.255250000009</v>
      </c>
      <c r="H136" s="3">
        <f t="shared" si="1"/>
        <v>0.67000000001280569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81618.19</v>
      </c>
      <c r="D147" s="2">
        <f>'PR-RAS'!E151</f>
        <v>157221.48000000001</v>
      </c>
      <c r="E147" s="2">
        <v>0</v>
      </c>
      <c r="F147" s="2">
        <v>0</v>
      </c>
      <c r="G147" s="3">
        <f t="shared" si="0"/>
        <v>57824.927900000002</v>
      </c>
      <c r="H147" s="3">
        <f t="shared" si="1"/>
        <v>0.67000000001280569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144142321.60000002</v>
      </c>
      <c r="D148" s="2">
        <f>'PR-RAS'!E152</f>
        <v>146693645.80999997</v>
      </c>
      <c r="E148" s="2">
        <v>0</v>
      </c>
      <c r="F148" s="2">
        <v>0</v>
      </c>
      <c r="G148" s="3">
        <f t="shared" si="0"/>
        <v>64316853.143339992</v>
      </c>
      <c r="H148" s="3">
        <f t="shared" si="1"/>
        <v>0.59000000357627869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109414923.84999999</v>
      </c>
      <c r="D149" s="2">
        <f>'PR-RAS'!E153</f>
        <v>106982932.52000001</v>
      </c>
      <c r="E149" s="2">
        <v>0</v>
      </c>
      <c r="F149" s="2">
        <v>0</v>
      </c>
      <c r="G149" s="3">
        <f t="shared" si="0"/>
        <v>47860356.755719997</v>
      </c>
      <c r="H149" s="3">
        <f t="shared" si="1"/>
        <v>0.62999999523162842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91332719.109999999</v>
      </c>
      <c r="D150" s="2">
        <f>'PR-RAS'!E154</f>
        <v>89048140.540000007</v>
      </c>
      <c r="E150" s="2">
        <v>0</v>
      </c>
      <c r="F150" s="2">
        <v>0</v>
      </c>
      <c r="G150" s="3">
        <f t="shared" si="0"/>
        <v>40144921.028310001</v>
      </c>
      <c r="H150" s="3">
        <f t="shared" si="1"/>
        <v>0.56999999284744263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88176825.010000005</v>
      </c>
      <c r="D151" s="2">
        <f>'PR-RAS'!E155</f>
        <v>85843100.060000002</v>
      </c>
      <c r="E151" s="2">
        <v>0</v>
      </c>
      <c r="F151" s="2">
        <v>0</v>
      </c>
      <c r="G151" s="3">
        <f t="shared" si="0"/>
        <v>38979453.769499995</v>
      </c>
      <c r="H151" s="3">
        <f t="shared" si="1"/>
        <v>7.0000007748603821E-2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590.63</v>
      </c>
      <c r="D152" s="2">
        <f>'PR-RAS'!E156</f>
        <v>52325.45</v>
      </c>
      <c r="E152" s="2">
        <v>0</v>
      </c>
      <c r="F152" s="2">
        <v>0</v>
      </c>
      <c r="G152" s="3">
        <f t="shared" si="0"/>
        <v>15891.471029999999</v>
      </c>
      <c r="H152" s="3">
        <f t="shared" si="1"/>
        <v>0.81999999999709416</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2390048.75</v>
      </c>
      <c r="D153" s="2">
        <f>'PR-RAS'!E157</f>
        <v>2468649.7400000002</v>
      </c>
      <c r="E153" s="2">
        <v>0</v>
      </c>
      <c r="F153" s="2">
        <v>0</v>
      </c>
      <c r="G153" s="3">
        <f t="shared" si="0"/>
        <v>1113756.93096</v>
      </c>
      <c r="H153" s="3">
        <f t="shared" si="1"/>
        <v>0.50999999977648258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765254.72</v>
      </c>
      <c r="D154" s="2">
        <f>'PR-RAS'!E158</f>
        <v>684065.29</v>
      </c>
      <c r="E154" s="2">
        <v>0</v>
      </c>
      <c r="F154" s="2">
        <v>0</v>
      </c>
      <c r="G154" s="3">
        <f t="shared" si="0"/>
        <v>326407.95089999994</v>
      </c>
      <c r="H154" s="3">
        <f t="shared" si="1"/>
        <v>0.57000000006519258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3598970.8099999996</v>
      </c>
      <c r="D155" s="2">
        <f>'PR-RAS'!E159</f>
        <v>3618862.68</v>
      </c>
      <c r="E155" s="2">
        <v>0</v>
      </c>
      <c r="F155" s="2">
        <v>0</v>
      </c>
      <c r="G155" s="3">
        <f t="shared" si="0"/>
        <v>1668851.2101799999</v>
      </c>
      <c r="H155" s="3">
        <f t="shared" si="1"/>
        <v>0.51000000024214387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14483233.93</v>
      </c>
      <c r="D156" s="2">
        <f>'PR-RAS'!E160</f>
        <v>14315929.299999999</v>
      </c>
      <c r="E156" s="2">
        <v>0</v>
      </c>
      <c r="F156" s="2">
        <v>0</v>
      </c>
      <c r="G156" s="3">
        <f t="shared" si="0"/>
        <v>6682839.3421499999</v>
      </c>
      <c r="H156" s="3">
        <f t="shared" si="1"/>
        <v>0.36999999918043613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5337.9000000000005</v>
      </c>
      <c r="D157" s="2">
        <f>'PR-RAS'!E161</f>
        <v>3236.58</v>
      </c>
      <c r="E157" s="2">
        <v>0</v>
      </c>
      <c r="F157" s="2">
        <v>0</v>
      </c>
      <c r="G157" s="3">
        <f t="shared" si="0"/>
        <v>1842.5253600000001</v>
      </c>
      <c r="H157" s="3">
        <f t="shared" si="1"/>
        <v>0.51999999999952706</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14477713.83</v>
      </c>
      <c r="D158" s="2">
        <f>'PR-RAS'!E162</f>
        <v>14312679.879999999</v>
      </c>
      <c r="E158" s="2">
        <v>0</v>
      </c>
      <c r="F158" s="2">
        <v>0</v>
      </c>
      <c r="G158" s="3">
        <f t="shared" si="0"/>
        <v>6767182.553629999</v>
      </c>
      <c r="H158" s="3">
        <f t="shared" si="1"/>
        <v>0.29000000096857548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182.2</v>
      </c>
      <c r="D159" s="2">
        <f>'PR-RAS'!E163</f>
        <v>12.84</v>
      </c>
      <c r="E159" s="2">
        <v>0</v>
      </c>
      <c r="F159" s="2">
        <v>0</v>
      </c>
      <c r="G159" s="3">
        <f t="shared" si="0"/>
        <v>32.845039999999997</v>
      </c>
      <c r="H159" s="3">
        <f t="shared" si="1"/>
        <v>0.35999999999998877</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26185784.680000003</v>
      </c>
      <c r="D160" s="2">
        <f>'PR-RAS'!E164</f>
        <v>28010005.289999999</v>
      </c>
      <c r="E160" s="2">
        <v>0</v>
      </c>
      <c r="F160" s="2">
        <v>0</v>
      </c>
      <c r="G160" s="3">
        <f t="shared" si="0"/>
        <v>13070721.44634</v>
      </c>
      <c r="H160" s="3">
        <f t="shared" si="1"/>
        <v>0.60999999567866325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3423071.0699999994</v>
      </c>
      <c r="D161" s="2">
        <f>'PR-RAS'!E165</f>
        <v>3595972.3200000003</v>
      </c>
      <c r="E161" s="2">
        <v>0</v>
      </c>
      <c r="F161" s="2">
        <v>0</v>
      </c>
      <c r="G161" s="3">
        <f t="shared" si="0"/>
        <v>1698402.5136000002</v>
      </c>
      <c r="H161" s="3">
        <f t="shared" si="1"/>
        <v>0.38999999966472387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589222.86</v>
      </c>
      <c r="D162" s="2">
        <f>'PR-RAS'!E166</f>
        <v>579092.93000000005</v>
      </c>
      <c r="E162" s="2">
        <v>0</v>
      </c>
      <c r="F162" s="2">
        <v>0</v>
      </c>
      <c r="G162" s="3">
        <f t="shared" si="0"/>
        <v>281332.80392000003</v>
      </c>
      <c r="H162" s="3">
        <f t="shared" si="1"/>
        <v>0.2099999999627471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2407433.1399999997</v>
      </c>
      <c r="D163" s="2">
        <f>'PR-RAS'!E167</f>
        <v>2574284.52</v>
      </c>
      <c r="E163" s="2">
        <v>0</v>
      </c>
      <c r="F163" s="2">
        <v>0</v>
      </c>
      <c r="G163" s="3">
        <f t="shared" si="0"/>
        <v>1224072.3531599999</v>
      </c>
      <c r="H163" s="3">
        <f t="shared" si="1"/>
        <v>0.61999999964609742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291274.90000000002</v>
      </c>
      <c r="D164" s="2">
        <f>'PR-RAS'!E168</f>
        <v>272741.21000000002</v>
      </c>
      <c r="E164" s="2">
        <v>0</v>
      </c>
      <c r="F164" s="2">
        <v>0</v>
      </c>
      <c r="G164" s="3">
        <f t="shared" si="0"/>
        <v>136391.44316000002</v>
      </c>
      <c r="H164" s="3">
        <f t="shared" si="1"/>
        <v>0.30999999999767169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135140.16999999998</v>
      </c>
      <c r="D165" s="2">
        <f>'PR-RAS'!E169</f>
        <v>169853.66</v>
      </c>
      <c r="E165" s="2">
        <v>0</v>
      </c>
      <c r="F165" s="2">
        <v>0</v>
      </c>
      <c r="G165" s="3">
        <f t="shared" si="0"/>
        <v>77874.988360000003</v>
      </c>
      <c r="H165" s="3">
        <f t="shared" si="1"/>
        <v>0.5099999999802094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7951760.7199999988</v>
      </c>
      <c r="D166" s="2">
        <f>'PR-RAS'!E170</f>
        <v>8266115.8100000005</v>
      </c>
      <c r="E166" s="2">
        <v>0</v>
      </c>
      <c r="F166" s="2">
        <v>0</v>
      </c>
      <c r="G166" s="3">
        <f t="shared" si="0"/>
        <v>4039858.7361000003</v>
      </c>
      <c r="H166" s="3">
        <f t="shared" si="1"/>
        <v>0.47000000067055225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946483.81000000017</v>
      </c>
      <c r="D167" s="2">
        <f>'PR-RAS'!E171</f>
        <v>929205.81</v>
      </c>
      <c r="E167" s="2">
        <v>0</v>
      </c>
      <c r="F167" s="2">
        <v>0</v>
      </c>
      <c r="G167" s="3">
        <f t="shared" si="0"/>
        <v>465612.64138000004</v>
      </c>
      <c r="H167" s="3">
        <f t="shared" si="1"/>
        <v>0.37999999977182597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3256247.3299999996</v>
      </c>
      <c r="D168" s="2">
        <f>'PR-RAS'!E172</f>
        <v>3331789.74</v>
      </c>
      <c r="E168" s="2">
        <v>0</v>
      </c>
      <c r="F168" s="2">
        <v>0</v>
      </c>
      <c r="G168" s="3">
        <f t="shared" si="0"/>
        <v>1656611.0772700002</v>
      </c>
      <c r="H168" s="3">
        <f t="shared" si="1"/>
        <v>0.5899999993853271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3037472.4099999997</v>
      </c>
      <c r="D169" s="2">
        <f>'PR-RAS'!E173</f>
        <v>3240474.8400000003</v>
      </c>
      <c r="E169" s="2">
        <v>0</v>
      </c>
      <c r="F169" s="2">
        <v>0</v>
      </c>
      <c r="G169" s="3">
        <f t="shared" si="0"/>
        <v>1599094.9111200001</v>
      </c>
      <c r="H169" s="3">
        <f t="shared" si="1"/>
        <v>0.56999999936670065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405825.14</v>
      </c>
      <c r="D170" s="2">
        <f>'PR-RAS'!E174</f>
        <v>295159.23</v>
      </c>
      <c r="E170" s="2">
        <v>0</v>
      </c>
      <c r="F170" s="2">
        <v>0</v>
      </c>
      <c r="G170" s="3">
        <f t="shared" si="0"/>
        <v>168348.2684</v>
      </c>
      <c r="H170" s="3">
        <f t="shared" si="1"/>
        <v>0.36999999999534339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243522.48</v>
      </c>
      <c r="D171" s="2">
        <f>'PR-RAS'!E175</f>
        <v>207310.72</v>
      </c>
      <c r="E171" s="2">
        <v>0</v>
      </c>
      <c r="F171" s="2">
        <v>0</v>
      </c>
      <c r="G171" s="3">
        <f t="shared" si="0"/>
        <v>111884.46640000002</v>
      </c>
      <c r="H171" s="3">
        <f t="shared" si="1"/>
        <v>0.76000000000931323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62209.55</v>
      </c>
      <c r="D173" s="2">
        <f>'PR-RAS'!E177</f>
        <v>262175.46999999997</v>
      </c>
      <c r="E173" s="2">
        <v>0</v>
      </c>
      <c r="F173" s="2">
        <v>0</v>
      </c>
      <c r="G173" s="3">
        <f t="shared" si="0"/>
        <v>100888.40427999999</v>
      </c>
      <c r="H173" s="3">
        <f t="shared" si="1"/>
        <v>0.91999999996914994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10426624.770000001</v>
      </c>
      <c r="D174" s="2">
        <f>'PR-RAS'!E178</f>
        <v>11554564.839999998</v>
      </c>
      <c r="E174" s="2">
        <v>0</v>
      </c>
      <c r="F174" s="2">
        <v>0</v>
      </c>
      <c r="G174" s="3">
        <f t="shared" si="0"/>
        <v>5801685.5198499989</v>
      </c>
      <c r="H174" s="3">
        <f t="shared" si="1"/>
        <v>0.39000000059604645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1353935.4400000002</v>
      </c>
      <c r="D175" s="2">
        <f>'PR-RAS'!E179</f>
        <v>1369510.1300000001</v>
      </c>
      <c r="E175" s="2">
        <v>0</v>
      </c>
      <c r="F175" s="2">
        <v>0</v>
      </c>
      <c r="G175" s="3">
        <f t="shared" si="0"/>
        <v>712174.29180000001</v>
      </c>
      <c r="H175" s="3">
        <f t="shared" si="1"/>
        <v>0.57000000029802322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2298892.4500000002</v>
      </c>
      <c r="D176" s="2">
        <f>'PR-RAS'!E180</f>
        <v>2295661.71</v>
      </c>
      <c r="E176" s="2">
        <v>0</v>
      </c>
      <c r="F176" s="2">
        <v>0</v>
      </c>
      <c r="G176" s="3">
        <f t="shared" si="0"/>
        <v>1205787.77725</v>
      </c>
      <c r="H176" s="3">
        <f t="shared" si="1"/>
        <v>0.74000000022351742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337639.63</v>
      </c>
      <c r="D177" s="2">
        <f>'PR-RAS'!E181</f>
        <v>330634.32999999996</v>
      </c>
      <c r="E177" s="2">
        <v>0</v>
      </c>
      <c r="F177" s="2">
        <v>0</v>
      </c>
      <c r="G177" s="3">
        <f t="shared" si="0"/>
        <v>175807.85903999998</v>
      </c>
      <c r="H177" s="3">
        <f t="shared" si="1"/>
        <v>0.69999999995343387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1233923.4700000004</v>
      </c>
      <c r="D178" s="2">
        <f>'PR-RAS'!E182</f>
        <v>1316386.02</v>
      </c>
      <c r="E178" s="2">
        <v>0</v>
      </c>
      <c r="F178" s="2">
        <v>0</v>
      </c>
      <c r="G178" s="3">
        <f t="shared" si="0"/>
        <v>684405.10527000006</v>
      </c>
      <c r="H178" s="3">
        <f t="shared" si="1"/>
        <v>0.49000000045634806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767150.24</v>
      </c>
      <c r="D179" s="2">
        <f>'PR-RAS'!E183</f>
        <v>802396.72</v>
      </c>
      <c r="E179" s="2">
        <v>0</v>
      </c>
      <c r="F179" s="2">
        <v>0</v>
      </c>
      <c r="G179" s="3">
        <f t="shared" si="0"/>
        <v>422205.97503999993</v>
      </c>
      <c r="H179" s="3">
        <f t="shared" si="1"/>
        <v>0.52000000001862645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675763.24999999988</v>
      </c>
      <c r="D180" s="2">
        <f>'PR-RAS'!E184</f>
        <v>1061764.8600000001</v>
      </c>
      <c r="E180" s="2">
        <v>0</v>
      </c>
      <c r="F180" s="2">
        <v>0</v>
      </c>
      <c r="G180" s="3">
        <f t="shared" si="0"/>
        <v>501073.44163000002</v>
      </c>
      <c r="H180" s="3">
        <f t="shared" si="1"/>
        <v>0.38999999978113919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1252666.2100000002</v>
      </c>
      <c r="D181" s="2">
        <f>'PR-RAS'!E185</f>
        <v>1455503.94</v>
      </c>
      <c r="E181" s="2">
        <v>0</v>
      </c>
      <c r="F181" s="2">
        <v>0</v>
      </c>
      <c r="G181" s="3">
        <f t="shared" si="0"/>
        <v>749461.3361999999</v>
      </c>
      <c r="H181" s="3">
        <f t="shared" si="1"/>
        <v>0.2700000002514571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726799.02000000014</v>
      </c>
      <c r="D182" s="2">
        <f>'PR-RAS'!E186</f>
        <v>828180.85</v>
      </c>
      <c r="E182" s="2">
        <v>0</v>
      </c>
      <c r="F182" s="2">
        <v>0</v>
      </c>
      <c r="G182" s="3">
        <f t="shared" si="0"/>
        <v>431352.09032000002</v>
      </c>
      <c r="H182" s="3">
        <f t="shared" si="1"/>
        <v>0.17000000015832484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1779855.06</v>
      </c>
      <c r="D183" s="2">
        <f>'PR-RAS'!E187</f>
        <v>2094526.28</v>
      </c>
      <c r="E183" s="2">
        <v>0</v>
      </c>
      <c r="F183" s="2">
        <v>0</v>
      </c>
      <c r="G183" s="3">
        <f t="shared" si="0"/>
        <v>1086341.1868400001</v>
      </c>
      <c r="H183" s="3">
        <f t="shared" si="1"/>
        <v>0.34000000008381903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138081.09</v>
      </c>
      <c r="D184" s="2">
        <f>'PR-RAS'!E188</f>
        <v>99890.72</v>
      </c>
      <c r="E184" s="2">
        <v>0</v>
      </c>
      <c r="F184" s="2">
        <v>0</v>
      </c>
      <c r="G184" s="3">
        <f t="shared" si="0"/>
        <v>61828.842990000005</v>
      </c>
      <c r="H184" s="3">
        <f t="shared" si="1"/>
        <v>0.36999999999534339</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3262313.35</v>
      </c>
      <c r="D185" s="2">
        <f>'PR-RAS'!E189</f>
        <v>3403910.7800000003</v>
      </c>
      <c r="E185" s="2">
        <v>0</v>
      </c>
      <c r="F185" s="2">
        <v>0</v>
      </c>
      <c r="G185" s="3">
        <f t="shared" ref="G185:G189" si="6">(B185/1000)*(C185*1+D185*2)</f>
        <v>1852904.8234399999</v>
      </c>
      <c r="H185" s="3">
        <f t="shared" ref="H185:H189" si="7">ABS(C185-ROUND(C185,0))+ABS(D185-ROUND(D185,0))</f>
        <v>0.56999999983236194</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3261784.96</v>
      </c>
      <c r="D186" s="2">
        <f>'PR-RAS'!E190</f>
        <v>3402405.29</v>
      </c>
      <c r="E186" s="2">
        <v>0</v>
      </c>
      <c r="F186" s="2">
        <v>0</v>
      </c>
      <c r="G186" s="3">
        <f t="shared" si="6"/>
        <v>1862320.1748999998</v>
      </c>
      <c r="H186" s="3">
        <f t="shared" si="7"/>
        <v>0.33000000007450581</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528.39</v>
      </c>
      <c r="D187" s="2">
        <f>'PR-RAS'!E191</f>
        <v>1505.49</v>
      </c>
      <c r="E187" s="2">
        <v>0</v>
      </c>
      <c r="F187" s="2">
        <v>0</v>
      </c>
      <c r="G187" s="3">
        <f t="shared" si="6"/>
        <v>658.32281999999998</v>
      </c>
      <c r="H187" s="3">
        <f t="shared" si="7"/>
        <v>0.87999999999999545</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983933.67999999993</v>
      </c>
      <c r="D190" s="2">
        <f>'PR-RAS'!E194</f>
        <v>1089550.82</v>
      </c>
      <c r="E190" s="2">
        <v>0</v>
      </c>
      <c r="F190" s="2">
        <v>0</v>
      </c>
      <c r="G190" s="3">
        <f t="shared" si="0"/>
        <v>597813.67548000009</v>
      </c>
      <c r="H190" s="3">
        <f t="shared" si="1"/>
        <v>0.5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154723.63</v>
      </c>
      <c r="D191" s="2">
        <f>'PR-RAS'!E195</f>
        <v>229528.55</v>
      </c>
      <c r="E191" s="2">
        <v>0</v>
      </c>
      <c r="F191" s="2">
        <v>0</v>
      </c>
      <c r="G191" s="3">
        <f t="shared" si="0"/>
        <v>116618.33869999999</v>
      </c>
      <c r="H191" s="3">
        <f t="shared" si="1"/>
        <v>0.82000000000698492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236340.44000000003</v>
      </c>
      <c r="D192" s="2">
        <f>'PR-RAS'!E196</f>
        <v>286443.52000000002</v>
      </c>
      <c r="E192" s="2">
        <v>0</v>
      </c>
      <c r="F192" s="2">
        <v>0</v>
      </c>
      <c r="G192" s="3">
        <f t="shared" si="0"/>
        <v>154562.44868000003</v>
      </c>
      <c r="H192" s="3">
        <f t="shared" si="1"/>
        <v>0.92000000001280569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158192.93999999997</v>
      </c>
      <c r="D193" s="2">
        <f>'PR-RAS'!E197</f>
        <v>126587.06</v>
      </c>
      <c r="E193" s="2">
        <v>0</v>
      </c>
      <c r="F193" s="2">
        <v>0</v>
      </c>
      <c r="G193" s="3">
        <f t="shared" si="0"/>
        <v>78982.475519999993</v>
      </c>
      <c r="H193" s="3">
        <f t="shared" si="1"/>
        <v>0.12000000002444722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77555.11</v>
      </c>
      <c r="D194" s="2">
        <f>'PR-RAS'!E198</f>
        <v>93547.82</v>
      </c>
      <c r="E194" s="2">
        <v>0</v>
      </c>
      <c r="F194" s="2">
        <v>0</v>
      </c>
      <c r="G194" s="3">
        <f t="shared" si="0"/>
        <v>51077.594750000004</v>
      </c>
      <c r="H194" s="3">
        <f t="shared" si="1"/>
        <v>0.28999999999359716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193010.23</v>
      </c>
      <c r="D195" s="2">
        <f>'PR-RAS'!E199</f>
        <v>212991.13999999998</v>
      </c>
      <c r="E195" s="2">
        <v>0</v>
      </c>
      <c r="F195" s="2">
        <v>0</v>
      </c>
      <c r="G195" s="3">
        <f t="shared" si="0"/>
        <v>120084.54694</v>
      </c>
      <c r="H195" s="3">
        <f t="shared" si="1"/>
        <v>0.36999999999534339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46867.98</v>
      </c>
      <c r="D196" s="2">
        <f>'PR-RAS'!E200</f>
        <v>16670.75</v>
      </c>
      <c r="E196" s="2">
        <v>0</v>
      </c>
      <c r="F196" s="2">
        <v>0</v>
      </c>
      <c r="G196" s="3">
        <f t="shared" si="0"/>
        <v>15640.848600000003</v>
      </c>
      <c r="H196" s="3">
        <f t="shared" si="1"/>
        <v>0.26999999999679858</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117243.35</v>
      </c>
      <c r="D197" s="2">
        <f>'PR-RAS'!E201</f>
        <v>123781.98</v>
      </c>
      <c r="E197" s="2">
        <v>0</v>
      </c>
      <c r="F197" s="2">
        <v>0</v>
      </c>
      <c r="G197" s="3">
        <f t="shared" si="0"/>
        <v>71502.232759999999</v>
      </c>
      <c r="H197" s="3">
        <f t="shared" si="1"/>
        <v>0.3700000000098953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167105.65000000002</v>
      </c>
      <c r="D198" s="2">
        <f>'PR-RAS'!E202</f>
        <v>171573.67</v>
      </c>
      <c r="E198" s="2">
        <v>0</v>
      </c>
      <c r="F198" s="2">
        <v>0</v>
      </c>
      <c r="G198" s="3">
        <f t="shared" si="0"/>
        <v>100519.83903000002</v>
      </c>
      <c r="H198" s="3">
        <f t="shared" si="1"/>
        <v>0.67999999996391125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70462.16</v>
      </c>
      <c r="D204" s="2">
        <f>'PR-RAS'!E208</f>
        <v>90408.89</v>
      </c>
      <c r="E204" s="2">
        <v>0</v>
      </c>
      <c r="F204" s="2">
        <v>0</v>
      </c>
      <c r="G204" s="3">
        <f t="shared" si="0"/>
        <v>51009.827820000006</v>
      </c>
      <c r="H204" s="3">
        <f t="shared" si="1"/>
        <v>0.27000000000407454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442.14</v>
      </c>
      <c r="D206" s="2">
        <f>'PR-RAS'!E210</f>
        <v>21491.63</v>
      </c>
      <c r="E206" s="2">
        <v>0</v>
      </c>
      <c r="F206" s="2">
        <v>0</v>
      </c>
      <c r="G206" s="3">
        <f t="shared" si="0"/>
        <v>8902.2070000000003</v>
      </c>
      <c r="H206" s="3">
        <f t="shared" si="1"/>
        <v>0.50999999999896772</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45166.54</v>
      </c>
      <c r="D207" s="2">
        <f>'PR-RAS'!E211</f>
        <v>44063.78</v>
      </c>
      <c r="E207" s="2">
        <v>0</v>
      </c>
      <c r="F207" s="2">
        <v>0</v>
      </c>
      <c r="G207" s="3">
        <f t="shared" si="0"/>
        <v>27458.584599999998</v>
      </c>
      <c r="H207" s="3">
        <f t="shared" si="1"/>
        <v>0.68000000000029104</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24853.48</v>
      </c>
      <c r="D211" s="2">
        <f>'PR-RAS'!E215</f>
        <v>24853.48</v>
      </c>
      <c r="E211" s="2">
        <v>0</v>
      </c>
      <c r="F211" s="2">
        <v>0</v>
      </c>
      <c r="G211" s="3">
        <f t="shared" si="0"/>
        <v>15657.6924</v>
      </c>
      <c r="H211" s="3">
        <f t="shared" si="1"/>
        <v>0.95999999999912689</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96643.49000000002</v>
      </c>
      <c r="D212" s="2">
        <f>'PR-RAS'!E216</f>
        <v>81164.780000000013</v>
      </c>
      <c r="E212" s="2">
        <v>0</v>
      </c>
      <c r="F212" s="2">
        <v>0</v>
      </c>
      <c r="G212" s="3">
        <f t="shared" si="0"/>
        <v>54643.313550000006</v>
      </c>
      <c r="H212" s="3">
        <f t="shared" si="1"/>
        <v>0.71000000000640284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63687.410000000011</v>
      </c>
      <c r="D213" s="2">
        <f>'PR-RAS'!E217</f>
        <v>71309.66</v>
      </c>
      <c r="E213" s="2">
        <v>0</v>
      </c>
      <c r="F213" s="2">
        <v>0</v>
      </c>
      <c r="G213" s="3">
        <f t="shared" si="0"/>
        <v>43737.026760000001</v>
      </c>
      <c r="H213" s="3">
        <f t="shared" si="1"/>
        <v>0.75000000000727596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182.23</v>
      </c>
      <c r="D214" s="2">
        <f>'PR-RAS'!E218</f>
        <v>47.49</v>
      </c>
      <c r="E214" s="2">
        <v>0</v>
      </c>
      <c r="F214" s="2">
        <v>0</v>
      </c>
      <c r="G214" s="3">
        <f t="shared" si="0"/>
        <v>59.045729999999992</v>
      </c>
      <c r="H214" s="3">
        <f t="shared" si="1"/>
        <v>0.71999999999999176</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20428.57</v>
      </c>
      <c r="D215" s="2">
        <f>'PR-RAS'!E219</f>
        <v>9089.99</v>
      </c>
      <c r="E215" s="2">
        <v>0</v>
      </c>
      <c r="F215" s="2">
        <v>0</v>
      </c>
      <c r="G215" s="3">
        <f t="shared" si="0"/>
        <v>8262.2296999999999</v>
      </c>
      <c r="H215" s="3">
        <f t="shared" si="1"/>
        <v>0.44000000000050932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12345.28</v>
      </c>
      <c r="D216" s="2">
        <f>'PR-RAS'!E220</f>
        <v>717.64</v>
      </c>
      <c r="E216" s="2">
        <v>0</v>
      </c>
      <c r="F216" s="2">
        <v>0</v>
      </c>
      <c r="G216" s="3">
        <f t="shared" si="0"/>
        <v>2962.8204000000001</v>
      </c>
      <c r="H216" s="3">
        <f t="shared" si="1"/>
        <v>0.64000000000066848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606281.97</v>
      </c>
      <c r="D217" s="2">
        <f>'PR-RAS'!E221</f>
        <v>741275.67</v>
      </c>
      <c r="E217" s="2">
        <v>0</v>
      </c>
      <c r="F217" s="2">
        <v>0</v>
      </c>
      <c r="G217" s="3">
        <f t="shared" si="0"/>
        <v>451187.99495999998</v>
      </c>
      <c r="H217" s="3">
        <f t="shared" si="1"/>
        <v>0.35999999998603016</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552550</v>
      </c>
      <c r="D218" s="2">
        <f>'PR-RAS'!E222</f>
        <v>635000</v>
      </c>
      <c r="E218" s="2">
        <v>0</v>
      </c>
      <c r="F218" s="2">
        <v>0</v>
      </c>
      <c r="G218" s="3">
        <f t="shared" si="0"/>
        <v>395493.35</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552550</v>
      </c>
      <c r="D220" s="2">
        <f>'PR-RAS'!E224</f>
        <v>635000</v>
      </c>
      <c r="E220" s="2">
        <v>0</v>
      </c>
      <c r="F220" s="2">
        <v>0</v>
      </c>
      <c r="G220" s="3">
        <f t="shared" si="0"/>
        <v>399138.45</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53731.969999999994</v>
      </c>
      <c r="D221" s="2">
        <f>'PR-RAS'!E225</f>
        <v>106275.67</v>
      </c>
      <c r="E221" s="2">
        <v>0</v>
      </c>
      <c r="F221" s="2">
        <v>0</v>
      </c>
      <c r="G221" s="3">
        <f t="shared" si="0"/>
        <v>58582.328199999996</v>
      </c>
      <c r="H221" s="3">
        <f t="shared" si="1"/>
        <v>0.36000000000785803</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18435.25</v>
      </c>
      <c r="D222" s="2">
        <f>'PR-RAS'!E226</f>
        <v>16557.86</v>
      </c>
      <c r="E222" s="2">
        <v>0</v>
      </c>
      <c r="F222" s="2">
        <v>0</v>
      </c>
      <c r="G222" s="3">
        <f t="shared" si="0"/>
        <v>11392.764370000001</v>
      </c>
      <c r="H222" s="3">
        <f t="shared" si="1"/>
        <v>0.38999999999941792</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29552.12</v>
      </c>
      <c r="D223" s="2">
        <f>'PR-RAS'!E227</f>
        <v>80717.81</v>
      </c>
      <c r="E223" s="2">
        <v>0</v>
      </c>
      <c r="F223" s="2">
        <v>0</v>
      </c>
      <c r="G223" s="3">
        <f t="shared" si="0"/>
        <v>42399.278279999999</v>
      </c>
      <c r="H223" s="3">
        <f t="shared" si="1"/>
        <v>0.31000000000130967</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5744.6</v>
      </c>
      <c r="D224" s="2">
        <f>'PR-RAS'!E228</f>
        <v>9000</v>
      </c>
      <c r="E224" s="2">
        <v>0</v>
      </c>
      <c r="F224" s="2">
        <v>0</v>
      </c>
      <c r="G224" s="3">
        <f t="shared" si="0"/>
        <v>5295.0457999999999</v>
      </c>
      <c r="H224" s="3">
        <f t="shared" si="1"/>
        <v>0.3999999999996362</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1914970.21</v>
      </c>
      <c r="D226" s="2">
        <f>'PR-RAS'!E230</f>
        <v>3053731.01</v>
      </c>
      <c r="E226" s="2">
        <v>0</v>
      </c>
      <c r="F226" s="2">
        <v>0</v>
      </c>
      <c r="G226" s="3">
        <f t="shared" si="0"/>
        <v>1805047.2517499998</v>
      </c>
      <c r="H226" s="3">
        <f t="shared" si="1"/>
        <v>0.21999999973922968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332125.69999999995</v>
      </c>
      <c r="D227" s="2">
        <f>'PR-RAS'!E231</f>
        <v>493143.82</v>
      </c>
      <c r="E227" s="2">
        <v>0</v>
      </c>
      <c r="F227" s="2">
        <v>0</v>
      </c>
      <c r="G227" s="3">
        <f t="shared" si="0"/>
        <v>297961.41483999998</v>
      </c>
      <c r="H227" s="3">
        <f t="shared" si="1"/>
        <v>0.48000000003958121</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332125.69999999995</v>
      </c>
      <c r="D228" s="2">
        <f>'PR-RAS'!E232</f>
        <v>493143.82</v>
      </c>
      <c r="E228" s="2">
        <v>0</v>
      </c>
      <c r="F228" s="2">
        <v>0</v>
      </c>
      <c r="G228" s="3">
        <f t="shared" si="0"/>
        <v>299279.82817999995</v>
      </c>
      <c r="H228" s="3">
        <f t="shared" si="1"/>
        <v>0.48000000003958121</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15984.83</v>
      </c>
      <c r="E230" s="2">
        <v>0</v>
      </c>
      <c r="F230" s="2">
        <v>0</v>
      </c>
      <c r="G230" s="3">
        <f t="shared" si="0"/>
        <v>7321.0521400000007</v>
      </c>
      <c r="H230" s="3">
        <f t="shared" si="1"/>
        <v>0.17000000000007276</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15984.83</v>
      </c>
      <c r="E232" s="2">
        <v>0</v>
      </c>
      <c r="F232" s="2">
        <v>0</v>
      </c>
      <c r="G232" s="3">
        <f t="shared" si="0"/>
        <v>7384.9914600000002</v>
      </c>
      <c r="H232" s="3">
        <f t="shared" si="1"/>
        <v>0.17000000000007276</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1210601.75</v>
      </c>
      <c r="D233" s="2">
        <f>'PR-RAS'!E237</f>
        <v>2244511.59</v>
      </c>
      <c r="E233" s="2">
        <v>0</v>
      </c>
      <c r="F233" s="2">
        <v>0</v>
      </c>
      <c r="G233" s="3">
        <f t="shared" si="0"/>
        <v>1322312.98376</v>
      </c>
      <c r="H233" s="3">
        <f t="shared" si="1"/>
        <v>0.66000000014901161</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117363.3</v>
      </c>
      <c r="D234" s="2">
        <f>'PR-RAS'!E238</f>
        <v>93223.19</v>
      </c>
      <c r="E234" s="2">
        <v>0</v>
      </c>
      <c r="F234" s="2">
        <v>0</v>
      </c>
      <c r="G234" s="3">
        <f t="shared" si="0"/>
        <v>70787.655440000002</v>
      </c>
      <c r="H234" s="3">
        <f t="shared" si="1"/>
        <v>0.49000000000523869</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1093238.45</v>
      </c>
      <c r="D235" s="2">
        <f>'PR-RAS'!E239</f>
        <v>2151288.4</v>
      </c>
      <c r="E235" s="2">
        <v>0</v>
      </c>
      <c r="F235" s="2">
        <v>0</v>
      </c>
      <c r="G235" s="3">
        <f t="shared" si="0"/>
        <v>1262620.7685</v>
      </c>
      <c r="H235" s="3">
        <f t="shared" si="1"/>
        <v>0.84999999986030161</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360498.24</v>
      </c>
      <c r="D242" s="2">
        <f>'PR-RAS'!E246</f>
        <v>176466.08</v>
      </c>
      <c r="E242" s="2">
        <v>0</v>
      </c>
      <c r="F242" s="2">
        <v>0</v>
      </c>
      <c r="G242" s="3">
        <f t="shared" si="0"/>
        <v>171936.72639999999</v>
      </c>
      <c r="H242" s="3">
        <f t="shared" si="1"/>
        <v>0.31999999997788109</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183106.02</v>
      </c>
      <c r="D243" s="2">
        <f>'PR-RAS'!E247</f>
        <v>176466.08</v>
      </c>
      <c r="E243" s="2">
        <v>0</v>
      </c>
      <c r="F243" s="2">
        <v>0</v>
      </c>
      <c r="G243" s="3">
        <f t="shared" si="0"/>
        <v>129721.23955999999</v>
      </c>
      <c r="H243" s="3">
        <f t="shared" si="1"/>
        <v>9.9999999976716936E-2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177392.22</v>
      </c>
      <c r="D244" s="2">
        <f>'PR-RAS'!E248</f>
        <v>0</v>
      </c>
      <c r="E244" s="2">
        <v>0</v>
      </c>
      <c r="F244" s="2">
        <v>0</v>
      </c>
      <c r="G244" s="3">
        <f t="shared" si="0"/>
        <v>43106.309459999997</v>
      </c>
      <c r="H244" s="3">
        <f t="shared" si="1"/>
        <v>0.22000000000116415</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11744.52</v>
      </c>
      <c r="D250" s="2">
        <f>'PR-RAS'!E254</f>
        <v>123624.69</v>
      </c>
      <c r="E250" s="2">
        <v>0</v>
      </c>
      <c r="F250" s="2">
        <v>0</v>
      </c>
      <c r="G250" s="3">
        <f t="shared" si="0"/>
        <v>64489.481099999997</v>
      </c>
      <c r="H250" s="3">
        <f t="shared" si="1"/>
        <v>0.78999999999723514</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8918.48</v>
      </c>
      <c r="D251" s="2">
        <f>'PR-RAS'!E255</f>
        <v>100874.69</v>
      </c>
      <c r="E251" s="2">
        <v>0</v>
      </c>
      <c r="F251" s="2">
        <v>0</v>
      </c>
      <c r="G251" s="3">
        <f t="shared" si="0"/>
        <v>52666.965000000004</v>
      </c>
      <c r="H251" s="3">
        <f t="shared" si="1"/>
        <v>0.78999999999723514</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2826.04</v>
      </c>
      <c r="D252" s="2">
        <f>'PR-RAS'!E256</f>
        <v>22750</v>
      </c>
      <c r="E252" s="2">
        <v>0</v>
      </c>
      <c r="F252" s="2">
        <v>0</v>
      </c>
      <c r="G252" s="3">
        <f t="shared" si="0"/>
        <v>12129.83604</v>
      </c>
      <c r="H252" s="3">
        <f t="shared" si="1"/>
        <v>3.999999999996362E-2</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1601848.4</v>
      </c>
      <c r="D258" s="2">
        <f>'PR-RAS'!E262</f>
        <v>2801026.6599999997</v>
      </c>
      <c r="E258" s="2">
        <v>0</v>
      </c>
      <c r="F258" s="2">
        <v>0</v>
      </c>
      <c r="G258" s="3">
        <f t="shared" si="0"/>
        <v>1851402.7420399997</v>
      </c>
      <c r="H258" s="3">
        <f t="shared" si="1"/>
        <v>0.74000000022351742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1601848.4</v>
      </c>
      <c r="D265" s="2">
        <f>'PR-RAS'!E269</f>
        <v>2801026.6599999997</v>
      </c>
      <c r="E265" s="2">
        <v>0</v>
      </c>
      <c r="F265" s="2">
        <v>0</v>
      </c>
      <c r="G265" s="3">
        <f t="shared" si="0"/>
        <v>1901830.0540799997</v>
      </c>
      <c r="H265" s="3">
        <f t="shared" si="1"/>
        <v>0.74000000022351742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121215.16</v>
      </c>
      <c r="D266" s="2">
        <f>'PR-RAS'!E270</f>
        <v>121321.55</v>
      </c>
      <c r="E266" s="2">
        <v>0</v>
      </c>
      <c r="F266" s="2">
        <v>0</v>
      </c>
      <c r="G266" s="3">
        <f t="shared" si="0"/>
        <v>96422.438900000008</v>
      </c>
      <c r="H266" s="3">
        <f t="shared" si="1"/>
        <v>0.61000000000058208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1480633.24</v>
      </c>
      <c r="D267" s="2">
        <f>'PR-RAS'!E271</f>
        <v>2679705.11</v>
      </c>
      <c r="E267" s="2">
        <v>0</v>
      </c>
      <c r="F267" s="2">
        <v>0</v>
      </c>
      <c r="G267" s="3">
        <f t="shared" si="0"/>
        <v>1819451.56036</v>
      </c>
      <c r="H267" s="3">
        <f t="shared" si="1"/>
        <v>0.34999999986030161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4251406.84</v>
      </c>
      <c r="D269" s="2">
        <f>'PR-RAS'!E273</f>
        <v>4933100.9899999993</v>
      </c>
      <c r="E269" s="2">
        <v>0</v>
      </c>
      <c r="F269" s="2">
        <v>0</v>
      </c>
      <c r="G269" s="3">
        <f t="shared" si="0"/>
        <v>3783519.1637599999</v>
      </c>
      <c r="H269" s="3">
        <f t="shared" si="1"/>
        <v>0.17000000085681677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2761309.2</v>
      </c>
      <c r="D270" s="2">
        <f>'PR-RAS'!E274</f>
        <v>4241738.9799999995</v>
      </c>
      <c r="E270" s="2">
        <v>0</v>
      </c>
      <c r="F270" s="2">
        <v>0</v>
      </c>
      <c r="G270" s="3">
        <f t="shared" si="0"/>
        <v>3024847.7460400001</v>
      </c>
      <c r="H270" s="3">
        <f t="shared" si="1"/>
        <v>0.22000000067055225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2712207.83</v>
      </c>
      <c r="D271" s="2">
        <f>'PR-RAS'!E275</f>
        <v>4182429.36</v>
      </c>
      <c r="E271" s="2">
        <v>0</v>
      </c>
      <c r="F271" s="2">
        <v>0</v>
      </c>
      <c r="G271" s="3">
        <f t="shared" si="0"/>
        <v>2990807.9685000004</v>
      </c>
      <c r="H271" s="3">
        <f t="shared" si="1"/>
        <v>0.52999999979510903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37281.83</v>
      </c>
      <c r="D272" s="2">
        <f>'PR-RAS'!E276</f>
        <v>34497.94</v>
      </c>
      <c r="E272" s="2">
        <v>0</v>
      </c>
      <c r="F272" s="2">
        <v>0</v>
      </c>
      <c r="G272" s="3">
        <f t="shared" si="0"/>
        <v>28801.259410000002</v>
      </c>
      <c r="H272" s="3">
        <f t="shared" si="1"/>
        <v>0.22999999999592546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11819.54</v>
      </c>
      <c r="D273" s="2">
        <f>'PR-RAS'!E277</f>
        <v>24811.68</v>
      </c>
      <c r="E273" s="2">
        <v>0</v>
      </c>
      <c r="F273" s="2">
        <v>0</v>
      </c>
      <c r="G273" s="3">
        <f t="shared" si="0"/>
        <v>16712.468800000002</v>
      </c>
      <c r="H273" s="3">
        <f t="shared" si="1"/>
        <v>0.77999999999883585</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1329272.3500000001</v>
      </c>
      <c r="D274" s="2">
        <f>'PR-RAS'!E278</f>
        <v>601099.88</v>
      </c>
      <c r="E274" s="2">
        <v>0</v>
      </c>
      <c r="F274" s="2">
        <v>0</v>
      </c>
      <c r="G274" s="3">
        <f t="shared" si="0"/>
        <v>691091.88603000017</v>
      </c>
      <c r="H274" s="3">
        <f t="shared" si="1"/>
        <v>0.47000000008847564</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1329272.3500000001</v>
      </c>
      <c r="D275" s="2">
        <f>'PR-RAS'!E279</f>
        <v>601099.88</v>
      </c>
      <c r="E275" s="2">
        <v>0</v>
      </c>
      <c r="F275" s="2">
        <v>0</v>
      </c>
      <c r="G275" s="3">
        <f t="shared" ref="G275:G528" si="12">(B275/1000)*(C275*1+D275*2)</f>
        <v>693623.35814000014</v>
      </c>
      <c r="H275" s="3">
        <f t="shared" ref="H275:H528" si="13">ABS(C275-ROUND(C275,0))+ABS(D275-ROUND(D275,0))</f>
        <v>0.47000000008847564</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23575.519999999997</v>
      </c>
      <c r="D279" s="2">
        <f>'PR-RAS'!E283</f>
        <v>3755.14</v>
      </c>
      <c r="E279" s="2">
        <v>0</v>
      </c>
      <c r="F279" s="2">
        <v>0</v>
      </c>
      <c r="G279" s="3">
        <f t="shared" si="12"/>
        <v>8641.8523999999998</v>
      </c>
      <c r="H279" s="3">
        <f t="shared" si="13"/>
        <v>0.62000000000307409</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19692.189999999999</v>
      </c>
      <c r="D280" s="2">
        <f>'PR-RAS'!E284</f>
        <v>2741.87</v>
      </c>
      <c r="E280" s="2">
        <v>0</v>
      </c>
      <c r="F280" s="2">
        <v>0</v>
      </c>
      <c r="G280" s="3">
        <f t="shared" si="12"/>
        <v>7024.0844700000007</v>
      </c>
      <c r="H280" s="3">
        <f t="shared" si="13"/>
        <v>0.31999999999879947</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3883.33</v>
      </c>
      <c r="D284" s="2">
        <f>'PR-RAS'!E288</f>
        <v>1013.27</v>
      </c>
      <c r="E284" s="2">
        <v>0</v>
      </c>
      <c r="F284" s="2">
        <v>0</v>
      </c>
      <c r="G284" s="3">
        <f t="shared" si="12"/>
        <v>1672.4932099999999</v>
      </c>
      <c r="H284" s="3">
        <f t="shared" si="13"/>
        <v>0.59999999999990905</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137249.76999999999</v>
      </c>
      <c r="D285" s="2">
        <f>'PR-RAS'!E289</f>
        <v>86506.99</v>
      </c>
      <c r="E285" s="2">
        <v>0</v>
      </c>
      <c r="F285" s="2">
        <v>0</v>
      </c>
      <c r="G285" s="3">
        <f t="shared" si="12"/>
        <v>88114.904999999999</v>
      </c>
      <c r="H285" s="3">
        <f t="shared" si="13"/>
        <v>0.24000000000523869</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106857.47</v>
      </c>
      <c r="D286" s="2">
        <f>'PR-RAS'!E290</f>
        <v>86506.99</v>
      </c>
      <c r="E286" s="2">
        <v>0</v>
      </c>
      <c r="F286" s="2">
        <v>0</v>
      </c>
      <c r="G286" s="3">
        <f t="shared" si="12"/>
        <v>79763.363249999995</v>
      </c>
      <c r="H286" s="3">
        <f t="shared" si="13"/>
        <v>0.47999999999592546</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15000</v>
      </c>
      <c r="D287" s="2">
        <f>'PR-RAS'!E291</f>
        <v>0</v>
      </c>
      <c r="E287" s="2">
        <v>0</v>
      </c>
      <c r="F287" s="2">
        <v>0</v>
      </c>
      <c r="G287" s="3">
        <f t="shared" si="12"/>
        <v>4290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15392.3</v>
      </c>
      <c r="D288" s="2">
        <f>'PR-RAS'!E292</f>
        <v>0</v>
      </c>
      <c r="E288" s="2">
        <v>0</v>
      </c>
      <c r="F288" s="2">
        <v>0</v>
      </c>
      <c r="G288" s="3">
        <f t="shared" si="12"/>
        <v>4417.5900999999994</v>
      </c>
      <c r="H288" s="3">
        <f t="shared" si="13"/>
        <v>0.2999999999992724</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12234.02</v>
      </c>
      <c r="D291" s="2">
        <f>'PR-RAS'!E295</f>
        <v>13894.61</v>
      </c>
      <c r="E291" s="2">
        <v>0</v>
      </c>
      <c r="F291" s="2">
        <v>0</v>
      </c>
      <c r="G291" s="3">
        <f t="shared" si="12"/>
        <v>11606.739600000001</v>
      </c>
      <c r="H291" s="3">
        <f t="shared" si="13"/>
        <v>0.40999999999985448</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11098.75</v>
      </c>
      <c r="D292" s="2">
        <f>'PR-RAS'!E296</f>
        <v>9780.31</v>
      </c>
      <c r="E292" s="2">
        <v>0</v>
      </c>
      <c r="F292" s="2">
        <v>0</v>
      </c>
      <c r="G292" s="3">
        <f t="shared" si="12"/>
        <v>8921.8766699999996</v>
      </c>
      <c r="H292" s="3">
        <f t="shared" si="13"/>
        <v>0.55999999999949068</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1135.2700000000004</v>
      </c>
      <c r="D294" s="2">
        <f>'PR-RAS'!E298</f>
        <v>4114.3000000000011</v>
      </c>
      <c r="E294" s="2">
        <v>0</v>
      </c>
      <c r="F294" s="2">
        <v>0</v>
      </c>
      <c r="G294" s="3">
        <f t="shared" si="12"/>
        <v>2743.6139100000005</v>
      </c>
      <c r="H294" s="3">
        <f t="shared" si="13"/>
        <v>0.57000000000152795</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144143456.87000003</v>
      </c>
      <c r="D295" s="2">
        <f>'PR-RAS'!E299</f>
        <v>146697760.10999998</v>
      </c>
      <c r="E295" s="2">
        <v>0</v>
      </c>
      <c r="F295" s="2">
        <v>0</v>
      </c>
      <c r="G295" s="3">
        <f t="shared" si="12"/>
        <v>128636459.26446</v>
      </c>
      <c r="H295" s="3">
        <f t="shared" si="13"/>
        <v>0.23999994993209839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5054664.9199999571</v>
      </c>
      <c r="D296" s="2">
        <f>'PR-RAS'!E300</f>
        <v>20125964.890000015</v>
      </c>
      <c r="E296" s="2">
        <v>0</v>
      </c>
      <c r="F296" s="2">
        <v>0</v>
      </c>
      <c r="G296" s="3">
        <f t="shared" si="12"/>
        <v>13365445.436499996</v>
      </c>
      <c r="H296" s="3">
        <f t="shared" si="13"/>
        <v>0.1900000274181366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30954893.860000003</v>
      </c>
      <c r="D298" s="2">
        <f>'PR-RAS'!E302</f>
        <v>26175694.899999995</v>
      </c>
      <c r="E298" s="2">
        <v>0</v>
      </c>
      <c r="F298" s="2">
        <v>0</v>
      </c>
      <c r="G298" s="3">
        <f t="shared" si="12"/>
        <v>24741966.247019999</v>
      </c>
      <c r="H298" s="3">
        <f t="shared" si="13"/>
        <v>0.24000000208616257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16565281.930000002</v>
      </c>
      <c r="D300" s="2">
        <f>'PR-RAS'!E304</f>
        <v>24421899.079999998</v>
      </c>
      <c r="E300" s="2">
        <v>0</v>
      </c>
      <c r="F300" s="2">
        <v>0</v>
      </c>
      <c r="G300" s="3">
        <f t="shared" si="12"/>
        <v>19557314.946909998</v>
      </c>
      <c r="H300" s="3">
        <f t="shared" si="13"/>
        <v>0.14999999664723873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1263505.73</v>
      </c>
      <c r="D301" s="2">
        <f>'PR-RAS'!E305</f>
        <v>1283401.8999999999</v>
      </c>
      <c r="E301" s="2">
        <v>0</v>
      </c>
      <c r="F301" s="2">
        <v>0</v>
      </c>
      <c r="G301" s="3">
        <f t="shared" si="12"/>
        <v>1149092.8589999999</v>
      </c>
      <c r="H301" s="3">
        <f t="shared" si="13"/>
        <v>0.37000000011175871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9524941.8000000007</v>
      </c>
      <c r="D302" s="2">
        <f>'PR-RAS'!E306</f>
        <v>5660086.29</v>
      </c>
      <c r="E302" s="2">
        <v>0</v>
      </c>
      <c r="F302" s="2">
        <v>0</v>
      </c>
      <c r="G302" s="3">
        <f t="shared" si="12"/>
        <v>6274379.4283800004</v>
      </c>
      <c r="H302" s="3">
        <f t="shared" si="13"/>
        <v>0.48999999929219484</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69660.87</v>
      </c>
      <c r="D303" s="2">
        <f>'PR-RAS'!E308</f>
        <v>118354.97</v>
      </c>
      <c r="E303" s="2">
        <v>0</v>
      </c>
      <c r="F303" s="2">
        <v>0</v>
      </c>
      <c r="G303" s="3">
        <f t="shared" si="12"/>
        <v>92523.984620000003</v>
      </c>
      <c r="H303" s="3">
        <f t="shared" si="13"/>
        <v>0.16000000000349246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47310.48</v>
      </c>
      <c r="D304" s="2">
        <f>'PR-RAS'!E309</f>
        <v>106419.15</v>
      </c>
      <c r="E304" s="2">
        <v>0</v>
      </c>
      <c r="F304" s="2">
        <v>0</v>
      </c>
      <c r="G304" s="3">
        <f t="shared" si="12"/>
        <v>78825.08034</v>
      </c>
      <c r="H304" s="3">
        <f t="shared" si="13"/>
        <v>0.62999999999738066</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47310.48</v>
      </c>
      <c r="D305" s="2">
        <f>'PR-RAS'!E310</f>
        <v>106419.15</v>
      </c>
      <c r="E305" s="2">
        <v>0</v>
      </c>
      <c r="F305" s="2">
        <v>0</v>
      </c>
      <c r="G305" s="3">
        <f t="shared" si="12"/>
        <v>79085.229120000004</v>
      </c>
      <c r="H305" s="3">
        <f t="shared" si="13"/>
        <v>0.62999999999738066</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47310.48</v>
      </c>
      <c r="D306" s="2">
        <f>'PR-RAS'!E311</f>
        <v>106419.15</v>
      </c>
      <c r="E306" s="2">
        <v>0</v>
      </c>
      <c r="F306" s="2">
        <v>0</v>
      </c>
      <c r="G306" s="3">
        <f t="shared" si="12"/>
        <v>79345.377899999992</v>
      </c>
      <c r="H306" s="3">
        <f t="shared" si="13"/>
        <v>0.62999999999738066</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22350.39</v>
      </c>
      <c r="D316" s="2">
        <f>'PR-RAS'!E321</f>
        <v>11935.82</v>
      </c>
      <c r="E316" s="2">
        <v>0</v>
      </c>
      <c r="F316" s="2">
        <v>0</v>
      </c>
      <c r="G316" s="3">
        <f t="shared" si="12"/>
        <v>14559.93945</v>
      </c>
      <c r="H316" s="3">
        <f t="shared" si="13"/>
        <v>0.56999999999970896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582.16999999999996</v>
      </c>
      <c r="D317" s="2">
        <f>'PR-RAS'!E322</f>
        <v>364.9</v>
      </c>
      <c r="E317" s="2">
        <v>0</v>
      </c>
      <c r="F317" s="2">
        <v>0</v>
      </c>
      <c r="G317" s="3">
        <f t="shared" si="12"/>
        <v>414.58251999999993</v>
      </c>
      <c r="H317" s="3">
        <f t="shared" si="13"/>
        <v>0.26999999999998181</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582.16999999999996</v>
      </c>
      <c r="D318" s="2">
        <f>'PR-RAS'!E323</f>
        <v>364.9</v>
      </c>
      <c r="E318" s="2">
        <v>0</v>
      </c>
      <c r="F318" s="2">
        <v>0</v>
      </c>
      <c r="G318" s="3">
        <f t="shared" si="12"/>
        <v>415.89448999999996</v>
      </c>
      <c r="H318" s="3">
        <f t="shared" si="13"/>
        <v>0.26999999999998181</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223.22</v>
      </c>
      <c r="D322" s="2">
        <f>'PR-RAS'!E327</f>
        <v>1600</v>
      </c>
      <c r="E322" s="2">
        <v>0</v>
      </c>
      <c r="F322" s="2">
        <v>0</v>
      </c>
      <c r="G322" s="3">
        <f t="shared" si="12"/>
        <v>1098.8536199999999</v>
      </c>
      <c r="H322" s="3">
        <f t="shared" si="13"/>
        <v>0.21999999999999886</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100</v>
      </c>
      <c r="D323" s="2">
        <f>'PR-RAS'!E328</f>
        <v>0</v>
      </c>
      <c r="E323" s="2">
        <v>0</v>
      </c>
      <c r="F323" s="2">
        <v>0</v>
      </c>
      <c r="G323" s="3">
        <f t="shared" si="12"/>
        <v>32.200000000000003</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63.22</v>
      </c>
      <c r="D324" s="2">
        <f>'PR-RAS'!E329</f>
        <v>0</v>
      </c>
      <c r="E324" s="2">
        <v>0</v>
      </c>
      <c r="F324" s="2">
        <v>0</v>
      </c>
      <c r="G324" s="3">
        <f t="shared" si="12"/>
        <v>20.420059999999999</v>
      </c>
      <c r="H324" s="3">
        <f t="shared" si="13"/>
        <v>0.21999999999999886</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28</v>
      </c>
      <c r="D325" s="2">
        <f>'PR-RAS'!E330</f>
        <v>0</v>
      </c>
      <c r="E325" s="2">
        <v>0</v>
      </c>
      <c r="F325" s="2">
        <v>0</v>
      </c>
      <c r="G325" s="3">
        <f t="shared" si="12"/>
        <v>9.072000000000001</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1600</v>
      </c>
      <c r="E326" s="2">
        <v>0</v>
      </c>
      <c r="F326" s="2">
        <v>0</v>
      </c>
      <c r="G326" s="3">
        <f t="shared" si="12"/>
        <v>1040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32</v>
      </c>
      <c r="D329" s="2">
        <f>'PR-RAS'!E334</f>
        <v>0</v>
      </c>
      <c r="E329" s="2">
        <v>0</v>
      </c>
      <c r="F329" s="2">
        <v>0</v>
      </c>
      <c r="G329" s="3">
        <f t="shared" si="12"/>
        <v>10.496</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21545</v>
      </c>
      <c r="D331" s="2">
        <f>'PR-RAS'!E336</f>
        <v>9970.92</v>
      </c>
      <c r="E331" s="2">
        <v>0</v>
      </c>
      <c r="F331" s="2">
        <v>0</v>
      </c>
      <c r="G331" s="3">
        <f t="shared" si="12"/>
        <v>13690.6572</v>
      </c>
      <c r="H331" s="3">
        <f t="shared" si="13"/>
        <v>7.999999999992724E-2</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21545</v>
      </c>
      <c r="D332" s="2">
        <f>'PR-RAS'!E337</f>
        <v>9970.92</v>
      </c>
      <c r="E332" s="2">
        <v>0</v>
      </c>
      <c r="F332" s="2">
        <v>0</v>
      </c>
      <c r="G332" s="3">
        <f t="shared" si="12"/>
        <v>13732.144039999999</v>
      </c>
      <c r="H332" s="3">
        <f t="shared" si="13"/>
        <v>7.999999999992724E-2</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8414644.25</v>
      </c>
      <c r="D355" s="2">
        <f>'PR-RAS'!E360</f>
        <v>21910103.740000002</v>
      </c>
      <c r="E355" s="2">
        <v>0</v>
      </c>
      <c r="F355" s="2">
        <v>0</v>
      </c>
      <c r="G355" s="3">
        <f t="shared" si="12"/>
        <v>18491137.512419999</v>
      </c>
      <c r="H355" s="3">
        <f t="shared" si="13"/>
        <v>0.50999999791383743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118914.92</v>
      </c>
      <c r="D356" s="2">
        <f>'PR-RAS'!E361</f>
        <v>5865183.0500000007</v>
      </c>
      <c r="E356" s="2">
        <v>0</v>
      </c>
      <c r="F356" s="2">
        <v>0</v>
      </c>
      <c r="G356" s="3">
        <f t="shared" si="12"/>
        <v>4206494.7620999999</v>
      </c>
      <c r="H356" s="3">
        <f t="shared" si="13"/>
        <v>0.13000000074680429</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118914.92</v>
      </c>
      <c r="D361" s="2">
        <f>'PR-RAS'!E366</f>
        <v>5865183.0500000007</v>
      </c>
      <c r="E361" s="2">
        <v>0</v>
      </c>
      <c r="F361" s="2">
        <v>0</v>
      </c>
      <c r="G361" s="3">
        <f t="shared" si="12"/>
        <v>4265741.1672</v>
      </c>
      <c r="H361" s="3">
        <f t="shared" si="13"/>
        <v>0.13000000074680429</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6200.03</v>
      </c>
      <c r="D364" s="2">
        <f>'PR-RAS'!E369</f>
        <v>43155.98</v>
      </c>
      <c r="E364" s="2">
        <v>0</v>
      </c>
      <c r="F364" s="2">
        <v>0</v>
      </c>
      <c r="G364" s="3">
        <f t="shared" si="12"/>
        <v>33581.852370000001</v>
      </c>
      <c r="H364" s="3">
        <f t="shared" si="13"/>
        <v>4.999999999654392E-2</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112714.89</v>
      </c>
      <c r="D365" s="2">
        <f>'PR-RAS'!E370</f>
        <v>5822027.0700000003</v>
      </c>
      <c r="E365" s="2">
        <v>0</v>
      </c>
      <c r="F365" s="2">
        <v>0</v>
      </c>
      <c r="G365" s="3">
        <f t="shared" si="12"/>
        <v>4279463.9269200005</v>
      </c>
      <c r="H365" s="3">
        <f t="shared" si="13"/>
        <v>0.1800000002986053</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3448546.1300000004</v>
      </c>
      <c r="D368" s="2">
        <f>'PR-RAS'!E373</f>
        <v>8369070.75</v>
      </c>
      <c r="E368" s="2">
        <v>0</v>
      </c>
      <c r="F368" s="2">
        <v>0</v>
      </c>
      <c r="G368" s="3">
        <f t="shared" si="12"/>
        <v>7408514.3602099996</v>
      </c>
      <c r="H368" s="3">
        <f t="shared" si="13"/>
        <v>0.38000000035390258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418674.01</v>
      </c>
      <c r="D369" s="2">
        <f>'PR-RAS'!E374</f>
        <v>5456207.4299999997</v>
      </c>
      <c r="E369" s="2">
        <v>0</v>
      </c>
      <c r="F369" s="2">
        <v>0</v>
      </c>
      <c r="G369" s="3">
        <f t="shared" si="12"/>
        <v>4169840.7041599997</v>
      </c>
      <c r="H369" s="3">
        <f t="shared" si="13"/>
        <v>0.43999999971129</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418674.01</v>
      </c>
      <c r="D371" s="2">
        <f>'PR-RAS'!E376</f>
        <v>5400937.5599999996</v>
      </c>
      <c r="E371" s="2">
        <v>0</v>
      </c>
      <c r="F371" s="2">
        <v>0</v>
      </c>
      <c r="G371" s="3">
        <f t="shared" si="12"/>
        <v>4151603.1780999997</v>
      </c>
      <c r="H371" s="3">
        <f t="shared" si="13"/>
        <v>0.45000000041909516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55269.87</v>
      </c>
      <c r="E373" s="2">
        <v>0</v>
      </c>
      <c r="F373" s="2">
        <v>0</v>
      </c>
      <c r="G373" s="3">
        <f t="shared" si="12"/>
        <v>41120.783280000003</v>
      </c>
      <c r="H373" s="3">
        <f t="shared" si="13"/>
        <v>0.12999999999738066</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1487400.8400000003</v>
      </c>
      <c r="D374" s="2">
        <f>'PR-RAS'!E379</f>
        <v>2241518.7199999997</v>
      </c>
      <c r="E374" s="2">
        <v>0</v>
      </c>
      <c r="F374" s="2">
        <v>0</v>
      </c>
      <c r="G374" s="3">
        <f t="shared" si="12"/>
        <v>2226973.4784399997</v>
      </c>
      <c r="H374" s="3">
        <f t="shared" si="13"/>
        <v>0.43999999994412065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448315.91000000003</v>
      </c>
      <c r="D375" s="2">
        <f>'PR-RAS'!E380</f>
        <v>646953.07999999996</v>
      </c>
      <c r="E375" s="2">
        <v>0</v>
      </c>
      <c r="F375" s="2">
        <v>0</v>
      </c>
      <c r="G375" s="3">
        <f t="shared" si="12"/>
        <v>651591.05417999998</v>
      </c>
      <c r="H375" s="3">
        <f t="shared" si="13"/>
        <v>0.16999999992549419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97287.140000000014</v>
      </c>
      <c r="D376" s="2">
        <f>'PR-RAS'!E381</f>
        <v>39452.32</v>
      </c>
      <c r="E376" s="2">
        <v>0</v>
      </c>
      <c r="F376" s="2">
        <v>0</v>
      </c>
      <c r="G376" s="3">
        <f t="shared" si="12"/>
        <v>66071.91750000001</v>
      </c>
      <c r="H376" s="3">
        <f t="shared" si="13"/>
        <v>0.4600000000136788</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155712.33000000002</v>
      </c>
      <c r="D377" s="2">
        <f>'PR-RAS'!E382</f>
        <v>147381.22</v>
      </c>
      <c r="E377" s="2">
        <v>0</v>
      </c>
      <c r="F377" s="2">
        <v>0</v>
      </c>
      <c r="G377" s="3">
        <f t="shared" si="12"/>
        <v>169378.51352000001</v>
      </c>
      <c r="H377" s="3">
        <f t="shared" si="13"/>
        <v>0.5500000000174623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372128.83</v>
      </c>
      <c r="D378" s="2">
        <f>'PR-RAS'!E383</f>
        <v>882837.87</v>
      </c>
      <c r="E378" s="2">
        <v>0</v>
      </c>
      <c r="F378" s="2">
        <v>0</v>
      </c>
      <c r="G378" s="3">
        <f t="shared" si="12"/>
        <v>805952.32288999995</v>
      </c>
      <c r="H378" s="3">
        <f t="shared" si="13"/>
        <v>0.29999999998835847</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16790.349999999999</v>
      </c>
      <c r="D379" s="2">
        <f>'PR-RAS'!E384</f>
        <v>8412.2199999999993</v>
      </c>
      <c r="E379" s="2">
        <v>0</v>
      </c>
      <c r="F379" s="2">
        <v>0</v>
      </c>
      <c r="G379" s="3">
        <f t="shared" si="12"/>
        <v>12706.390619999998</v>
      </c>
      <c r="H379" s="3">
        <f t="shared" si="13"/>
        <v>0.56999999999788997</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25325.200000000001</v>
      </c>
      <c r="D380" s="2">
        <f>'PR-RAS'!E385</f>
        <v>6980.64</v>
      </c>
      <c r="E380" s="2">
        <v>0</v>
      </c>
      <c r="F380" s="2">
        <v>0</v>
      </c>
      <c r="G380" s="3">
        <f t="shared" si="12"/>
        <v>14889.575920000001</v>
      </c>
      <c r="H380" s="3">
        <f t="shared" si="13"/>
        <v>0.56000000000040018</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371841.07999999996</v>
      </c>
      <c r="D381" s="2">
        <f>'PR-RAS'!E386</f>
        <v>509501.37</v>
      </c>
      <c r="E381" s="2">
        <v>0</v>
      </c>
      <c r="F381" s="2">
        <v>0</v>
      </c>
      <c r="G381" s="3">
        <f t="shared" si="12"/>
        <v>528520.65159999998</v>
      </c>
      <c r="H381" s="3">
        <f t="shared" si="13"/>
        <v>0.44999999995343387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1421969.81</v>
      </c>
      <c r="D383" s="2">
        <f>'PR-RAS'!E388</f>
        <v>511206.94</v>
      </c>
      <c r="E383" s="2">
        <v>0</v>
      </c>
      <c r="F383" s="2">
        <v>0</v>
      </c>
      <c r="G383" s="3">
        <f t="shared" si="12"/>
        <v>933754.56958000001</v>
      </c>
      <c r="H383" s="3">
        <f t="shared" si="13"/>
        <v>0.24999999994179234</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1421969.81</v>
      </c>
      <c r="D384" s="2">
        <f>'PR-RAS'!E389</f>
        <v>491064.44</v>
      </c>
      <c r="E384" s="2">
        <v>0</v>
      </c>
      <c r="F384" s="2">
        <v>0</v>
      </c>
      <c r="G384" s="3">
        <f t="shared" si="12"/>
        <v>920769.79827000003</v>
      </c>
      <c r="H384" s="3">
        <f t="shared" si="13"/>
        <v>0.62999999994644895</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20142.5</v>
      </c>
      <c r="E386" s="2">
        <v>0</v>
      </c>
      <c r="F386" s="2">
        <v>0</v>
      </c>
      <c r="G386" s="3">
        <f t="shared" si="12"/>
        <v>15509.725</v>
      </c>
      <c r="H386" s="3">
        <f t="shared" si="13"/>
        <v>0.5</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6695.1</v>
      </c>
      <c r="D388" s="2">
        <f>'PR-RAS'!E393</f>
        <v>8770.3700000000008</v>
      </c>
      <c r="E388" s="2">
        <v>0</v>
      </c>
      <c r="F388" s="2">
        <v>0</v>
      </c>
      <c r="G388" s="3">
        <f t="shared" si="12"/>
        <v>9379.2700800000021</v>
      </c>
      <c r="H388" s="3">
        <f t="shared" si="13"/>
        <v>0.47000000000116415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6695.1</v>
      </c>
      <c r="D389" s="2">
        <f>'PR-RAS'!E394</f>
        <v>8770.3700000000008</v>
      </c>
      <c r="E389" s="2">
        <v>0</v>
      </c>
      <c r="F389" s="2">
        <v>0</v>
      </c>
      <c r="G389" s="3">
        <f t="shared" si="12"/>
        <v>9403.5059200000014</v>
      </c>
      <c r="H389" s="3">
        <f t="shared" si="13"/>
        <v>0.47000000000116415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228.06</v>
      </c>
      <c r="E393" s="2">
        <v>0</v>
      </c>
      <c r="F393" s="2">
        <v>0</v>
      </c>
      <c r="G393" s="3">
        <f t="shared" si="12"/>
        <v>178.79904000000002</v>
      </c>
      <c r="H393" s="3">
        <f t="shared" si="13"/>
        <v>6.0000000000002274E-2</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228.06</v>
      </c>
      <c r="E394" s="2">
        <v>0</v>
      </c>
      <c r="F394" s="2">
        <v>0</v>
      </c>
      <c r="G394" s="3">
        <f t="shared" si="12"/>
        <v>179.25516000000002</v>
      </c>
      <c r="H394" s="3">
        <f t="shared" si="13"/>
        <v>6.0000000000002274E-2</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113806.37</v>
      </c>
      <c r="D396" s="2">
        <f>'PR-RAS'!E401</f>
        <v>151139.22999999998</v>
      </c>
      <c r="E396" s="2">
        <v>0</v>
      </c>
      <c r="F396" s="2">
        <v>0</v>
      </c>
      <c r="G396" s="3">
        <f t="shared" si="12"/>
        <v>164353.50784999999</v>
      </c>
      <c r="H396" s="3">
        <f t="shared" si="13"/>
        <v>0.59999999997671694</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59743.869999999995</v>
      </c>
      <c r="D398" s="2">
        <f>'PR-RAS'!E403</f>
        <v>112476.73</v>
      </c>
      <c r="E398" s="2">
        <v>0</v>
      </c>
      <c r="F398" s="2">
        <v>0</v>
      </c>
      <c r="G398" s="3">
        <f t="shared" si="12"/>
        <v>113024.84000999999</v>
      </c>
      <c r="H398" s="3">
        <f t="shared" si="13"/>
        <v>0.40000000000873115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54062.5</v>
      </c>
      <c r="D400" s="2">
        <f>'PR-RAS'!E405</f>
        <v>38662.5</v>
      </c>
      <c r="E400" s="2">
        <v>0</v>
      </c>
      <c r="F400" s="2">
        <v>0</v>
      </c>
      <c r="G400" s="3">
        <f t="shared" si="12"/>
        <v>52423.612500000003</v>
      </c>
      <c r="H400" s="3">
        <f t="shared" si="13"/>
        <v>1</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200</v>
      </c>
      <c r="D401" s="2">
        <f>'PR-RAS'!E406</f>
        <v>930</v>
      </c>
      <c r="E401" s="2">
        <v>0</v>
      </c>
      <c r="F401" s="2">
        <v>0</v>
      </c>
      <c r="G401" s="3">
        <f t="shared" si="12"/>
        <v>824</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200</v>
      </c>
      <c r="D402" s="2">
        <f>'PR-RAS'!E407</f>
        <v>930</v>
      </c>
      <c r="E402" s="2">
        <v>0</v>
      </c>
      <c r="F402" s="2">
        <v>0</v>
      </c>
      <c r="G402" s="3">
        <f t="shared" si="12"/>
        <v>826.06000000000006</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200</v>
      </c>
      <c r="D404" s="2">
        <f>'PR-RAS'!E409</f>
        <v>930</v>
      </c>
      <c r="E404" s="2">
        <v>0</v>
      </c>
      <c r="F404" s="2">
        <v>0</v>
      </c>
      <c r="G404" s="3">
        <f t="shared" si="12"/>
        <v>830.18000000000006</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4846983.2</v>
      </c>
      <c r="D407" s="2">
        <f>'PR-RAS'!E412</f>
        <v>7674919.9399999995</v>
      </c>
      <c r="E407" s="2">
        <v>0</v>
      </c>
      <c r="F407" s="2">
        <v>0</v>
      </c>
      <c r="G407" s="3">
        <f t="shared" si="12"/>
        <v>8199910.1704799999</v>
      </c>
      <c r="H407" s="3">
        <f t="shared" si="13"/>
        <v>0.26000000070780516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4724454.16</v>
      </c>
      <c r="D408" s="2">
        <f>'PR-RAS'!E413</f>
        <v>7641212.5599999996</v>
      </c>
      <c r="E408" s="2">
        <v>0</v>
      </c>
      <c r="F408" s="2">
        <v>0</v>
      </c>
      <c r="G408" s="3">
        <f t="shared" si="12"/>
        <v>8142799.8669600002</v>
      </c>
      <c r="H408" s="3">
        <f t="shared" si="13"/>
        <v>0.60000000055879354</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122529.04</v>
      </c>
      <c r="D409" s="2">
        <f>'PR-RAS'!E414</f>
        <v>33707.379999999997</v>
      </c>
      <c r="E409" s="2">
        <v>0</v>
      </c>
      <c r="F409" s="2">
        <v>0</v>
      </c>
      <c r="G409" s="3">
        <f t="shared" si="12"/>
        <v>77497.070399999997</v>
      </c>
      <c r="H409" s="3">
        <f t="shared" si="13"/>
        <v>0.41999999999097781</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8344983.3799999999</v>
      </c>
      <c r="D413" s="2">
        <f>'PR-RAS'!E418</f>
        <v>21791748.770000003</v>
      </c>
      <c r="E413" s="2">
        <v>0</v>
      </c>
      <c r="F413" s="2">
        <v>0</v>
      </c>
      <c r="G413" s="3">
        <f t="shared" si="12"/>
        <v>21394534.139040004</v>
      </c>
      <c r="H413" s="3">
        <f t="shared" si="13"/>
        <v>0.60999999660998583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2708264.6599999997</v>
      </c>
      <c r="D415" s="2">
        <f>'PR-RAS'!E420</f>
        <v>5033661.5699999994</v>
      </c>
      <c r="E415" s="2">
        <v>0</v>
      </c>
      <c r="F415" s="2">
        <v>0</v>
      </c>
      <c r="G415" s="3">
        <f t="shared" si="12"/>
        <v>5289093.3491999991</v>
      </c>
      <c r="H415" s="3">
        <f t="shared" si="13"/>
        <v>0.77000000094994903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108527.81</v>
      </c>
      <c r="D416" s="2">
        <f>'PR-RAS'!E421</f>
        <v>105084.62</v>
      </c>
      <c r="E416" s="2">
        <v>0</v>
      </c>
      <c r="F416" s="2">
        <v>0</v>
      </c>
      <c r="G416" s="3">
        <f t="shared" si="12"/>
        <v>132259.27575</v>
      </c>
      <c r="H416" s="3">
        <f t="shared" si="13"/>
        <v>0.57000000000698492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149267782.66</v>
      </c>
      <c r="D417" s="2">
        <f>'PR-RAS'!E422</f>
        <v>166942079.97</v>
      </c>
      <c r="E417" s="2">
        <v>0</v>
      </c>
      <c r="F417" s="2">
        <v>0</v>
      </c>
      <c r="G417" s="3">
        <f t="shared" si="12"/>
        <v>200991208.1216</v>
      </c>
      <c r="H417" s="3">
        <f t="shared" si="13"/>
        <v>0.37000000476837158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152558101.12000003</v>
      </c>
      <c r="D418" s="2">
        <f>'PR-RAS'!E423</f>
        <v>168607863.84999999</v>
      </c>
      <c r="E418" s="2">
        <v>0</v>
      </c>
      <c r="F418" s="2">
        <v>0</v>
      </c>
      <c r="G418" s="3">
        <f t="shared" si="12"/>
        <v>204235686.61794001</v>
      </c>
      <c r="H418" s="3">
        <f t="shared" si="13"/>
        <v>0.27000004053115845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3290318.4600000381</v>
      </c>
      <c r="D420" s="2">
        <f>'PR-RAS'!E425</f>
        <v>1665783.8799999952</v>
      </c>
      <c r="E420" s="2">
        <v>0</v>
      </c>
      <c r="F420" s="2">
        <v>0</v>
      </c>
      <c r="G420" s="3">
        <f t="shared" si="12"/>
        <v>2774570.326180012</v>
      </c>
      <c r="H420" s="3">
        <f t="shared" si="13"/>
        <v>0.58000004291534424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28246629.200000003</v>
      </c>
      <c r="D421" s="2">
        <f>'PR-RAS'!E426</f>
        <v>21142033.329999994</v>
      </c>
      <c r="E421" s="2">
        <v>0</v>
      </c>
      <c r="F421" s="2">
        <v>0</v>
      </c>
      <c r="G421" s="3">
        <f t="shared" si="12"/>
        <v>29622892.261199992</v>
      </c>
      <c r="H421" s="3">
        <f t="shared" si="13"/>
        <v>0.5299999974668026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16673809.740000002</v>
      </c>
      <c r="D423" s="2">
        <f>'PR-RAS'!E428</f>
        <v>24526983.699999999</v>
      </c>
      <c r="E423" s="2">
        <v>0</v>
      </c>
      <c r="F423" s="2">
        <v>0</v>
      </c>
      <c r="G423" s="3">
        <f t="shared" si="12"/>
        <v>27737121.953079998</v>
      </c>
      <c r="H423" s="3">
        <f t="shared" si="13"/>
        <v>0.55999999865889549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1886748.94</v>
      </c>
      <c r="D424" s="2">
        <f>'PR-RAS'!E430</f>
        <v>3102499.51</v>
      </c>
      <c r="E424" s="2">
        <v>0</v>
      </c>
      <c r="F424" s="2">
        <v>0</v>
      </c>
      <c r="G424" s="3">
        <f t="shared" si="12"/>
        <v>3422809.3870799993</v>
      </c>
      <c r="H424" s="3">
        <f t="shared" si="13"/>
        <v>0.55000000027939677</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1886748.94</v>
      </c>
      <c r="D485" s="2">
        <f>'PR-RAS'!E491</f>
        <v>3102499.51</v>
      </c>
      <c r="E485" s="2">
        <v>0</v>
      </c>
      <c r="F485" s="2">
        <v>0</v>
      </c>
      <c r="G485" s="3">
        <f t="shared" si="12"/>
        <v>3916406.0126399994</v>
      </c>
      <c r="H485" s="3">
        <f t="shared" si="13"/>
        <v>0.55000000027939677</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312995.61</v>
      </c>
      <c r="D491" s="2">
        <f>'PR-RAS'!E497</f>
        <v>2102499.5099999998</v>
      </c>
      <c r="E491" s="2">
        <v>0</v>
      </c>
      <c r="F491" s="2">
        <v>0</v>
      </c>
      <c r="G491" s="3">
        <f t="shared" si="12"/>
        <v>2213817.3687</v>
      </c>
      <c r="H491" s="3">
        <f t="shared" si="13"/>
        <v>0.88000000023748726</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312995.61</v>
      </c>
      <c r="D492" s="2">
        <f>'PR-RAS'!E498</f>
        <v>2102499.5099999998</v>
      </c>
      <c r="E492" s="2">
        <v>0</v>
      </c>
      <c r="F492" s="2">
        <v>0</v>
      </c>
      <c r="G492" s="3">
        <f t="shared" si="12"/>
        <v>2218335.3633300001</v>
      </c>
      <c r="H492" s="3">
        <f t="shared" si="13"/>
        <v>0.88000000023748726</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1573753.33</v>
      </c>
      <c r="D496" s="2">
        <f>'PR-RAS'!E502</f>
        <v>1000000</v>
      </c>
      <c r="E496" s="2">
        <v>0</v>
      </c>
      <c r="F496" s="2">
        <v>0</v>
      </c>
      <c r="G496" s="3">
        <f t="shared" si="12"/>
        <v>1769007.8983499999</v>
      </c>
      <c r="H496" s="3">
        <f t="shared" si="13"/>
        <v>0.33000000007450581</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1573753.33</v>
      </c>
      <c r="D497" s="2">
        <f>'PR-RAS'!E503</f>
        <v>1000000</v>
      </c>
      <c r="E497" s="2">
        <v>0</v>
      </c>
      <c r="F497" s="2">
        <v>0</v>
      </c>
      <c r="G497" s="3">
        <f t="shared" si="12"/>
        <v>1772581.6516800001</v>
      </c>
      <c r="H497" s="3">
        <f t="shared" si="13"/>
        <v>0.33000000007450581</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2288020.12</v>
      </c>
      <c r="D529" s="2">
        <f>'PR-RAS'!E535</f>
        <v>527528.48</v>
      </c>
      <c r="E529" s="2">
        <v>0</v>
      </c>
      <c r="F529" s="2">
        <v>0</v>
      </c>
      <c r="G529" s="3">
        <f t="shared" ref="G529:G836" si="14">(B529/1000)*(C529*1+D529*2)</f>
        <v>1765144.6982400001</v>
      </c>
      <c r="H529" s="3">
        <f t="shared" ref="H529:H836" si="15">ABS(C529-ROUND(C529,0))+ABS(D529-ROUND(D529,0))</f>
        <v>0.60000000009313226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2288020.12</v>
      </c>
      <c r="D591" s="2">
        <f>'PR-RAS'!E597</f>
        <v>527528.48</v>
      </c>
      <c r="E591" s="2">
        <v>0</v>
      </c>
      <c r="F591" s="2">
        <v>0</v>
      </c>
      <c r="G591" s="3">
        <f t="shared" si="14"/>
        <v>1972415.4771999998</v>
      </c>
      <c r="H591" s="3">
        <f t="shared" si="15"/>
        <v>0.60000000009313226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2238591.38</v>
      </c>
      <c r="D603" s="2">
        <f>'PR-RAS'!E609</f>
        <v>478099.74</v>
      </c>
      <c r="E603" s="2">
        <v>0</v>
      </c>
      <c r="F603" s="2">
        <v>0</v>
      </c>
      <c r="G603" s="3">
        <f t="shared" si="14"/>
        <v>1923264.09772</v>
      </c>
      <c r="H603" s="3">
        <f t="shared" si="15"/>
        <v>0.63999999989755452</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2238591.38</v>
      </c>
      <c r="D604" s="2">
        <f>'PR-RAS'!E610</f>
        <v>478099.74</v>
      </c>
      <c r="E604" s="2">
        <v>0</v>
      </c>
      <c r="F604" s="2">
        <v>0</v>
      </c>
      <c r="G604" s="3">
        <f t="shared" si="14"/>
        <v>1926458.8885799998</v>
      </c>
      <c r="H604" s="3">
        <f t="shared" si="15"/>
        <v>0.63999999989755452</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49428.74</v>
      </c>
      <c r="D615" s="2">
        <f>'PR-RAS'!E621</f>
        <v>49428.74</v>
      </c>
      <c r="E615" s="2">
        <v>0</v>
      </c>
      <c r="F615" s="2">
        <v>0</v>
      </c>
      <c r="G615" s="3">
        <f t="shared" si="14"/>
        <v>91047.739079999999</v>
      </c>
      <c r="H615" s="3">
        <f t="shared" si="15"/>
        <v>0.52000000000407454</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49428.74</v>
      </c>
      <c r="D616" s="2">
        <f>'PR-RAS'!E622</f>
        <v>49428.74</v>
      </c>
      <c r="E616" s="2">
        <v>0</v>
      </c>
      <c r="F616" s="2">
        <v>0</v>
      </c>
      <c r="G616" s="3">
        <f t="shared" si="14"/>
        <v>91196.025299999994</v>
      </c>
      <c r="H616" s="3">
        <f t="shared" si="15"/>
        <v>0.52000000000407454</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2574971.0299999998</v>
      </c>
      <c r="E633" s="2">
        <v>0</v>
      </c>
      <c r="F633" s="2">
        <v>0</v>
      </c>
      <c r="G633" s="3">
        <f t="shared" si="14"/>
        <v>3254763.3819199996</v>
      </c>
      <c r="H633" s="3">
        <f t="shared" si="15"/>
        <v>2.9999999795109034E-2</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401271.18000000017</v>
      </c>
      <c r="D634" s="2">
        <f>'PR-RAS'!E640</f>
        <v>0</v>
      </c>
      <c r="E634" s="2">
        <v>0</v>
      </c>
      <c r="F634" s="2">
        <v>0</v>
      </c>
      <c r="G634" s="3">
        <f t="shared" si="14"/>
        <v>254004.6569400001</v>
      </c>
      <c r="H634" s="3">
        <f t="shared" si="15"/>
        <v>0.18000000016763806</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120782.52000000002</v>
      </c>
      <c r="D635" s="2">
        <f>'PR-RAS'!E641</f>
        <v>1586750.96</v>
      </c>
      <c r="E635" s="2">
        <v>0</v>
      </c>
      <c r="F635" s="2">
        <v>0</v>
      </c>
      <c r="G635" s="3">
        <f t="shared" si="14"/>
        <v>2088576.3349599999</v>
      </c>
      <c r="H635" s="3">
        <f t="shared" si="15"/>
        <v>0.52000000001862645</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151154531.59999999</v>
      </c>
      <c r="D637" s="2">
        <f>'PR-RAS'!E643</f>
        <v>170044579.47999999</v>
      </c>
      <c r="E637" s="2">
        <v>0</v>
      </c>
      <c r="F637" s="2">
        <v>0</v>
      </c>
      <c r="G637" s="3">
        <f t="shared" si="14"/>
        <v>312430987.19615996</v>
      </c>
      <c r="H637" s="3">
        <f t="shared" si="15"/>
        <v>0.87999999523162842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154846121.24000004</v>
      </c>
      <c r="D638" s="2">
        <f>'PR-RAS'!E644</f>
        <v>169135392.32999998</v>
      </c>
      <c r="E638" s="2">
        <v>0</v>
      </c>
      <c r="F638" s="2">
        <v>0</v>
      </c>
      <c r="G638" s="3">
        <f t="shared" si="14"/>
        <v>314115469.05830002</v>
      </c>
      <c r="H638" s="3">
        <f t="shared" si="15"/>
        <v>0.57000002264976501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909187.15000000596</v>
      </c>
      <c r="E639" s="2">
        <v>0</v>
      </c>
      <c r="F639" s="2">
        <v>0</v>
      </c>
      <c r="G639" s="3">
        <f t="shared" si="14"/>
        <v>1160122.8034000075</v>
      </c>
      <c r="H639" s="3">
        <f t="shared" si="15"/>
        <v>0.15000000596046448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3691589.6400000453</v>
      </c>
      <c r="D640" s="2">
        <f>'PR-RAS'!E646</f>
        <v>0</v>
      </c>
      <c r="E640" s="2">
        <v>0</v>
      </c>
      <c r="F640" s="2">
        <v>0</v>
      </c>
      <c r="G640" s="3">
        <f t="shared" si="14"/>
        <v>2358925.7799600288</v>
      </c>
      <c r="H640" s="3">
        <f t="shared" si="15"/>
        <v>0.35999995470046997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28367411.720000003</v>
      </c>
      <c r="D641" s="2">
        <f>'PR-RAS'!E647</f>
        <v>22728784.289999995</v>
      </c>
      <c r="E641" s="2">
        <v>0</v>
      </c>
      <c r="F641" s="2">
        <v>0</v>
      </c>
      <c r="G641" s="3">
        <f t="shared" si="14"/>
        <v>47247987.391999997</v>
      </c>
      <c r="H641" s="3">
        <f t="shared" si="15"/>
        <v>0.56999999284744263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24675822.079999957</v>
      </c>
      <c r="D643" s="2">
        <f>'PR-RAS'!E649</f>
        <v>23637971.440000001</v>
      </c>
      <c r="E643" s="2">
        <v>0</v>
      </c>
      <c r="F643" s="2">
        <v>0</v>
      </c>
      <c r="G643" s="3">
        <f t="shared" si="14"/>
        <v>46193033.104319975</v>
      </c>
      <c r="H643" s="3">
        <f t="shared" si="15"/>
        <v>0.51999995857477188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338068.49</v>
      </c>
      <c r="D645" s="2">
        <f>'PR-RAS'!E651</f>
        <v>141594.46</v>
      </c>
      <c r="E645" s="2">
        <v>0</v>
      </c>
      <c r="F645" s="2">
        <v>0</v>
      </c>
      <c r="G645" s="3">
        <f t="shared" si="14"/>
        <v>400089.77203999995</v>
      </c>
      <c r="H645" s="3">
        <f t="shared" si="15"/>
        <v>0.9499999999825377</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50762242.699999996</v>
      </c>
      <c r="D646" s="2">
        <f>'PR-RAS'!E653</f>
        <v>57034352.869999997</v>
      </c>
      <c r="E646" s="2">
        <v>0</v>
      </c>
      <c r="F646" s="2">
        <v>0</v>
      </c>
      <c r="G646" s="3">
        <f t="shared" si="14"/>
        <v>106315961.7438</v>
      </c>
      <c r="H646" s="3">
        <f t="shared" si="15"/>
        <v>0.43000000715255737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156207004.31999999</v>
      </c>
      <c r="D647" s="2">
        <f>'PR-RAS'!E654</f>
        <v>156071499.21000001</v>
      </c>
      <c r="E647" s="2">
        <v>0</v>
      </c>
      <c r="F647" s="2">
        <v>0</v>
      </c>
      <c r="G647" s="3">
        <f t="shared" si="14"/>
        <v>302554101.77004004</v>
      </c>
      <c r="H647" s="3">
        <f t="shared" si="15"/>
        <v>0.5300000011920929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154728442.45000002</v>
      </c>
      <c r="D648" s="2">
        <f>'PR-RAS'!E655</f>
        <v>151906377.19999999</v>
      </c>
      <c r="E648" s="2">
        <v>0</v>
      </c>
      <c r="F648" s="2">
        <v>0</v>
      </c>
      <c r="G648" s="3">
        <f t="shared" si="14"/>
        <v>296676154.36195004</v>
      </c>
      <c r="H648" s="3">
        <f t="shared" si="15"/>
        <v>0.65000000596046448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52240804.569999963</v>
      </c>
      <c r="D649" s="2">
        <f>'PR-RAS'!E656</f>
        <v>61199474.880000025</v>
      </c>
      <c r="E649" s="2">
        <v>0</v>
      </c>
      <c r="F649" s="2">
        <v>0</v>
      </c>
      <c r="G649" s="3">
        <f t="shared" si="14"/>
        <v>113166560.80584002</v>
      </c>
      <c r="H649" s="3">
        <f t="shared" si="15"/>
        <v>0.55000001192092896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364</v>
      </c>
      <c r="D650" s="2">
        <f>'PR-RAS'!E657</f>
        <v>368</v>
      </c>
      <c r="E650" s="2">
        <v>0</v>
      </c>
      <c r="F650" s="2">
        <v>0</v>
      </c>
      <c r="G650" s="3">
        <f t="shared" si="14"/>
        <v>713.9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6279</v>
      </c>
      <c r="D651" s="2">
        <f>'PR-RAS'!E658</f>
        <v>6480</v>
      </c>
      <c r="E651" s="2">
        <v>0</v>
      </c>
      <c r="F651" s="2">
        <v>0</v>
      </c>
      <c r="G651" s="3">
        <f t="shared" si="14"/>
        <v>12505.35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343</v>
      </c>
      <c r="D652" s="2">
        <f>'PR-RAS'!E659</f>
        <v>344</v>
      </c>
      <c r="E652" s="2">
        <v>0</v>
      </c>
      <c r="F652" s="2">
        <v>0</v>
      </c>
      <c r="G652" s="3">
        <f t="shared" si="14"/>
        <v>671.18100000000004</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5715</v>
      </c>
      <c r="D653" s="2">
        <f>'PR-RAS'!E660</f>
        <v>5810</v>
      </c>
      <c r="E653" s="2">
        <v>0</v>
      </c>
      <c r="F653" s="2">
        <v>0</v>
      </c>
      <c r="G653" s="3">
        <f t="shared" si="14"/>
        <v>11302.42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5725862.0700000003</v>
      </c>
      <c r="D654" s="2">
        <f>'PR-RAS'!E661</f>
        <v>6620545.6799999997</v>
      </c>
      <c r="E654" s="2">
        <v>0</v>
      </c>
      <c r="F654" s="2">
        <v>0</v>
      </c>
      <c r="G654" s="3">
        <f t="shared" si="14"/>
        <v>12385420.58979</v>
      </c>
      <c r="H654" s="3">
        <f t="shared" si="15"/>
        <v>0.39000000059604645</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27011.14</v>
      </c>
      <c r="D656" s="2">
        <f>'PR-RAS'!E663</f>
        <v>1116447.1499999999</v>
      </c>
      <c r="E656" s="2">
        <v>0</v>
      </c>
      <c r="F656" s="2">
        <v>0</v>
      </c>
      <c r="G656" s="3">
        <f t="shared" ref="G656:G657" si="16">(B656/1000)*(C656*1+D656*2)</f>
        <v>1480238.0632</v>
      </c>
      <c r="H656" s="3">
        <f t="shared" ref="H656:H657" si="17">ABS(C656-ROUND(C656,0))+ABS(D656-ROUND(D656,0))</f>
        <v>0.28999999990628567</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1867266.18</v>
      </c>
      <c r="D658" s="2">
        <f>'PR-RAS'!E665</f>
        <v>1991407.53</v>
      </c>
      <c r="E658" s="2">
        <v>0</v>
      </c>
      <c r="F658" s="2">
        <v>0</v>
      </c>
      <c r="G658" s="3">
        <f t="shared" si="14"/>
        <v>3843503.3746800004</v>
      </c>
      <c r="H658" s="3">
        <f t="shared" si="15"/>
        <v>0.64999999990686774</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92816.639999999999</v>
      </c>
      <c r="D659" s="2">
        <f>'PR-RAS'!E666</f>
        <v>145367.73000000001</v>
      </c>
      <c r="E659" s="2">
        <v>0</v>
      </c>
      <c r="F659" s="2">
        <v>0</v>
      </c>
      <c r="G659" s="3">
        <f>(B659/1000)*(C659*1+D659*2)</f>
        <v>252377.28180000003</v>
      </c>
      <c r="H659" s="3">
        <f>ABS(C659-ROUND(C659,0))+ABS(D659-ROUND(D659,0))</f>
        <v>0.6299999999901047</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3505684.16</v>
      </c>
      <c r="D662" s="2">
        <f>'PR-RAS'!E669</f>
        <v>4372962.68</v>
      </c>
      <c r="E662" s="2">
        <v>0</v>
      </c>
      <c r="F662" s="2">
        <v>0</v>
      </c>
      <c r="G662" s="3">
        <f t="shared" si="14"/>
        <v>8098313.8927199999</v>
      </c>
      <c r="H662" s="3">
        <f t="shared" si="15"/>
        <v>0.48000000044703484</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7323.43</v>
      </c>
      <c r="E665" s="2">
        <v>0</v>
      </c>
      <c r="F665" s="2">
        <v>0</v>
      </c>
      <c r="G665" s="3">
        <f t="shared" si="14"/>
        <v>9725.5150400000002</v>
      </c>
      <c r="H665" s="3">
        <f t="shared" si="15"/>
        <v>0.43000000000029104</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308513.09999999998</v>
      </c>
      <c r="D669" s="2">
        <f>'PR-RAS'!E676</f>
        <v>0</v>
      </c>
      <c r="E669" s="2">
        <v>0</v>
      </c>
      <c r="F669" s="2">
        <v>0</v>
      </c>
      <c r="G669" s="3">
        <f t="shared" si="14"/>
        <v>206086.75080000001</v>
      </c>
      <c r="H669" s="3">
        <f t="shared" si="15"/>
        <v>9.9999999976716936E-2</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964.46</v>
      </c>
      <c r="D670" s="2">
        <f>'PR-RAS'!E677</f>
        <v>210821.7</v>
      </c>
      <c r="E670" s="2">
        <v>0</v>
      </c>
      <c r="F670" s="2">
        <v>0</v>
      </c>
      <c r="G670" s="3">
        <f t="shared" si="14"/>
        <v>282724.65834000002</v>
      </c>
      <c r="H670" s="3">
        <f t="shared" si="15"/>
        <v>0.75999999998839485</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10440.629999999999</v>
      </c>
      <c r="E671" s="2">
        <v>0</v>
      </c>
      <c r="F671" s="2">
        <v>0</v>
      </c>
      <c r="G671" s="3">
        <f t="shared" si="14"/>
        <v>13990.4442</v>
      </c>
      <c r="H671" s="3">
        <f t="shared" si="15"/>
        <v>0.37000000000080036</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4930</v>
      </c>
      <c r="E674" s="2">
        <v>0</v>
      </c>
      <c r="F674" s="2">
        <v>0</v>
      </c>
      <c r="G674" s="3">
        <f t="shared" si="14"/>
        <v>6635.7800000000007</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48696928.899999984</v>
      </c>
      <c r="D676" s="2">
        <f>'PR-RAS'!E683</f>
        <v>51593066.579999998</v>
      </c>
      <c r="E676" s="2">
        <v>0</v>
      </c>
      <c r="F676" s="2">
        <v>0</v>
      </c>
      <c r="G676" s="3">
        <f t="shared" si="14"/>
        <v>102521066.89049999</v>
      </c>
      <c r="H676" s="3">
        <f t="shared" si="15"/>
        <v>0.52000001817941666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1785153.5500000003</v>
      </c>
      <c r="D677" s="2">
        <f>'PR-RAS'!E684</f>
        <v>1714611.69</v>
      </c>
      <c r="E677" s="2">
        <v>0</v>
      </c>
      <c r="F677" s="2">
        <v>0</v>
      </c>
      <c r="G677" s="3">
        <f t="shared" si="14"/>
        <v>3524918.8046800001</v>
      </c>
      <c r="H677" s="3">
        <f t="shared" si="15"/>
        <v>0.75999999977648258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435593.37</v>
      </c>
      <c r="D678" s="2">
        <f>'PR-RAS'!E685</f>
        <v>23741.47</v>
      </c>
      <c r="E678" s="2">
        <v>0</v>
      </c>
      <c r="F678" s="2">
        <v>0</v>
      </c>
      <c r="G678" s="3">
        <f t="shared" si="14"/>
        <v>327042.66187000001</v>
      </c>
      <c r="H678" s="3">
        <f t="shared" si="15"/>
        <v>0.83999999999650754</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50186.23</v>
      </c>
      <c r="D679" s="2">
        <f>'PR-RAS'!E686</f>
        <v>29479.98</v>
      </c>
      <c r="E679" s="2">
        <v>0</v>
      </c>
      <c r="F679" s="2">
        <v>0</v>
      </c>
      <c r="G679" s="3">
        <f t="shared" si="14"/>
        <v>74001.11682000001</v>
      </c>
      <c r="H679" s="3">
        <f t="shared" si="15"/>
        <v>0.25000000000363798</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833736.19</v>
      </c>
      <c r="D695" s="2">
        <f>'PR-RAS'!E702</f>
        <v>1153831.52</v>
      </c>
      <c r="E695" s="2">
        <v>0</v>
      </c>
      <c r="F695" s="2">
        <v>0</v>
      </c>
      <c r="G695" s="3">
        <f t="shared" si="14"/>
        <v>2180131.06562</v>
      </c>
      <c r="H695" s="3">
        <f t="shared" si="15"/>
        <v>0.66999999992549419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4486</v>
      </c>
      <c r="D697" s="2">
        <f>'PR-RAS'!E704</f>
        <v>38590.94</v>
      </c>
      <c r="E697" s="2">
        <v>0</v>
      </c>
      <c r="F697" s="2">
        <v>0</v>
      </c>
      <c r="G697" s="3">
        <f t="shared" si="14"/>
        <v>56840.84448</v>
      </c>
      <c r="H697" s="3">
        <f t="shared" si="15"/>
        <v>5.9999999997671694E-2</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404903.31</v>
      </c>
      <c r="D698" s="2">
        <f>'PR-RAS'!E705</f>
        <v>428318.64</v>
      </c>
      <c r="E698" s="2">
        <v>0</v>
      </c>
      <c r="F698" s="2">
        <v>0</v>
      </c>
      <c r="G698" s="3">
        <f t="shared" si="14"/>
        <v>879293.79122999997</v>
      </c>
      <c r="H698" s="3">
        <f t="shared" si="15"/>
        <v>0.66999999998370185</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1378107.25</v>
      </c>
      <c r="D699" s="2">
        <f>'PR-RAS'!E706</f>
        <v>3778328.92</v>
      </c>
      <c r="E699" s="2">
        <v>0</v>
      </c>
      <c r="F699" s="2">
        <v>0</v>
      </c>
      <c r="G699" s="3">
        <f t="shared" si="14"/>
        <v>6236466.0328199994</v>
      </c>
      <c r="H699" s="3">
        <f t="shared" si="15"/>
        <v>0.33000000007450581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756.11</v>
      </c>
      <c r="D704" s="2">
        <f>'PR-RAS'!E711</f>
        <v>1809.82</v>
      </c>
      <c r="E704" s="2">
        <v>0</v>
      </c>
      <c r="F704" s="2">
        <v>0</v>
      </c>
      <c r="G704" s="3">
        <f t="shared" ref="G704:G707" si="20">(B704/1000)*(C704*1+D704*2)</f>
        <v>3076.1522499999996</v>
      </c>
      <c r="H704" s="3">
        <f t="shared" ref="H704:H707" si="21">ABS(C704-ROUND(C704,0))+ABS(D704-ROUND(D704,0))</f>
        <v>0.29000000000007731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7362148.75</v>
      </c>
      <c r="D717" s="2">
        <f>'PR-RAS'!E724</f>
        <v>7795675.75</v>
      </c>
      <c r="E717" s="2">
        <v>0</v>
      </c>
      <c r="F717" s="2">
        <v>0</v>
      </c>
      <c r="G717" s="3">
        <f t="shared" si="14"/>
        <v>16434706.179</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177020.44</v>
      </c>
      <c r="D719" s="2">
        <f>'PR-RAS'!E726</f>
        <v>292902.21000000002</v>
      </c>
      <c r="E719" s="2">
        <v>0</v>
      </c>
      <c r="F719" s="2">
        <v>0</v>
      </c>
      <c r="G719" s="3">
        <f t="shared" si="14"/>
        <v>547708.24948</v>
      </c>
      <c r="H719" s="3">
        <f t="shared" si="15"/>
        <v>0.65000000002328306</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175919.56999999998</v>
      </c>
      <c r="D725" s="2">
        <f>'PR-RAS'!E732</f>
        <v>198242.2</v>
      </c>
      <c r="E725" s="2">
        <v>0</v>
      </c>
      <c r="F725" s="2">
        <v>0</v>
      </c>
      <c r="G725" s="3">
        <f t="shared" si="14"/>
        <v>414420.47427999997</v>
      </c>
      <c r="H725" s="3">
        <f t="shared" si="15"/>
        <v>0.63000000003376044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165581.56699999998</v>
      </c>
      <c r="D726" s="2">
        <f>'PR-RAS'!E733</f>
        <v>179281.99</v>
      </c>
      <c r="E726" s="2">
        <v>0</v>
      </c>
      <c r="F726" s="2">
        <v>0</v>
      </c>
      <c r="G726" s="3">
        <f t="shared" si="14"/>
        <v>380005.52157499996</v>
      </c>
      <c r="H726" s="3">
        <f t="shared" si="15"/>
        <v>0.44300000002840534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2388635.7399999998</v>
      </c>
      <c r="D727" s="2">
        <f>'PR-RAS'!E734</f>
        <v>2440194.29</v>
      </c>
      <c r="E727" s="2">
        <v>0</v>
      </c>
      <c r="F727" s="2">
        <v>0</v>
      </c>
      <c r="G727" s="3">
        <f t="shared" si="14"/>
        <v>5277311.6563200001</v>
      </c>
      <c r="H727" s="3">
        <f t="shared" si="15"/>
        <v>0.55000000027939677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646.25</v>
      </c>
      <c r="E728" s="2">
        <v>0</v>
      </c>
      <c r="F728" s="2">
        <v>0</v>
      </c>
      <c r="G728" s="3">
        <f t="shared" si="14"/>
        <v>939.64749999999992</v>
      </c>
      <c r="H728" s="3">
        <f t="shared" si="15"/>
        <v>0.25</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75633.050000000017</v>
      </c>
      <c r="D729" s="2">
        <f>'PR-RAS'!E736</f>
        <v>166935.54</v>
      </c>
      <c r="E729" s="2">
        <v>0</v>
      </c>
      <c r="F729" s="2">
        <v>0</v>
      </c>
      <c r="G729" s="3">
        <f t="shared" si="14"/>
        <v>298119.00663999998</v>
      </c>
      <c r="H729" s="3">
        <f t="shared" si="15"/>
        <v>0.51000000000931323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31821.019999999997</v>
      </c>
      <c r="D730" s="2">
        <f>'PR-RAS'!E737</f>
        <v>38807.85</v>
      </c>
      <c r="E730" s="2">
        <v>0</v>
      </c>
      <c r="F730" s="2">
        <v>0</v>
      </c>
      <c r="G730" s="3">
        <f t="shared" si="14"/>
        <v>79779.368879999995</v>
      </c>
      <c r="H730" s="3">
        <f t="shared" si="15"/>
        <v>0.16999999999825377</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366545.71</v>
      </c>
      <c r="D731" s="2">
        <f>'PR-RAS'!E738</f>
        <v>344668.5</v>
      </c>
      <c r="E731" s="2">
        <v>0</v>
      </c>
      <c r="F731" s="2">
        <v>0</v>
      </c>
      <c r="G731" s="3">
        <f t="shared" si="14"/>
        <v>770794.37829999998</v>
      </c>
      <c r="H731" s="3">
        <f t="shared" si="15"/>
        <v>0.78999999997904524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230120.11000000002</v>
      </c>
      <c r="D732" s="2">
        <f>'PR-RAS'!E739</f>
        <v>177355.03</v>
      </c>
      <c r="E732" s="2">
        <v>0</v>
      </c>
      <c r="F732" s="2">
        <v>0</v>
      </c>
      <c r="G732" s="3">
        <f t="shared" si="14"/>
        <v>427510.85427000001</v>
      </c>
      <c r="H732" s="3">
        <f t="shared" si="15"/>
        <v>0.14000000001396984</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1825.46</v>
      </c>
      <c r="D733" s="2">
        <f>'PR-RAS'!E740</f>
        <v>3111.62</v>
      </c>
      <c r="E733" s="2">
        <v>0</v>
      </c>
      <c r="F733" s="2">
        <v>0</v>
      </c>
      <c r="G733" s="3">
        <f t="shared" si="14"/>
        <v>5891.6484</v>
      </c>
      <c r="H733" s="3">
        <f t="shared" si="15"/>
        <v>0.84000000000014552</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88348.709999999992</v>
      </c>
      <c r="D734" s="2">
        <f>'PR-RAS'!E741</f>
        <v>123559.91</v>
      </c>
      <c r="E734" s="2">
        <v>0</v>
      </c>
      <c r="F734" s="2">
        <v>0</v>
      </c>
      <c r="G734" s="3">
        <f t="shared" si="14"/>
        <v>245898.43249000001</v>
      </c>
      <c r="H734" s="3">
        <f t="shared" si="15"/>
        <v>0.38000000000465661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32519.999999999996</v>
      </c>
      <c r="D735" s="2">
        <f>'PR-RAS'!E742</f>
        <v>28558.28</v>
      </c>
      <c r="E735" s="2">
        <v>0</v>
      </c>
      <c r="F735" s="2">
        <v>0</v>
      </c>
      <c r="G735" s="3">
        <f t="shared" si="14"/>
        <v>65793.23504</v>
      </c>
      <c r="H735" s="3">
        <f t="shared" si="15"/>
        <v>0.28000000000247383</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7735.43</v>
      </c>
      <c r="D736" s="2">
        <f>'PR-RAS'!E743</f>
        <v>16154.41</v>
      </c>
      <c r="E736" s="2">
        <v>0</v>
      </c>
      <c r="F736" s="2">
        <v>0</v>
      </c>
      <c r="G736" s="3">
        <f t="shared" ref="G736:G737" si="28">(B736/1000)*(C736*1+D736*2)</f>
        <v>29432.52375</v>
      </c>
      <c r="H736" s="3">
        <f t="shared" ref="H736:H737" si="29">ABS(C736-ROUND(C736,0))+ABS(D736-ROUND(D736,0))</f>
        <v>0.84000000000014552</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106544.41</v>
      </c>
      <c r="D737" s="2">
        <f>'PR-RAS'!E744</f>
        <v>107706.86</v>
      </c>
      <c r="E737" s="2">
        <v>0</v>
      </c>
      <c r="F737" s="2">
        <v>0</v>
      </c>
      <c r="G737" s="3">
        <f t="shared" si="28"/>
        <v>236961.18367999999</v>
      </c>
      <c r="H737" s="3">
        <f t="shared" si="29"/>
        <v>0.55000000000291038</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442.14</v>
      </c>
      <c r="D750" s="2">
        <f>'PR-RAS'!E757</f>
        <v>21491.63</v>
      </c>
      <c r="E750" s="2">
        <v>0</v>
      </c>
      <c r="F750" s="2">
        <v>0</v>
      </c>
      <c r="G750" s="3">
        <f t="shared" si="14"/>
        <v>32525.624600000003</v>
      </c>
      <c r="H750" s="3">
        <f t="shared" si="15"/>
        <v>0.50999999999896772</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45166.54</v>
      </c>
      <c r="D753" s="2">
        <f>'PR-RAS'!E760</f>
        <v>44063.78</v>
      </c>
      <c r="E753" s="2">
        <v>0</v>
      </c>
      <c r="F753" s="2">
        <v>0</v>
      </c>
      <c r="G753" s="3">
        <f t="shared" si="14"/>
        <v>100237.16320000001</v>
      </c>
      <c r="H753" s="3">
        <f t="shared" si="15"/>
        <v>0.68000000000029104</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24853.48</v>
      </c>
      <c r="D762" s="2">
        <f>'PR-RAS'!E769</f>
        <v>24853.48</v>
      </c>
      <c r="E762" s="2">
        <v>0</v>
      </c>
      <c r="F762" s="2">
        <v>0</v>
      </c>
      <c r="G762" s="3">
        <f t="shared" si="14"/>
        <v>56740.494839999999</v>
      </c>
      <c r="H762" s="3">
        <f t="shared" si="15"/>
        <v>0.95999999999912689</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2744.6</v>
      </c>
      <c r="D770" s="2">
        <f>'PR-RAS'!E777</f>
        <v>0</v>
      </c>
      <c r="E770" s="2">
        <v>0</v>
      </c>
      <c r="F770" s="2">
        <v>0</v>
      </c>
      <c r="G770" s="3">
        <f t="shared" si="14"/>
        <v>2110.5974000000001</v>
      </c>
      <c r="H770" s="3">
        <f t="shared" si="15"/>
        <v>0.40000000000009095</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3000</v>
      </c>
      <c r="D771" s="2">
        <f>'PR-RAS'!E778</f>
        <v>9000</v>
      </c>
      <c r="E771" s="2">
        <v>0</v>
      </c>
      <c r="F771" s="2">
        <v>0</v>
      </c>
      <c r="G771" s="3">
        <f t="shared" si="14"/>
        <v>16170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2294</v>
      </c>
      <c r="D773" s="2">
        <f>'PR-RAS'!E780</f>
        <v>0</v>
      </c>
      <c r="E773" s="2">
        <v>0</v>
      </c>
      <c r="F773" s="2">
        <v>0</v>
      </c>
      <c r="G773" s="3">
        <f t="shared" si="14"/>
        <v>1770.9680000000001</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33690.629999999997</v>
      </c>
      <c r="D774" s="2">
        <f>'PR-RAS'!E781</f>
        <v>46932.32</v>
      </c>
      <c r="E774" s="2">
        <v>0</v>
      </c>
      <c r="F774" s="2">
        <v>0</v>
      </c>
      <c r="G774" s="3">
        <f t="shared" si="14"/>
        <v>98600.223709999991</v>
      </c>
      <c r="H774" s="3">
        <f t="shared" si="15"/>
        <v>0.69000000000232831</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68106.19</v>
      </c>
      <c r="D775" s="2">
        <f>'PR-RAS'!E782</f>
        <v>28926.69</v>
      </c>
      <c r="E775" s="2">
        <v>0</v>
      </c>
      <c r="F775" s="2">
        <v>0</v>
      </c>
      <c r="G775" s="3">
        <f t="shared" si="14"/>
        <v>97492.707180000012</v>
      </c>
      <c r="H775" s="3">
        <f t="shared" si="15"/>
        <v>0.50000000000363798</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13272.48</v>
      </c>
      <c r="D777" s="2">
        <f>'PR-RAS'!E784</f>
        <v>17364.18</v>
      </c>
      <c r="E777" s="2">
        <v>0</v>
      </c>
      <c r="F777" s="2">
        <v>0</v>
      </c>
      <c r="G777" s="3">
        <f t="shared" si="14"/>
        <v>37248.651839999999</v>
      </c>
      <c r="H777" s="3">
        <f t="shared" si="15"/>
        <v>0.65999999999985448</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567700.14</v>
      </c>
      <c r="D781" s="2">
        <f>'PR-RAS'!E788</f>
        <v>114148.75</v>
      </c>
      <c r="E781" s="2">
        <v>0</v>
      </c>
      <c r="F781" s="2">
        <v>0</v>
      </c>
      <c r="G781" s="3">
        <f t="shared" si="14"/>
        <v>620878.15919999999</v>
      </c>
      <c r="H781" s="3">
        <f t="shared" si="15"/>
        <v>0.39000000001396984</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525538.31000000006</v>
      </c>
      <c r="D782" s="2">
        <f>'PR-RAS'!E789</f>
        <v>2037139.65</v>
      </c>
      <c r="E782" s="2">
        <v>0</v>
      </c>
      <c r="F782" s="2">
        <v>0</v>
      </c>
      <c r="G782" s="3">
        <f t="shared" si="14"/>
        <v>3592457.5534099997</v>
      </c>
      <c r="H782" s="3">
        <f t="shared" si="15"/>
        <v>0.66000000014901161</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8918.48</v>
      </c>
      <c r="D810" s="2">
        <f>'PR-RAS'!E817</f>
        <v>19136.009999999998</v>
      </c>
      <c r="E810" s="2">
        <v>0</v>
      </c>
      <c r="F810" s="2">
        <v>0</v>
      </c>
      <c r="G810" s="3">
        <f t="shared" si="14"/>
        <v>38177.114500000003</v>
      </c>
      <c r="H810" s="3">
        <f t="shared" si="15"/>
        <v>0.48999999999796273</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28935.05</v>
      </c>
      <c r="E813" s="2">
        <v>0</v>
      </c>
      <c r="F813" s="2">
        <v>0</v>
      </c>
      <c r="G813" s="3">
        <f t="shared" si="14"/>
        <v>46990.521200000003</v>
      </c>
      <c r="H813" s="3">
        <f t="shared" si="15"/>
        <v>4.9999999999272404E-2</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52803.63</v>
      </c>
      <c r="E814" s="2">
        <v>0</v>
      </c>
      <c r="F814" s="2">
        <v>0</v>
      </c>
      <c r="G814" s="3">
        <f t="shared" si="14"/>
        <v>85858.702379999988</v>
      </c>
      <c r="H814" s="3">
        <f t="shared" si="15"/>
        <v>0.37000000000261934</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2826.04</v>
      </c>
      <c r="D819" s="2">
        <f>'PR-RAS'!E826</f>
        <v>0</v>
      </c>
      <c r="E819" s="2">
        <v>0</v>
      </c>
      <c r="F819" s="2">
        <v>0</v>
      </c>
      <c r="G819" s="3">
        <f t="shared" si="14"/>
        <v>2311.7007199999998</v>
      </c>
      <c r="H819" s="3">
        <f t="shared" si="15"/>
        <v>3.999999999996362E-2</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22750</v>
      </c>
      <c r="E825" s="2">
        <v>0</v>
      </c>
      <c r="F825" s="2">
        <v>0</v>
      </c>
      <c r="G825" s="3">
        <f t="shared" si="14"/>
        <v>37492</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32394.86</v>
      </c>
      <c r="D836" s="2">
        <f>'PR-RAS'!E843</f>
        <v>29865.07</v>
      </c>
      <c r="E836" s="2">
        <v>0</v>
      </c>
      <c r="F836" s="2">
        <v>0</v>
      </c>
      <c r="G836" s="3">
        <f t="shared" si="14"/>
        <v>76924.375</v>
      </c>
      <c r="H836" s="3">
        <f t="shared" si="15"/>
        <v>0.20999999999912689</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83039.100000000006</v>
      </c>
      <c r="D839" s="2">
        <f>'PR-RAS'!E846</f>
        <v>87039.22</v>
      </c>
      <c r="E839" s="2">
        <v>0</v>
      </c>
      <c r="F839" s="2">
        <v>0</v>
      </c>
      <c r="G839" s="3">
        <f t="shared" si="34"/>
        <v>215464.49851999999</v>
      </c>
      <c r="H839" s="3">
        <f t="shared" si="35"/>
        <v>0.32000000000698492</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5781.2</v>
      </c>
      <c r="D843" s="2">
        <f>'PR-RAS'!E850</f>
        <v>4417.26</v>
      </c>
      <c r="E843" s="2">
        <v>0</v>
      </c>
      <c r="F843" s="2">
        <v>0</v>
      </c>
      <c r="G843" s="3">
        <f t="shared" si="34"/>
        <v>12306.436240000001</v>
      </c>
      <c r="H843" s="3">
        <f t="shared" si="35"/>
        <v>0.46000000000003638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1428626.8499999999</v>
      </c>
      <c r="D844" s="2">
        <f>'PR-RAS'!E851</f>
        <v>2608654.5099999998</v>
      </c>
      <c r="E844" s="2">
        <v>0</v>
      </c>
      <c r="F844" s="2">
        <v>0</v>
      </c>
      <c r="G844" s="3">
        <f t="shared" si="34"/>
        <v>5602523.938409999</v>
      </c>
      <c r="H844" s="3">
        <f t="shared" si="35"/>
        <v>0.6400000003632158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52006.39</v>
      </c>
      <c r="D848" s="2">
        <f>'PR-RAS'!E855</f>
        <v>71050.600000000006</v>
      </c>
      <c r="E848" s="2">
        <v>0</v>
      </c>
      <c r="F848" s="2">
        <v>0</v>
      </c>
      <c r="G848" s="3">
        <f t="shared" si="34"/>
        <v>164409.12873000003</v>
      </c>
      <c r="H848" s="3">
        <f t="shared" si="35"/>
        <v>0.78999999999359716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51184</v>
      </c>
      <c r="D849" s="2">
        <f>'PR-RAS'!E856</f>
        <v>43368</v>
      </c>
      <c r="E849" s="2">
        <v>0</v>
      </c>
      <c r="F849" s="2">
        <v>0</v>
      </c>
      <c r="G849" s="3">
        <f t="shared" si="34"/>
        <v>116956.16</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106857.47</v>
      </c>
      <c r="D850" s="2">
        <f>'PR-RAS'!E857</f>
        <v>86506.99</v>
      </c>
      <c r="E850" s="2">
        <v>0</v>
      </c>
      <c r="F850" s="2">
        <v>0</v>
      </c>
      <c r="G850" s="3">
        <f t="shared" si="34"/>
        <v>237610.86105000001</v>
      </c>
      <c r="H850" s="3">
        <f t="shared" si="35"/>
        <v>0.47999999999592546</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15000</v>
      </c>
      <c r="D854" s="2">
        <f>'PR-RAS'!E861</f>
        <v>0</v>
      </c>
      <c r="E854" s="2">
        <v>0</v>
      </c>
      <c r="F854" s="2">
        <v>0</v>
      </c>
      <c r="G854" s="3">
        <f t="shared" si="34"/>
        <v>12795</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15392.3</v>
      </c>
      <c r="D859" s="2">
        <f>'PR-RAS'!E866</f>
        <v>0</v>
      </c>
      <c r="E859" s="2">
        <v>0</v>
      </c>
      <c r="F859" s="2">
        <v>0</v>
      </c>
      <c r="G859" s="3">
        <f t="shared" si="34"/>
        <v>13206.5934</v>
      </c>
      <c r="H859" s="3">
        <f t="shared" si="35"/>
        <v>0.2999999999992724</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312995.61</v>
      </c>
      <c r="D899" s="2">
        <f>'PR-RAS'!E906</f>
        <v>2102499.5099999998</v>
      </c>
      <c r="E899" s="2">
        <v>0</v>
      </c>
      <c r="F899" s="2">
        <v>0</v>
      </c>
      <c r="G899" s="3">
        <f t="shared" si="34"/>
        <v>4057159.1777400002</v>
      </c>
      <c r="H899" s="3">
        <f t="shared" si="35"/>
        <v>0.88000000023748726</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1573753.33</v>
      </c>
      <c r="D905" s="2">
        <f>'PR-RAS'!E912</f>
        <v>0</v>
      </c>
      <c r="E905" s="2">
        <v>0</v>
      </c>
      <c r="F905" s="2">
        <v>0</v>
      </c>
      <c r="G905" s="3">
        <f t="shared" si="34"/>
        <v>1422673.0103200001</v>
      </c>
      <c r="H905" s="3">
        <f t="shared" si="35"/>
        <v>0.33000000007450581</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1000000</v>
      </c>
      <c r="E906" s="2">
        <v>0</v>
      </c>
      <c r="F906" s="2">
        <v>0</v>
      </c>
      <c r="G906" s="3">
        <f t="shared" si="34"/>
        <v>1810000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1573753.33</v>
      </c>
      <c r="D973" s="2">
        <f>'PR-RAS'!E980</f>
        <v>0</v>
      </c>
      <c r="E973" s="2">
        <v>0</v>
      </c>
      <c r="F973" s="2">
        <v>0</v>
      </c>
      <c r="G973" s="3">
        <f t="shared" si="34"/>
        <v>1529688.23676</v>
      </c>
      <c r="H973" s="3">
        <f t="shared" si="35"/>
        <v>0.33000000007450581</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664838.04999999993</v>
      </c>
      <c r="D974" s="2">
        <f>'PR-RAS'!E981</f>
        <v>478099.74</v>
      </c>
      <c r="E974" s="2">
        <v>0</v>
      </c>
      <c r="F974" s="2">
        <v>0</v>
      </c>
      <c r="G974" s="3">
        <f t="shared" si="34"/>
        <v>1577269.5166899997</v>
      </c>
      <c r="H974" s="3">
        <f t="shared" si="35"/>
        <v>0.30999999993946403</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49428.74</v>
      </c>
      <c r="D989" s="2">
        <f>'PR-RAS'!E996</f>
        <v>49428.74</v>
      </c>
      <c r="E989" s="2">
        <v>0</v>
      </c>
      <c r="F989" s="2">
        <v>0</v>
      </c>
      <c r="G989" s="3">
        <f t="shared" si="34"/>
        <v>146506.78536000001</v>
      </c>
      <c r="H989" s="3">
        <f t="shared" si="35"/>
        <v>0.52000000000407454</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44116744.659999996</v>
      </c>
      <c r="D1581" s="7"/>
      <c r="E1581" s="7">
        <v>0</v>
      </c>
      <c r="F1581" s="7">
        <v>0</v>
      </c>
      <c r="G1581" s="8">
        <f t="shared" ref="G1581:G1685" si="70">B1581/1000*C1581</f>
        <v>44116.744659999997</v>
      </c>
      <c r="H1581" s="8">
        <f t="shared" ref="H1581:H1685" si="71">ABS(C1581-ROUND(C1581,0))</f>
        <v>0.34000000357627869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202299052.01999998</v>
      </c>
      <c r="D1582" s="2">
        <v>0</v>
      </c>
      <c r="E1582" s="2">
        <v>0</v>
      </c>
      <c r="F1582" s="2">
        <v>0</v>
      </c>
      <c r="G1582" s="3">
        <f t="shared" si="70"/>
        <v>404598.10403999995</v>
      </c>
      <c r="H1582" s="3">
        <f t="shared" si="71"/>
        <v>1.9999980926513672E-2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20612307.490000002</v>
      </c>
      <c r="D1583" s="2">
        <v>0</v>
      </c>
      <c r="E1583" s="2">
        <v>0</v>
      </c>
      <c r="F1583" s="2">
        <v>0</v>
      </c>
      <c r="G1583" s="3">
        <f t="shared" si="70"/>
        <v>61836.922470000005</v>
      </c>
      <c r="H1583" s="3">
        <f t="shared" si="71"/>
        <v>0.49000000208616257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145533666.80999997</v>
      </c>
      <c r="D1584" s="2">
        <v>0</v>
      </c>
      <c r="E1584" s="2">
        <v>0</v>
      </c>
      <c r="F1584" s="2">
        <v>0</v>
      </c>
      <c r="G1584" s="3">
        <f t="shared" si="70"/>
        <v>582134.66723999986</v>
      </c>
      <c r="H1584" s="3">
        <f t="shared" si="71"/>
        <v>0.1900000274181366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106722771.78999999</v>
      </c>
      <c r="D1585" s="2">
        <v>0</v>
      </c>
      <c r="E1585" s="2">
        <v>0</v>
      </c>
      <c r="F1585" s="2">
        <v>0</v>
      </c>
      <c r="G1585" s="3">
        <f t="shared" si="70"/>
        <v>533613.85895000002</v>
      </c>
      <c r="H1585" s="3">
        <f t="shared" si="71"/>
        <v>0.21000000834465027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26071189.039999999</v>
      </c>
      <c r="D1586" s="2">
        <v>0</v>
      </c>
      <c r="E1586" s="2">
        <v>0</v>
      </c>
      <c r="F1586" s="2">
        <v>0</v>
      </c>
      <c r="G1586" s="3">
        <f t="shared" si="70"/>
        <v>156427.13423999998</v>
      </c>
      <c r="H1586" s="3">
        <f t="shared" si="71"/>
        <v>3.9999999105930328E-2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179675.67</v>
      </c>
      <c r="D1587" s="2">
        <v>0</v>
      </c>
      <c r="E1587" s="2">
        <v>0</v>
      </c>
      <c r="F1587" s="2">
        <v>0</v>
      </c>
      <c r="G1587" s="3">
        <f t="shared" si="70"/>
        <v>1257.7296900000001</v>
      </c>
      <c r="H1587" s="3">
        <f t="shared" si="71"/>
        <v>0.32999999998719431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754424.67</v>
      </c>
      <c r="D1588" s="2">
        <v>0</v>
      </c>
      <c r="E1588" s="2">
        <v>0</v>
      </c>
      <c r="F1588" s="2">
        <v>0</v>
      </c>
      <c r="G1588" s="3">
        <f t="shared" si="70"/>
        <v>6035.3973600000008</v>
      </c>
      <c r="H1588" s="3">
        <f t="shared" si="71"/>
        <v>0.32999999995809048</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832054.64</v>
      </c>
      <c r="D1589" s="2">
        <v>0</v>
      </c>
      <c r="E1589" s="2">
        <v>0</v>
      </c>
      <c r="F1589" s="2">
        <v>0</v>
      </c>
      <c r="G1589" s="3">
        <f>B1589/1000*C1589</f>
        <v>7488.4917599999999</v>
      </c>
      <c r="H1589" s="3">
        <f>ABS(C1589-ROUND(C1589,0))</f>
        <v>0.35999999998603016</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2787041.47</v>
      </c>
      <c r="D1590" s="2">
        <v>0</v>
      </c>
      <c r="E1590" s="2">
        <v>0</v>
      </c>
      <c r="F1590" s="2">
        <v>0</v>
      </c>
      <c r="G1590" s="3">
        <f t="shared" si="70"/>
        <v>27870.414700000001</v>
      </c>
      <c r="H1590" s="3">
        <f t="shared" si="71"/>
        <v>0.47000000020489097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4929349.09</v>
      </c>
      <c r="D1591" s="2">
        <v>0</v>
      </c>
      <c r="E1591" s="2">
        <v>0</v>
      </c>
      <c r="F1591" s="2">
        <v>0</v>
      </c>
      <c r="G1591" s="3">
        <f t="shared" si="70"/>
        <v>54222.839989999993</v>
      </c>
      <c r="H1591" s="3">
        <f t="shared" si="71"/>
        <v>8.9999999850988388E-2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3257160.44</v>
      </c>
      <c r="D1592" s="2">
        <v>0</v>
      </c>
      <c r="E1592" s="2">
        <v>0</v>
      </c>
      <c r="F1592" s="2">
        <v>0</v>
      </c>
      <c r="G1592" s="3">
        <f t="shared" si="70"/>
        <v>39085.925280000003</v>
      </c>
      <c r="H1592" s="3">
        <f t="shared" si="71"/>
        <v>0.43999999994412065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21051020.809999999</v>
      </c>
      <c r="D1593" s="2">
        <v>0</v>
      </c>
      <c r="E1593" s="2">
        <v>0</v>
      </c>
      <c r="F1593" s="2">
        <v>0</v>
      </c>
      <c r="G1593" s="3">
        <f t="shared" si="70"/>
        <v>273663.27052999998</v>
      </c>
      <c r="H1593" s="3">
        <f t="shared" si="71"/>
        <v>0.19000000134110451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3216497.1</v>
      </c>
      <c r="D1594" s="2">
        <v>0</v>
      </c>
      <c r="E1594" s="2">
        <v>0</v>
      </c>
      <c r="F1594" s="2">
        <v>0</v>
      </c>
      <c r="G1594" s="3">
        <f t="shared" si="70"/>
        <v>45030.9594</v>
      </c>
      <c r="H1594" s="3">
        <f t="shared" si="71"/>
        <v>0.10000000009313226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3216497.1</v>
      </c>
      <c r="D1598" s="2">
        <v>0</v>
      </c>
      <c r="E1598" s="2">
        <v>0</v>
      </c>
      <c r="F1598" s="2">
        <v>0</v>
      </c>
      <c r="G1598" s="3">
        <f t="shared" si="70"/>
        <v>57896.947799999994</v>
      </c>
      <c r="H1598" s="3">
        <f t="shared" si="71"/>
        <v>0.10000000009313226</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11885559.810000001</v>
      </c>
      <c r="D1600" s="2">
        <v>0</v>
      </c>
      <c r="E1600" s="2">
        <v>0</v>
      </c>
      <c r="F1600" s="2">
        <v>0</v>
      </c>
      <c r="G1600" s="3">
        <f>B1600/1000*C1600</f>
        <v>237711.19620000001</v>
      </c>
      <c r="H1600" s="3">
        <f>ABS(C1600-ROUND(C1600,0))</f>
        <v>0.18999999947845936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188701303.52000001</v>
      </c>
      <c r="D1601" s="2">
        <v>0</v>
      </c>
      <c r="E1601" s="2">
        <v>0</v>
      </c>
      <c r="F1601" s="2">
        <v>0</v>
      </c>
      <c r="G1601" s="3">
        <f t="shared" si="70"/>
        <v>3962727.3739200006</v>
      </c>
      <c r="H1601" s="3">
        <f t="shared" si="71"/>
        <v>0.47999998927116394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11413410.289999999</v>
      </c>
      <c r="D1602" s="2">
        <v>0</v>
      </c>
      <c r="E1602" s="2">
        <v>0</v>
      </c>
      <c r="F1602" s="2">
        <v>0</v>
      </c>
      <c r="G1602" s="3">
        <f t="shared" si="70"/>
        <v>251095.02637999997</v>
      </c>
      <c r="H1602" s="3">
        <f t="shared" si="71"/>
        <v>0.28999999910593033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146925104.32000002</v>
      </c>
      <c r="D1603" s="2">
        <v>0</v>
      </c>
      <c r="E1603" s="2">
        <v>0</v>
      </c>
      <c r="F1603" s="2">
        <v>0</v>
      </c>
      <c r="G1603" s="3">
        <f t="shared" si="70"/>
        <v>3379277.3993600006</v>
      </c>
      <c r="H1603" s="3">
        <f t="shared" si="71"/>
        <v>0.32000002264976501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106612496.32000001</v>
      </c>
      <c r="D1604" s="2">
        <v>0</v>
      </c>
      <c r="E1604" s="2">
        <v>0</v>
      </c>
      <c r="F1604" s="2">
        <v>0</v>
      </c>
      <c r="G1604" s="3">
        <f t="shared" si="70"/>
        <v>2558699.9116800004</v>
      </c>
      <c r="H1604" s="3">
        <f t="shared" si="71"/>
        <v>0.32000000774860382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26806921.84</v>
      </c>
      <c r="D1605" s="2">
        <v>0</v>
      </c>
      <c r="E1605" s="2">
        <v>0</v>
      </c>
      <c r="F1605" s="2">
        <v>0</v>
      </c>
      <c r="G1605" s="3">
        <f t="shared" si="70"/>
        <v>670173.04600000009</v>
      </c>
      <c r="H1605" s="3">
        <f t="shared" si="71"/>
        <v>0.16000000014901161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164613.59</v>
      </c>
      <c r="D1606" s="2">
        <v>0</v>
      </c>
      <c r="E1606" s="2">
        <v>0</v>
      </c>
      <c r="F1606" s="2">
        <v>0</v>
      </c>
      <c r="G1606" s="3">
        <f t="shared" si="70"/>
        <v>4279.95334</v>
      </c>
      <c r="H1606" s="3">
        <f t="shared" si="71"/>
        <v>0.41000000000349246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744018.27</v>
      </c>
      <c r="D1607" s="2">
        <v>0</v>
      </c>
      <c r="E1607" s="2">
        <v>0</v>
      </c>
      <c r="F1607" s="2">
        <v>0</v>
      </c>
      <c r="G1607" s="3">
        <f t="shared" si="70"/>
        <v>20088.493289999999</v>
      </c>
      <c r="H1607" s="3">
        <f t="shared" si="71"/>
        <v>0.27000000001862645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469778.65</v>
      </c>
      <c r="D1608" s="2">
        <v>0</v>
      </c>
      <c r="E1608" s="2">
        <v>0</v>
      </c>
      <c r="F1608" s="2">
        <v>0</v>
      </c>
      <c r="G1608" s="3">
        <f>B1608/1000*C1608</f>
        <v>13153.8022</v>
      </c>
      <c r="H1608" s="3">
        <f>ABS(C1608-ROUND(C1608,0))</f>
        <v>0.34999999997671694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3687705.82</v>
      </c>
      <c r="D1609" s="2">
        <v>0</v>
      </c>
      <c r="E1609" s="2">
        <v>0</v>
      </c>
      <c r="F1609" s="2">
        <v>0</v>
      </c>
      <c r="G1609" s="3">
        <f t="shared" si="70"/>
        <v>106943.46878</v>
      </c>
      <c r="H1609" s="3">
        <f t="shared" si="71"/>
        <v>0.18000000016763806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4702239.08</v>
      </c>
      <c r="D1610" s="2">
        <v>0</v>
      </c>
      <c r="E1610" s="2">
        <v>0</v>
      </c>
      <c r="F1610" s="2">
        <v>0</v>
      </c>
      <c r="G1610" s="3">
        <f t="shared" si="70"/>
        <v>141067.17240000001</v>
      </c>
      <c r="H1610" s="3">
        <f t="shared" si="71"/>
        <v>8.0000000074505806E-2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3737330.75</v>
      </c>
      <c r="D1611" s="2">
        <v>0</v>
      </c>
      <c r="E1611" s="2">
        <v>0</v>
      </c>
      <c r="F1611" s="2">
        <v>0</v>
      </c>
      <c r="G1611" s="3">
        <f t="shared" si="70"/>
        <v>115857.25324999999</v>
      </c>
      <c r="H1611" s="3">
        <f t="shared" si="71"/>
        <v>0.25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19097040.850000001</v>
      </c>
      <c r="D1612" s="2">
        <v>0</v>
      </c>
      <c r="E1612" s="2">
        <v>0</v>
      </c>
      <c r="F1612" s="2">
        <v>0</v>
      </c>
      <c r="G1612" s="3">
        <f t="shared" si="70"/>
        <v>611105.30720000004</v>
      </c>
      <c r="H1612" s="3">
        <f t="shared" si="71"/>
        <v>0.14999999850988388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641526.06999999995</v>
      </c>
      <c r="D1613" s="2">
        <v>0</v>
      </c>
      <c r="E1613" s="2">
        <v>0</v>
      </c>
      <c r="F1613" s="2">
        <v>0</v>
      </c>
      <c r="G1613" s="3">
        <f t="shared" si="70"/>
        <v>21170.36031</v>
      </c>
      <c r="H1613" s="3">
        <f t="shared" si="71"/>
        <v>6.9999999948777258E-2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641526.06999999995</v>
      </c>
      <c r="D1617" s="2">
        <v>0</v>
      </c>
      <c r="E1617" s="2">
        <v>0</v>
      </c>
      <c r="F1617" s="2">
        <v>0</v>
      </c>
      <c r="G1617" s="3">
        <f t="shared" si="70"/>
        <v>23736.464589999996</v>
      </c>
      <c r="H1617" s="3">
        <f t="shared" si="71"/>
        <v>6.9999999948777258E-2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10624221.99</v>
      </c>
      <c r="D1619" s="2">
        <v>0</v>
      </c>
      <c r="E1619" s="2">
        <v>0</v>
      </c>
      <c r="F1619" s="2">
        <v>0</v>
      </c>
      <c r="G1619" s="3">
        <f>B1619/1000*C1619</f>
        <v>414344.65760999999</v>
      </c>
      <c r="H1619" s="3">
        <f>ABS(C1619-ROUND(C1619,0))</f>
        <v>9.9999997764825821E-3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57714493.159999967</v>
      </c>
      <c r="D1620" s="2">
        <v>0</v>
      </c>
      <c r="E1620" s="2">
        <v>0</v>
      </c>
      <c r="F1620" s="2">
        <v>0</v>
      </c>
      <c r="G1620" s="3">
        <f t="shared" si="70"/>
        <v>2308579.7263999986</v>
      </c>
      <c r="H1620" s="3">
        <f t="shared" si="71"/>
        <v>0.15999996662139893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1959691.5400000003</v>
      </c>
      <c r="D1621" s="2">
        <v>0</v>
      </c>
      <c r="E1621" s="2">
        <v>0</v>
      </c>
      <c r="F1621" s="2">
        <v>0</v>
      </c>
      <c r="G1621" s="3">
        <f t="shared" si="70"/>
        <v>80347.353140000021</v>
      </c>
      <c r="H1621" s="3">
        <f t="shared" si="71"/>
        <v>0.45999999972991645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105487.04000000001</v>
      </c>
      <c r="D1622" s="2">
        <v>0</v>
      </c>
      <c r="E1622" s="2">
        <v>0</v>
      </c>
      <c r="F1622" s="2">
        <v>0</v>
      </c>
      <c r="G1622" s="3">
        <f t="shared" si="70"/>
        <v>4430.4556800000009</v>
      </c>
      <c r="H1622" s="3">
        <f t="shared" si="71"/>
        <v>4.0000000008149073E-2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75929.22</v>
      </c>
      <c r="D1623" s="2">
        <v>0</v>
      </c>
      <c r="E1623" s="2">
        <v>0</v>
      </c>
      <c r="F1623" s="2">
        <v>0</v>
      </c>
      <c r="G1623" s="3">
        <f t="shared" si="70"/>
        <v>3264.9564599999999</v>
      </c>
      <c r="H1623" s="3">
        <f t="shared" si="71"/>
        <v>0.22000000000116415</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29557.82</v>
      </c>
      <c r="D1624" s="2">
        <v>0</v>
      </c>
      <c r="E1624" s="2">
        <v>0</v>
      </c>
      <c r="F1624" s="2">
        <v>0</v>
      </c>
      <c r="G1624" s="3">
        <f t="shared" si="70"/>
        <v>1300.5440799999999</v>
      </c>
      <c r="H1624" s="3">
        <f t="shared" si="71"/>
        <v>0.18000000000029104</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1082347.5900000001</v>
      </c>
      <c r="D1627" s="2">
        <v>0</v>
      </c>
      <c r="E1627" s="2">
        <v>0</v>
      </c>
      <c r="F1627" s="2">
        <v>0</v>
      </c>
      <c r="G1627" s="3">
        <f t="shared" si="70"/>
        <v>50870.336730000003</v>
      </c>
      <c r="H1627" s="3">
        <f t="shared" si="71"/>
        <v>0.40999999991618097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957.67</v>
      </c>
      <c r="D1628" s="2">
        <v>0</v>
      </c>
      <c r="E1628" s="2">
        <v>0</v>
      </c>
      <c r="F1628" s="2">
        <v>0</v>
      </c>
      <c r="G1628" s="3">
        <f t="shared" si="70"/>
        <v>45.968159999999997</v>
      </c>
      <c r="H1628" s="3">
        <f t="shared" si="71"/>
        <v>0.33000000000004093</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947.67</v>
      </c>
      <c r="D1629" s="2">
        <v>0</v>
      </c>
      <c r="E1629" s="2">
        <v>0</v>
      </c>
      <c r="F1629" s="2">
        <v>0</v>
      </c>
      <c r="G1629" s="3">
        <f t="shared" si="70"/>
        <v>46.435830000000003</v>
      </c>
      <c r="H1629" s="3">
        <f t="shared" si="71"/>
        <v>0.33000000000004093</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10</v>
      </c>
      <c r="D1631" s="2">
        <v>0</v>
      </c>
      <c r="E1631" s="2">
        <v>0</v>
      </c>
      <c r="F1631" s="2">
        <v>0</v>
      </c>
      <c r="G1631" s="3">
        <f t="shared" si="70"/>
        <v>0.51</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738011.62</v>
      </c>
      <c r="D1633" s="2">
        <v>0</v>
      </c>
      <c r="E1633" s="2">
        <v>0</v>
      </c>
      <c r="F1633" s="2">
        <v>0</v>
      </c>
      <c r="G1633" s="3">
        <f t="shared" si="70"/>
        <v>39114.615859999998</v>
      </c>
      <c r="H1633" s="3">
        <f t="shared" si="71"/>
        <v>0.38000000000465661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721471.47</v>
      </c>
      <c r="D1634" s="2">
        <v>0</v>
      </c>
      <c r="E1634" s="2">
        <v>0</v>
      </c>
      <c r="F1634" s="2">
        <v>0</v>
      </c>
      <c r="G1634" s="3">
        <f t="shared" si="70"/>
        <v>38959.45938</v>
      </c>
      <c r="H1634" s="3">
        <f t="shared" si="71"/>
        <v>0.46999999997206032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14990.61</v>
      </c>
      <c r="D1635" s="2">
        <v>0</v>
      </c>
      <c r="E1635" s="2">
        <v>0</v>
      </c>
      <c r="F1635" s="2">
        <v>0</v>
      </c>
      <c r="G1635" s="3">
        <f t="shared" si="70"/>
        <v>824.48355000000004</v>
      </c>
      <c r="H1635" s="3">
        <f t="shared" si="71"/>
        <v>0.38999999999941792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1549.54</v>
      </c>
      <c r="D1637" s="2">
        <v>0</v>
      </c>
      <c r="E1637" s="2">
        <v>0</v>
      </c>
      <c r="F1637" s="2">
        <v>0</v>
      </c>
      <c r="G1637" s="3">
        <f t="shared" si="70"/>
        <v>88.323779999999999</v>
      </c>
      <c r="H1637" s="3">
        <f t="shared" si="71"/>
        <v>0.46000000000003638</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692.21</v>
      </c>
      <c r="D1638" s="2">
        <v>0</v>
      </c>
      <c r="E1638" s="2">
        <v>0</v>
      </c>
      <c r="F1638" s="2">
        <v>0</v>
      </c>
      <c r="G1638" s="3">
        <f t="shared" si="70"/>
        <v>40.148180000000004</v>
      </c>
      <c r="H1638" s="3">
        <f t="shared" si="71"/>
        <v>0.21000000000003638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692.21</v>
      </c>
      <c r="D1639" s="2">
        <v>0</v>
      </c>
      <c r="E1639" s="2">
        <v>0</v>
      </c>
      <c r="F1639" s="2">
        <v>0</v>
      </c>
      <c r="G1639" s="3">
        <f t="shared" si="70"/>
        <v>40.840389999999999</v>
      </c>
      <c r="H1639" s="3">
        <f t="shared" si="71"/>
        <v>0.21000000000003638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322344.5</v>
      </c>
      <c r="D1653" s="2">
        <v>0</v>
      </c>
      <c r="E1653" s="2">
        <v>0</v>
      </c>
      <c r="F1653" s="2">
        <v>0</v>
      </c>
      <c r="G1653" s="3">
        <f t="shared" si="70"/>
        <v>23531.148499999999</v>
      </c>
      <c r="H1653" s="3">
        <f t="shared" si="71"/>
        <v>0.5</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248197.39</v>
      </c>
      <c r="D1654" s="2">
        <v>0</v>
      </c>
      <c r="E1654" s="2">
        <v>0</v>
      </c>
      <c r="F1654" s="2">
        <v>0</v>
      </c>
      <c r="G1654" s="3">
        <f t="shared" si="70"/>
        <v>18366.60686</v>
      </c>
      <c r="H1654" s="3">
        <f t="shared" si="71"/>
        <v>0.39000000001396984</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72335.67</v>
      </c>
      <c r="D1655" s="2">
        <v>0</v>
      </c>
      <c r="E1655" s="2">
        <v>0</v>
      </c>
      <c r="F1655" s="2">
        <v>0</v>
      </c>
      <c r="G1655" s="3">
        <f t="shared" si="70"/>
        <v>5425.1752499999993</v>
      </c>
      <c r="H1655" s="3">
        <f t="shared" si="71"/>
        <v>0.33000000000174623</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1811.44</v>
      </c>
      <c r="D1656" s="2">
        <v>0</v>
      </c>
      <c r="E1656" s="2">
        <v>0</v>
      </c>
      <c r="F1656" s="2">
        <v>0</v>
      </c>
      <c r="G1656" s="3">
        <f t="shared" si="70"/>
        <v>137.66944000000001</v>
      </c>
      <c r="H1656" s="3">
        <f t="shared" si="71"/>
        <v>0.44000000000005457</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67.5</v>
      </c>
      <c r="D1658" s="2">
        <v>0</v>
      </c>
      <c r="E1658" s="2">
        <v>0</v>
      </c>
      <c r="F1658" s="2">
        <v>0</v>
      </c>
      <c r="G1658" s="3">
        <f t="shared" si="70"/>
        <v>5.2649999999999997</v>
      </c>
      <c r="H1658" s="3">
        <f t="shared" si="71"/>
        <v>0.5</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67.5</v>
      </c>
      <c r="D1659" s="2">
        <v>0</v>
      </c>
      <c r="E1659" s="2">
        <v>0</v>
      </c>
      <c r="F1659" s="2">
        <v>0</v>
      </c>
      <c r="G1659" s="3">
        <f t="shared" si="70"/>
        <v>5.3325000000000005</v>
      </c>
      <c r="H1659" s="3">
        <f t="shared" si="71"/>
        <v>0.5</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20274.09</v>
      </c>
      <c r="D1663" s="2">
        <v>0</v>
      </c>
      <c r="E1663" s="2">
        <v>0</v>
      </c>
      <c r="F1663" s="2">
        <v>0</v>
      </c>
      <c r="G1663" s="3">
        <f t="shared" si="70"/>
        <v>1682.7494700000002</v>
      </c>
      <c r="H1663" s="3">
        <f t="shared" si="71"/>
        <v>9.0000000000145519E-2</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206.4</v>
      </c>
      <c r="D1665" s="2">
        <v>0</v>
      </c>
      <c r="E1665" s="2">
        <v>0</v>
      </c>
      <c r="F1665" s="2">
        <v>0</v>
      </c>
      <c r="G1665" s="3">
        <f t="shared" si="70"/>
        <v>17.544</v>
      </c>
      <c r="H1665" s="3">
        <f t="shared" si="71"/>
        <v>0.40000000000000568</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20067.689999999999</v>
      </c>
      <c r="D1667" s="2">
        <v>0</v>
      </c>
      <c r="E1667" s="2">
        <v>0</v>
      </c>
      <c r="F1667" s="2">
        <v>0</v>
      </c>
      <c r="G1667" s="3">
        <f t="shared" si="70"/>
        <v>1745.8890299999998</v>
      </c>
      <c r="H1667" s="3">
        <f t="shared" si="71"/>
        <v>0.31000000000130967</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655850.13</v>
      </c>
      <c r="D1668" s="2">
        <v>0</v>
      </c>
      <c r="E1668" s="2">
        <v>0</v>
      </c>
      <c r="F1668" s="2">
        <v>0</v>
      </c>
      <c r="G1668" s="3">
        <f t="shared" si="70"/>
        <v>57714.811439999998</v>
      </c>
      <c r="H1668" s="3">
        <f t="shared" si="71"/>
        <v>0.13000000000465661</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648975.13</v>
      </c>
      <c r="D1669" s="2">
        <v>0</v>
      </c>
      <c r="E1669" s="2">
        <v>0</v>
      </c>
      <c r="F1669" s="2">
        <v>0</v>
      </c>
      <c r="G1669" s="3">
        <f t="shared" si="70"/>
        <v>57758.786569999997</v>
      </c>
      <c r="H1669" s="3">
        <f t="shared" si="71"/>
        <v>0.13000000000465661</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6875</v>
      </c>
      <c r="D1670" s="2">
        <v>0</v>
      </c>
      <c r="E1670" s="2">
        <v>0</v>
      </c>
      <c r="F1670" s="2">
        <v>0</v>
      </c>
      <c r="G1670" s="3">
        <f t="shared" si="70"/>
        <v>618.75</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116006.78</v>
      </c>
      <c r="D1679" s="2">
        <v>0</v>
      </c>
      <c r="E1679" s="2">
        <v>0</v>
      </c>
      <c r="F1679" s="2">
        <v>0</v>
      </c>
      <c r="G1679" s="3">
        <f>B1679/1000*C1679</f>
        <v>11484.67122</v>
      </c>
      <c r="H1679" s="3">
        <f>ABS(C1679-ROUND(C1679,0))</f>
        <v>0.22000000000116415</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55754801.620000005</v>
      </c>
      <c r="D1680" s="2">
        <v>0</v>
      </c>
      <c r="E1680" s="2">
        <v>0</v>
      </c>
      <c r="F1680" s="2">
        <v>0</v>
      </c>
      <c r="G1680" s="3">
        <f t="shared" si="70"/>
        <v>5575480.1620000005</v>
      </c>
      <c r="H1680" s="3">
        <f t="shared" si="71"/>
        <v>0.37999999523162842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14695399.510000002</v>
      </c>
      <c r="D1681" s="2">
        <v>0</v>
      </c>
      <c r="E1681" s="2">
        <v>0</v>
      </c>
      <c r="F1681" s="2">
        <v>0</v>
      </c>
      <c r="G1681" s="3">
        <f t="shared" si="70"/>
        <v>1484235.3505100003</v>
      </c>
      <c r="H1681" s="3">
        <f t="shared" si="71"/>
        <v>0.48999999836087227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22535689.170000002</v>
      </c>
      <c r="D1682" s="2">
        <v>0</v>
      </c>
      <c r="E1682" s="2">
        <v>0</v>
      </c>
      <c r="F1682" s="2">
        <v>0</v>
      </c>
      <c r="G1682" s="3">
        <f t="shared" si="70"/>
        <v>2298640.2953400002</v>
      </c>
      <c r="H1682" s="3">
        <f t="shared" si="71"/>
        <v>0.17000000178813934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4709618.0599999996</v>
      </c>
      <c r="D1683" s="2">
        <v>0</v>
      </c>
      <c r="E1683" s="2">
        <v>0</v>
      </c>
      <c r="F1683" s="2">
        <v>0</v>
      </c>
      <c r="G1683" s="3">
        <f t="shared" si="70"/>
        <v>485090.66017999995</v>
      </c>
      <c r="H1683" s="3">
        <f t="shared" si="71"/>
        <v>5.9999999590218067E-2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8058659.5800000001</v>
      </c>
      <c r="D1684" s="2">
        <v>0</v>
      </c>
      <c r="E1684" s="2">
        <v>0</v>
      </c>
      <c r="F1684" s="2">
        <v>0</v>
      </c>
      <c r="G1684" s="3">
        <f>B1684/1000*C1684</f>
        <v>838100.59632000001</v>
      </c>
      <c r="H1684" s="3">
        <f>ABS(C1684-ROUND(C1684,0))</f>
        <v>0.41999999992549419</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5755435.2999999998</v>
      </c>
      <c r="D1685" s="14">
        <v>0</v>
      </c>
      <c r="E1685" s="14">
        <v>0</v>
      </c>
      <c r="F1685" s="14">
        <v>0</v>
      </c>
      <c r="G1685" s="15">
        <f t="shared" si="70"/>
        <v>604320.70649999997</v>
      </c>
      <c r="H1685" s="15">
        <f t="shared" si="71"/>
        <v>0.29999999981373549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C13" sqref="C13"/>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29429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v>23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4</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7</v>
      </c>
      <c r="C16" s="375"/>
      <c r="D16" s="375"/>
      <c r="E16" s="375"/>
      <c r="F16" s="356"/>
      <c r="G16" s="201" t="s">
        <v>8</v>
      </c>
      <c r="H16" s="265" t="s">
        <v>9</v>
      </c>
      <c r="I16" s="266" t="s">
        <v>10</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149198121.78999999</v>
      </c>
      <c r="I17" s="275">
        <f>'PR-RAS'!E6</f>
        <v>166823725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144142321.60000002</v>
      </c>
      <c r="I18" s="275">
        <f>'PR-RAS'!E152</f>
        <v>146693645.80999997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24675822.079999957</v>
      </c>
      <c r="I19" s="275">
        <f>'PR-RAS'!E649</f>
        <v>23637971.440000001</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4" t="s">
        <v>7</v>
      </c>
      <c r="C21" s="355"/>
      <c r="D21" s="355"/>
      <c r="E21" s="355"/>
      <c r="F21" s="356"/>
      <c r="G21" s="201" t="s">
        <v>8</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7</v>
      </c>
      <c r="C26" s="355"/>
      <c r="D26" s="355"/>
      <c r="E26" s="355"/>
      <c r="F26" s="356"/>
      <c r="G26" s="201" t="s">
        <v>8</v>
      </c>
      <c r="H26" s="265" t="s">
        <v>9</v>
      </c>
      <c r="I26" s="266" t="s">
        <v>10</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7</v>
      </c>
      <c r="C32" s="355"/>
      <c r="D32" s="355"/>
      <c r="E32" s="355"/>
      <c r="F32" s="356"/>
      <c r="G32" s="201" t="s">
        <v>8</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7</v>
      </c>
      <c r="C37" s="355"/>
      <c r="D37" s="355"/>
      <c r="E37" s="355"/>
      <c r="F37" s="356"/>
      <c r="G37" s="201" t="s">
        <v>8</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44116744.659999996</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57714493.159999967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1959691.5400000003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55754801.620000005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4" zoomScale="120" zoomScaleNormal="120" workbookViewId="0">
      <selection activeCell="H647" sqref="H64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v>23</v>
      </c>
      <c r="E1" s="268" t="s">
        <v>3</v>
      </c>
      <c r="F1" s="326" t="s">
        <v>4</v>
      </c>
    </row>
    <row r="2" spans="1:24" s="174" customFormat="1" ht="50.1" customHeight="1" x14ac:dyDescent="0.2">
      <c r="A2" s="380" t="s">
        <v>5</v>
      </c>
      <c r="B2" s="381"/>
      <c r="C2" s="381"/>
      <c r="D2" s="381"/>
      <c r="E2" s="381"/>
      <c r="F2" s="381"/>
    </row>
    <row r="3" spans="1:24" s="174" customFormat="1" ht="48" x14ac:dyDescent="0.2">
      <c r="A3" s="303" t="s">
        <v>6</v>
      </c>
      <c r="B3" s="304" t="s">
        <v>7</v>
      </c>
      <c r="C3" s="305" t="s">
        <v>8</v>
      </c>
      <c r="D3" s="304" t="s">
        <v>9</v>
      </c>
      <c r="E3" s="304" t="s">
        <v>10</v>
      </c>
      <c r="F3" s="306" t="s">
        <v>11</v>
      </c>
    </row>
    <row r="4" spans="1:24" s="176" customFormat="1" ht="12" customHeight="1" x14ac:dyDescent="0.2">
      <c r="A4" s="129">
        <v>1</v>
      </c>
      <c r="B4" s="130">
        <v>2</v>
      </c>
      <c r="C4" s="131" t="s">
        <v>12</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13</v>
      </c>
      <c r="B5" s="383"/>
      <c r="C5" s="166"/>
      <c r="D5" s="52"/>
      <c r="E5" s="52"/>
      <c r="F5" s="44"/>
    </row>
    <row r="6" spans="1:24" ht="12.75" customHeight="1" x14ac:dyDescent="0.2">
      <c r="A6" s="63">
        <v>6</v>
      </c>
      <c r="B6" s="220" t="s">
        <v>14</v>
      </c>
      <c r="C6" s="247" t="s">
        <v>15</v>
      </c>
      <c r="D6" s="60">
        <f>D7+D43+D49+D82+D106+D125+D134+D140</f>
        <v>149198121.78999999</v>
      </c>
      <c r="E6" s="60">
        <f>E7+E43+E49+E82+E106+E125+E134+E140</f>
        <v>166823725</v>
      </c>
      <c r="F6" s="45">
        <f t="shared" ref="F6:F132" si="0">IF(D6&lt;&gt;0,IF(E6/D6&gt;=100,"&gt;&gt;100",E6/D6*100),"-")</f>
        <v>111.81355569261689</v>
      </c>
    </row>
    <row r="7" spans="1:24" ht="12.75" customHeight="1" x14ac:dyDescent="0.2">
      <c r="A7" s="63">
        <v>61</v>
      </c>
      <c r="B7" s="220" t="s">
        <v>16</v>
      </c>
      <c r="C7" s="247" t="s">
        <v>17</v>
      </c>
      <c r="D7" s="60">
        <f>D8+D17+D23+D29+D36+D39</f>
        <v>34054623.509999998</v>
      </c>
      <c r="E7" s="60">
        <f>E8+E17+E23+E29+E36+E39</f>
        <v>39929050.350000001</v>
      </c>
      <c r="F7" s="45">
        <f t="shared" si="0"/>
        <v>117.2500125813313</v>
      </c>
    </row>
    <row r="8" spans="1:24" ht="12.75" customHeight="1" x14ac:dyDescent="0.2">
      <c r="A8" s="63">
        <v>611</v>
      </c>
      <c r="B8" s="220" t="s">
        <v>18</v>
      </c>
      <c r="C8" s="247" t="s">
        <v>19</v>
      </c>
      <c r="D8" s="60">
        <f>SUM(D9:D14)-D15-D16</f>
        <v>31917779.640000001</v>
      </c>
      <c r="E8" s="60">
        <f>SUM(E9:E14)-E15-E16</f>
        <v>36505778.380000003</v>
      </c>
      <c r="F8" s="45">
        <f t="shared" si="0"/>
        <v>114.37442952407075</v>
      </c>
    </row>
    <row r="9" spans="1:24" ht="12.75" customHeight="1" x14ac:dyDescent="0.2">
      <c r="A9" s="63">
        <v>6111</v>
      </c>
      <c r="B9" s="65" t="s">
        <v>20</v>
      </c>
      <c r="C9" s="247" t="s">
        <v>21</v>
      </c>
      <c r="D9" s="194">
        <v>28218464.93</v>
      </c>
      <c r="E9" s="194">
        <v>31774666.100000001</v>
      </c>
      <c r="F9" s="45">
        <f t="shared" si="0"/>
        <v>112.60239059361193</v>
      </c>
    </row>
    <row r="10" spans="1:24" ht="12.75" customHeight="1" x14ac:dyDescent="0.2">
      <c r="A10" s="63">
        <v>6112</v>
      </c>
      <c r="B10" s="65" t="s">
        <v>22</v>
      </c>
      <c r="C10" s="247" t="s">
        <v>23</v>
      </c>
      <c r="D10" s="194">
        <v>2307725.5099999998</v>
      </c>
      <c r="E10" s="194">
        <v>2559523.2400000002</v>
      </c>
      <c r="F10" s="45">
        <f t="shared" si="0"/>
        <v>110.91107798171372</v>
      </c>
    </row>
    <row r="11" spans="1:24" ht="12.75" customHeight="1" x14ac:dyDescent="0.2">
      <c r="A11" s="63">
        <v>6113</v>
      </c>
      <c r="B11" s="65" t="s">
        <v>24</v>
      </c>
      <c r="C11" s="247" t="s">
        <v>25</v>
      </c>
      <c r="D11" s="194">
        <v>2083602.99</v>
      </c>
      <c r="E11" s="194">
        <v>2735311.22</v>
      </c>
      <c r="F11" s="45">
        <f t="shared" si="0"/>
        <v>131.27794657272977</v>
      </c>
    </row>
    <row r="12" spans="1:24" ht="12.75" customHeight="1" x14ac:dyDescent="0.2">
      <c r="A12" s="63">
        <v>6114</v>
      </c>
      <c r="B12" s="65" t="s">
        <v>26</v>
      </c>
      <c r="C12" s="247" t="s">
        <v>27</v>
      </c>
      <c r="D12" s="194">
        <v>3545203.41</v>
      </c>
      <c r="E12" s="194">
        <v>4339824.84</v>
      </c>
      <c r="F12" s="45">
        <f t="shared" si="0"/>
        <v>122.41398695935474</v>
      </c>
    </row>
    <row r="13" spans="1:24" ht="12.75" customHeight="1" x14ac:dyDescent="0.2">
      <c r="A13" s="63">
        <v>6115</v>
      </c>
      <c r="B13" s="65" t="s">
        <v>28</v>
      </c>
      <c r="C13" s="247" t="s">
        <v>29</v>
      </c>
      <c r="D13" s="194">
        <v>1578110.64</v>
      </c>
      <c r="E13" s="194">
        <v>1708538.21</v>
      </c>
      <c r="F13" s="45">
        <f t="shared" si="0"/>
        <v>108.26479251163276</v>
      </c>
    </row>
    <row r="14" spans="1:24" ht="12.75" customHeight="1" x14ac:dyDescent="0.2">
      <c r="A14" s="63">
        <v>6116</v>
      </c>
      <c r="B14" s="65" t="s">
        <v>30</v>
      </c>
      <c r="C14" s="247" t="s">
        <v>31</v>
      </c>
      <c r="D14" s="194">
        <v>44962.17</v>
      </c>
      <c r="E14" s="194">
        <v>82820.479999999996</v>
      </c>
      <c r="F14" s="45">
        <f t="shared" si="0"/>
        <v>184.20036221561372</v>
      </c>
    </row>
    <row r="15" spans="1:24" ht="12.75" customHeight="1" x14ac:dyDescent="0.2">
      <c r="A15" s="63">
        <v>6117</v>
      </c>
      <c r="B15" s="220" t="s">
        <v>32</v>
      </c>
      <c r="C15" s="247" t="s">
        <v>33</v>
      </c>
      <c r="D15" s="194">
        <v>5860290.0099999998</v>
      </c>
      <c r="E15" s="194">
        <v>6694905.71</v>
      </c>
      <c r="F15" s="45">
        <f t="shared" si="0"/>
        <v>114.24188390976917</v>
      </c>
    </row>
    <row r="16" spans="1:24" ht="12.75" customHeight="1" x14ac:dyDescent="0.2">
      <c r="A16" s="63">
        <v>6119</v>
      </c>
      <c r="B16" s="220" t="s">
        <v>34</v>
      </c>
      <c r="C16" s="247" t="s">
        <v>35</v>
      </c>
      <c r="D16" s="194">
        <v>0</v>
      </c>
      <c r="E16" s="194">
        <v>0</v>
      </c>
      <c r="F16" s="45" t="str">
        <f t="shared" si="0"/>
        <v>-</v>
      </c>
    </row>
    <row r="17" spans="1:6" ht="12.75" customHeight="1" x14ac:dyDescent="0.2">
      <c r="A17" s="63">
        <v>612</v>
      </c>
      <c r="B17" s="64" t="s">
        <v>36</v>
      </c>
      <c r="C17" s="247" t="s">
        <v>37</v>
      </c>
      <c r="D17" s="60">
        <f t="shared" ref="D17:E17" si="1">SUM(D18:D21)-D22</f>
        <v>0</v>
      </c>
      <c r="E17" s="60">
        <f t="shared" si="1"/>
        <v>0</v>
      </c>
      <c r="F17" s="45" t="str">
        <f t="shared" si="0"/>
        <v>-</v>
      </c>
    </row>
    <row r="18" spans="1:6" ht="12.75" customHeight="1" x14ac:dyDescent="0.2">
      <c r="A18" s="63">
        <v>6121</v>
      </c>
      <c r="B18" s="64" t="s">
        <v>38</v>
      </c>
      <c r="C18" s="247" t="s">
        <v>39</v>
      </c>
      <c r="D18" s="194">
        <v>0</v>
      </c>
      <c r="E18" s="194"/>
      <c r="F18" s="45" t="str">
        <f t="shared" si="0"/>
        <v>-</v>
      </c>
    </row>
    <row r="19" spans="1:6" ht="12.75" customHeight="1" x14ac:dyDescent="0.2">
      <c r="A19" s="63">
        <v>6122</v>
      </c>
      <c r="B19" s="64" t="s">
        <v>40</v>
      </c>
      <c r="C19" s="247" t="s">
        <v>41</v>
      </c>
      <c r="D19" s="194">
        <v>0</v>
      </c>
      <c r="E19" s="194"/>
      <c r="F19" s="45" t="str">
        <f t="shared" si="0"/>
        <v>-</v>
      </c>
    </row>
    <row r="20" spans="1:6" ht="12.75" customHeight="1" x14ac:dyDescent="0.2">
      <c r="A20" s="63">
        <v>6123</v>
      </c>
      <c r="B20" s="183" t="s">
        <v>42</v>
      </c>
      <c r="C20" s="247" t="s">
        <v>43</v>
      </c>
      <c r="D20" s="194">
        <v>0</v>
      </c>
      <c r="E20" s="194"/>
      <c r="F20" s="45" t="str">
        <f t="shared" si="0"/>
        <v>-</v>
      </c>
    </row>
    <row r="21" spans="1:6" ht="12.75" customHeight="1" x14ac:dyDescent="0.2">
      <c r="A21" s="63">
        <v>6124</v>
      </c>
      <c r="B21" s="64" t="s">
        <v>44</v>
      </c>
      <c r="C21" s="247" t="s">
        <v>45</v>
      </c>
      <c r="D21" s="194">
        <v>0</v>
      </c>
      <c r="E21" s="194"/>
      <c r="F21" s="45" t="str">
        <f t="shared" si="0"/>
        <v>-</v>
      </c>
    </row>
    <row r="22" spans="1:6" ht="12.75" customHeight="1" x14ac:dyDescent="0.2">
      <c r="A22" s="63">
        <v>6125</v>
      </c>
      <c r="B22" s="64" t="s">
        <v>46</v>
      </c>
      <c r="C22" s="247" t="s">
        <v>47</v>
      </c>
      <c r="D22" s="194">
        <v>0</v>
      </c>
      <c r="E22" s="194"/>
      <c r="F22" s="45" t="str">
        <f t="shared" si="0"/>
        <v>-</v>
      </c>
    </row>
    <row r="23" spans="1:6" ht="12.75" customHeight="1" x14ac:dyDescent="0.2">
      <c r="A23" s="63">
        <v>613</v>
      </c>
      <c r="B23" s="220" t="s">
        <v>48</v>
      </c>
      <c r="C23" s="247" t="s">
        <v>49</v>
      </c>
      <c r="D23" s="60">
        <f t="shared" ref="D23:E23" si="2">SUM(D24:D28)</f>
        <v>168275.65000000002</v>
      </c>
      <c r="E23" s="60">
        <f t="shared" si="2"/>
        <v>1277093.9099999999</v>
      </c>
      <c r="F23" s="45">
        <f t="shared" si="0"/>
        <v>758.92971442986538</v>
      </c>
    </row>
    <row r="24" spans="1:6" ht="12.75" customHeight="1" x14ac:dyDescent="0.2">
      <c r="A24" s="63">
        <v>6131</v>
      </c>
      <c r="B24" s="65" t="s">
        <v>50</v>
      </c>
      <c r="C24" s="247" t="s">
        <v>51</v>
      </c>
      <c r="D24" s="194">
        <v>27011.14</v>
      </c>
      <c r="E24" s="194">
        <v>1116447.1499999999</v>
      </c>
      <c r="F24" s="45">
        <f t="shared" si="0"/>
        <v>4133.2840820491101</v>
      </c>
    </row>
    <row r="25" spans="1:6" ht="12.75" customHeight="1" x14ac:dyDescent="0.2">
      <c r="A25" s="63">
        <v>6132</v>
      </c>
      <c r="B25" s="64" t="s">
        <v>52</v>
      </c>
      <c r="C25" s="247" t="s">
        <v>53</v>
      </c>
      <c r="D25" s="194">
        <v>141264.51</v>
      </c>
      <c r="E25" s="194">
        <v>160646.76</v>
      </c>
      <c r="F25" s="45">
        <f t="shared" si="0"/>
        <v>113.72053745133863</v>
      </c>
    </row>
    <row r="26" spans="1:6" ht="12.75" customHeight="1" x14ac:dyDescent="0.2">
      <c r="A26" s="63">
        <v>6133</v>
      </c>
      <c r="B26" s="64" t="s">
        <v>54</v>
      </c>
      <c r="C26" s="247" t="s">
        <v>55</v>
      </c>
      <c r="D26" s="194">
        <v>0</v>
      </c>
      <c r="E26" s="194">
        <v>0</v>
      </c>
      <c r="F26" s="45" t="str">
        <f t="shared" si="0"/>
        <v>-</v>
      </c>
    </row>
    <row r="27" spans="1:6" ht="12.75" customHeight="1" x14ac:dyDescent="0.2">
      <c r="A27" s="63">
        <v>6134</v>
      </c>
      <c r="B27" s="64" t="s">
        <v>56</v>
      </c>
      <c r="C27" s="247" t="s">
        <v>57</v>
      </c>
      <c r="D27" s="194">
        <v>0</v>
      </c>
      <c r="E27" s="194">
        <v>0</v>
      </c>
      <c r="F27" s="45" t="str">
        <f t="shared" si="0"/>
        <v>-</v>
      </c>
    </row>
    <row r="28" spans="1:6" ht="12.75" customHeight="1" x14ac:dyDescent="0.2">
      <c r="A28" s="63">
        <v>6135</v>
      </c>
      <c r="B28" s="64" t="s">
        <v>58</v>
      </c>
      <c r="C28" s="247" t="s">
        <v>59</v>
      </c>
      <c r="D28" s="194">
        <v>0</v>
      </c>
      <c r="E28" s="194">
        <v>0</v>
      </c>
      <c r="F28" s="45" t="str">
        <f t="shared" si="0"/>
        <v>-</v>
      </c>
    </row>
    <row r="29" spans="1:6" ht="12.75" customHeight="1" x14ac:dyDescent="0.2">
      <c r="A29" s="63">
        <v>614</v>
      </c>
      <c r="B29" s="220" t="s">
        <v>60</v>
      </c>
      <c r="C29" s="247" t="s">
        <v>61</v>
      </c>
      <c r="D29" s="60">
        <f>SUM(D30:D35)</f>
        <v>1968568.22</v>
      </c>
      <c r="E29" s="60">
        <f>SUM(E30:E35)</f>
        <v>2146178.0599999996</v>
      </c>
      <c r="F29" s="45">
        <f t="shared" si="0"/>
        <v>109.02228524241846</v>
      </c>
    </row>
    <row r="30" spans="1:6" ht="12.75" customHeight="1" x14ac:dyDescent="0.2">
      <c r="A30" s="63">
        <v>6141</v>
      </c>
      <c r="B30" s="64" t="s">
        <v>62</v>
      </c>
      <c r="C30" s="247" t="s">
        <v>63</v>
      </c>
      <c r="D30" s="194">
        <v>0</v>
      </c>
      <c r="E30" s="194">
        <v>0</v>
      </c>
      <c r="F30" s="45" t="str">
        <f t="shared" si="0"/>
        <v>-</v>
      </c>
    </row>
    <row r="31" spans="1:6" ht="12.75" customHeight="1" x14ac:dyDescent="0.2">
      <c r="A31" s="63">
        <v>6142</v>
      </c>
      <c r="B31" s="64" t="s">
        <v>64</v>
      </c>
      <c r="C31" s="247" t="s">
        <v>65</v>
      </c>
      <c r="D31" s="194">
        <v>0</v>
      </c>
      <c r="E31" s="194">
        <v>0</v>
      </c>
      <c r="F31" s="45" t="str">
        <f t="shared" si="0"/>
        <v>-</v>
      </c>
    </row>
    <row r="32" spans="1:6" ht="12.75" customHeight="1" x14ac:dyDescent="0.2">
      <c r="A32" s="63">
        <v>6143</v>
      </c>
      <c r="B32" s="64" t="s">
        <v>66</v>
      </c>
      <c r="C32" s="247" t="s">
        <v>67</v>
      </c>
      <c r="D32" s="194">
        <v>0</v>
      </c>
      <c r="E32" s="194">
        <v>0</v>
      </c>
      <c r="F32" s="45" t="str">
        <f t="shared" si="0"/>
        <v>-</v>
      </c>
    </row>
    <row r="33" spans="1:6" ht="12.75" customHeight="1" x14ac:dyDescent="0.2">
      <c r="A33" s="63">
        <v>6145</v>
      </c>
      <c r="B33" s="64" t="s">
        <v>68</v>
      </c>
      <c r="C33" s="247" t="s">
        <v>69</v>
      </c>
      <c r="D33" s="194">
        <v>1960082.82</v>
      </c>
      <c r="E33" s="194">
        <v>2136775.2599999998</v>
      </c>
      <c r="F33" s="45">
        <f t="shared" si="0"/>
        <v>109.01453949787691</v>
      </c>
    </row>
    <row r="34" spans="1:6" ht="12.75" customHeight="1" x14ac:dyDescent="0.2">
      <c r="A34" s="63">
        <v>6146</v>
      </c>
      <c r="B34" s="64" t="s">
        <v>70</v>
      </c>
      <c r="C34" s="247" t="s">
        <v>71</v>
      </c>
      <c r="D34" s="194">
        <v>0</v>
      </c>
      <c r="E34" s="194">
        <v>0</v>
      </c>
      <c r="F34" s="45" t="str">
        <f t="shared" si="0"/>
        <v>-</v>
      </c>
    </row>
    <row r="35" spans="1:6" ht="12.75" customHeight="1" x14ac:dyDescent="0.2">
      <c r="A35" s="63">
        <v>6147</v>
      </c>
      <c r="B35" s="64" t="s">
        <v>72</v>
      </c>
      <c r="C35" s="247" t="s">
        <v>73</v>
      </c>
      <c r="D35" s="194">
        <v>8485.4</v>
      </c>
      <c r="E35" s="194">
        <v>9402.7999999999993</v>
      </c>
      <c r="F35" s="45">
        <f t="shared" si="0"/>
        <v>110.81151153746436</v>
      </c>
    </row>
    <row r="36" spans="1:6" ht="12.75" customHeight="1" x14ac:dyDescent="0.2">
      <c r="A36" s="63">
        <v>615</v>
      </c>
      <c r="B36" s="64" t="s">
        <v>74</v>
      </c>
      <c r="C36" s="247" t="s">
        <v>75</v>
      </c>
      <c r="D36" s="60">
        <f t="shared" ref="D36:E36" si="3">SUM(D37:D38)</f>
        <v>0</v>
      </c>
      <c r="E36" s="60">
        <f t="shared" si="3"/>
        <v>0</v>
      </c>
      <c r="F36" s="45" t="str">
        <f t="shared" si="0"/>
        <v>-</v>
      </c>
    </row>
    <row r="37" spans="1:6" ht="12.75" customHeight="1" x14ac:dyDescent="0.2">
      <c r="A37" s="63">
        <v>6151</v>
      </c>
      <c r="B37" s="64" t="s">
        <v>76</v>
      </c>
      <c r="C37" s="247" t="s">
        <v>77</v>
      </c>
      <c r="D37" s="194">
        <v>0</v>
      </c>
      <c r="E37" s="194"/>
      <c r="F37" s="45" t="str">
        <f t="shared" si="0"/>
        <v>-</v>
      </c>
    </row>
    <row r="38" spans="1:6" ht="12.75" customHeight="1" x14ac:dyDescent="0.2">
      <c r="A38" s="63">
        <v>6152</v>
      </c>
      <c r="B38" s="64" t="s">
        <v>78</v>
      </c>
      <c r="C38" s="247" t="s">
        <v>79</v>
      </c>
      <c r="D38" s="194">
        <v>0</v>
      </c>
      <c r="E38" s="194"/>
      <c r="F38" s="45" t="str">
        <f t="shared" si="0"/>
        <v>-</v>
      </c>
    </row>
    <row r="39" spans="1:6" ht="12.75" customHeight="1" x14ac:dyDescent="0.2">
      <c r="A39" s="63">
        <v>616</v>
      </c>
      <c r="B39" s="64" t="s">
        <v>80</v>
      </c>
      <c r="C39" s="247" t="s">
        <v>81</v>
      </c>
      <c r="D39" s="60">
        <f t="shared" ref="D39:E39" si="4">SUM(D40:D42)</f>
        <v>0</v>
      </c>
      <c r="E39" s="60">
        <f t="shared" si="4"/>
        <v>0</v>
      </c>
      <c r="F39" s="45" t="str">
        <f t="shared" si="0"/>
        <v>-</v>
      </c>
    </row>
    <row r="40" spans="1:6" ht="12.75" customHeight="1" x14ac:dyDescent="0.2">
      <c r="A40" s="63">
        <v>6161</v>
      </c>
      <c r="B40" s="64" t="s">
        <v>82</v>
      </c>
      <c r="C40" s="247" t="s">
        <v>83</v>
      </c>
      <c r="D40" s="194">
        <v>0</v>
      </c>
      <c r="E40" s="194"/>
      <c r="F40" s="45" t="str">
        <f t="shared" si="0"/>
        <v>-</v>
      </c>
    </row>
    <row r="41" spans="1:6" ht="12.75" customHeight="1" x14ac:dyDescent="0.2">
      <c r="A41" s="63">
        <v>6162</v>
      </c>
      <c r="B41" s="64" t="s">
        <v>84</v>
      </c>
      <c r="C41" s="247" t="s">
        <v>85</v>
      </c>
      <c r="D41" s="194">
        <v>0</v>
      </c>
      <c r="E41" s="194"/>
      <c r="F41" s="45" t="str">
        <f t="shared" si="0"/>
        <v>-</v>
      </c>
    </row>
    <row r="42" spans="1:6" ht="12.75" customHeight="1" x14ac:dyDescent="0.2">
      <c r="A42" s="63">
        <v>6163</v>
      </c>
      <c r="B42" s="64" t="s">
        <v>86</v>
      </c>
      <c r="C42" s="247" t="s">
        <v>87</v>
      </c>
      <c r="D42" s="194">
        <v>0</v>
      </c>
      <c r="E42" s="194"/>
      <c r="F42" s="45" t="str">
        <f t="shared" si="0"/>
        <v>-</v>
      </c>
    </row>
    <row r="43" spans="1:6" ht="12.75" customHeight="1" x14ac:dyDescent="0.2">
      <c r="A43" s="63">
        <v>62</v>
      </c>
      <c r="B43" s="64" t="s">
        <v>88</v>
      </c>
      <c r="C43" s="247" t="s">
        <v>89</v>
      </c>
      <c r="D43" s="60">
        <f t="shared" ref="D43:E43" si="5">D44+D47+D48</f>
        <v>0</v>
      </c>
      <c r="E43" s="60">
        <f t="shared" si="5"/>
        <v>0</v>
      </c>
      <c r="F43" s="45" t="str">
        <f t="shared" si="0"/>
        <v>-</v>
      </c>
    </row>
    <row r="44" spans="1:6" ht="12.75" customHeight="1" x14ac:dyDescent="0.2">
      <c r="A44" s="63">
        <v>621</v>
      </c>
      <c r="B44" s="64" t="s">
        <v>90</v>
      </c>
      <c r="C44" s="247" t="s">
        <v>91</v>
      </c>
      <c r="D44" s="60">
        <f t="shared" ref="D44:E44" si="6">SUM(D45:D46)</f>
        <v>0</v>
      </c>
      <c r="E44" s="60">
        <f t="shared" si="6"/>
        <v>0</v>
      </c>
      <c r="F44" s="45" t="str">
        <f t="shared" si="0"/>
        <v>-</v>
      </c>
    </row>
    <row r="45" spans="1:6" ht="12.75" customHeight="1" x14ac:dyDescent="0.2">
      <c r="A45" s="63">
        <v>6211</v>
      </c>
      <c r="B45" s="64" t="s">
        <v>92</v>
      </c>
      <c r="C45" s="247" t="s">
        <v>93</v>
      </c>
      <c r="D45" s="194">
        <v>0</v>
      </c>
      <c r="E45" s="194"/>
      <c r="F45" s="45" t="str">
        <f t="shared" si="0"/>
        <v>-</v>
      </c>
    </row>
    <row r="46" spans="1:6" ht="12.75" customHeight="1" x14ac:dyDescent="0.2">
      <c r="A46" s="63">
        <v>6212</v>
      </c>
      <c r="B46" s="64" t="s">
        <v>94</v>
      </c>
      <c r="C46" s="247" t="s">
        <v>95</v>
      </c>
      <c r="D46" s="194">
        <v>0</v>
      </c>
      <c r="E46" s="194"/>
      <c r="F46" s="45" t="str">
        <f t="shared" si="0"/>
        <v>-</v>
      </c>
    </row>
    <row r="47" spans="1:6" ht="12.75" customHeight="1" x14ac:dyDescent="0.2">
      <c r="A47" s="63">
        <v>622</v>
      </c>
      <c r="B47" s="64" t="s">
        <v>96</v>
      </c>
      <c r="C47" s="247" t="s">
        <v>97</v>
      </c>
      <c r="D47" s="194">
        <v>0</v>
      </c>
      <c r="E47" s="194"/>
      <c r="F47" s="45" t="str">
        <f t="shared" si="0"/>
        <v>-</v>
      </c>
    </row>
    <row r="48" spans="1:6" ht="12.75" customHeight="1" x14ac:dyDescent="0.2">
      <c r="A48" s="63">
        <v>623</v>
      </c>
      <c r="B48" s="64" t="s">
        <v>98</v>
      </c>
      <c r="C48" s="247" t="s">
        <v>99</v>
      </c>
      <c r="D48" s="194">
        <v>0</v>
      </c>
      <c r="E48" s="194"/>
      <c r="F48" s="45" t="str">
        <f t="shared" si="0"/>
        <v>-</v>
      </c>
    </row>
    <row r="49" spans="1:6" ht="24" x14ac:dyDescent="0.2">
      <c r="A49" s="63">
        <v>63</v>
      </c>
      <c r="B49" s="65" t="s">
        <v>100</v>
      </c>
      <c r="C49" s="247" t="s">
        <v>101</v>
      </c>
      <c r="D49" s="60">
        <f>D50+D53+D58+D61+D64+D68+D71+D74+D77</f>
        <v>59546884.099999979</v>
      </c>
      <c r="E49" s="60">
        <f>E50+E53+E58+E61+E64+E68+E71+E74+E77</f>
        <v>65049159.350000009</v>
      </c>
      <c r="F49" s="45">
        <f t="shared" si="0"/>
        <v>109.2402404141916</v>
      </c>
    </row>
    <row r="50" spans="1:6" ht="12.75" customHeight="1" x14ac:dyDescent="0.2">
      <c r="A50" s="63">
        <v>631</v>
      </c>
      <c r="B50" s="65" t="s">
        <v>102</v>
      </c>
      <c r="C50" s="247" t="s">
        <v>103</v>
      </c>
      <c r="D50" s="60">
        <f t="shared" ref="D50:E50" si="7">D51+D52</f>
        <v>0</v>
      </c>
      <c r="E50" s="60">
        <f t="shared" si="7"/>
        <v>948923.75</v>
      </c>
      <c r="F50" s="45" t="str">
        <f t="shared" si="0"/>
        <v>-</v>
      </c>
    </row>
    <row r="51" spans="1:6" ht="12.75" customHeight="1" x14ac:dyDescent="0.2">
      <c r="A51" s="63">
        <v>6311</v>
      </c>
      <c r="B51" s="65" t="s">
        <v>104</v>
      </c>
      <c r="C51" s="247" t="s">
        <v>105</v>
      </c>
      <c r="D51" s="194">
        <v>0</v>
      </c>
      <c r="E51" s="194">
        <v>933406.47</v>
      </c>
      <c r="F51" s="45" t="str">
        <f t="shared" si="0"/>
        <v>-</v>
      </c>
    </row>
    <row r="52" spans="1:6" ht="12.75" customHeight="1" x14ac:dyDescent="0.2">
      <c r="A52" s="63">
        <v>6312</v>
      </c>
      <c r="B52" s="65" t="s">
        <v>106</v>
      </c>
      <c r="C52" s="247" t="s">
        <v>107</v>
      </c>
      <c r="D52" s="194">
        <v>0</v>
      </c>
      <c r="E52" s="194">
        <v>15517.28</v>
      </c>
      <c r="F52" s="45" t="str">
        <f t="shared" si="0"/>
        <v>-</v>
      </c>
    </row>
    <row r="53" spans="1:6" ht="24" x14ac:dyDescent="0.2">
      <c r="A53" s="63">
        <v>632</v>
      </c>
      <c r="B53" s="65" t="s">
        <v>108</v>
      </c>
      <c r="C53" s="247" t="s">
        <v>109</v>
      </c>
      <c r="D53" s="60">
        <f t="shared" ref="D53:E53" si="8">SUM(D54:D57)</f>
        <v>519971.18999999994</v>
      </c>
      <c r="E53" s="60">
        <f t="shared" si="8"/>
        <v>0</v>
      </c>
      <c r="F53" s="45">
        <f t="shared" si="0"/>
        <v>0</v>
      </c>
    </row>
    <row r="54" spans="1:6" ht="12.75" customHeight="1" x14ac:dyDescent="0.2">
      <c r="A54" s="63">
        <v>6321</v>
      </c>
      <c r="B54" s="65" t="s">
        <v>110</v>
      </c>
      <c r="C54" s="247" t="s">
        <v>111</v>
      </c>
      <c r="D54" s="194">
        <v>0</v>
      </c>
      <c r="E54" s="194"/>
      <c r="F54" s="45" t="str">
        <f t="shared" si="0"/>
        <v>-</v>
      </c>
    </row>
    <row r="55" spans="1:6" ht="12.75" customHeight="1" x14ac:dyDescent="0.2">
      <c r="A55" s="63">
        <v>6322</v>
      </c>
      <c r="B55" s="65" t="s">
        <v>112</v>
      </c>
      <c r="C55" s="247" t="s">
        <v>113</v>
      </c>
      <c r="D55" s="194">
        <v>0</v>
      </c>
      <c r="E55" s="194"/>
      <c r="F55" s="45" t="str">
        <f t="shared" si="0"/>
        <v>-</v>
      </c>
    </row>
    <row r="56" spans="1:6" ht="12.75" customHeight="1" x14ac:dyDescent="0.2">
      <c r="A56" s="63">
        <v>6323</v>
      </c>
      <c r="B56" s="65" t="s">
        <v>114</v>
      </c>
      <c r="C56" s="247" t="s">
        <v>115</v>
      </c>
      <c r="D56" s="194">
        <v>507293.14999999997</v>
      </c>
      <c r="E56" s="194"/>
      <c r="F56" s="45">
        <f t="shared" si="0"/>
        <v>0</v>
      </c>
    </row>
    <row r="57" spans="1:6" ht="12.75" customHeight="1" x14ac:dyDescent="0.2">
      <c r="A57" s="63">
        <v>6324</v>
      </c>
      <c r="B57" s="65" t="s">
        <v>116</v>
      </c>
      <c r="C57" s="247" t="s">
        <v>117</v>
      </c>
      <c r="D57" s="194">
        <v>12678.04</v>
      </c>
      <c r="E57" s="194"/>
      <c r="F57" s="45">
        <f t="shared" si="0"/>
        <v>0</v>
      </c>
    </row>
    <row r="58" spans="1:6" ht="24" x14ac:dyDescent="0.2">
      <c r="A58" s="63">
        <v>633</v>
      </c>
      <c r="B58" s="65" t="s">
        <v>118</v>
      </c>
      <c r="C58" s="247" t="s">
        <v>119</v>
      </c>
      <c r="D58" s="60">
        <f t="shared" ref="D58:E58" si="9">SUM(D59:D60)</f>
        <v>3814197.2600000002</v>
      </c>
      <c r="E58" s="60">
        <f t="shared" si="9"/>
        <v>4380286.1100000003</v>
      </c>
      <c r="F58" s="45">
        <f t="shared" si="0"/>
        <v>114.84162489278282</v>
      </c>
    </row>
    <row r="59" spans="1:6" ht="24" x14ac:dyDescent="0.2">
      <c r="A59" s="63">
        <v>6331</v>
      </c>
      <c r="B59" s="65" t="s">
        <v>120</v>
      </c>
      <c r="C59" s="247" t="s">
        <v>121</v>
      </c>
      <c r="D59" s="194">
        <v>3505684.16</v>
      </c>
      <c r="E59" s="194">
        <v>4380286.1100000003</v>
      </c>
      <c r="F59" s="45">
        <f t="shared" si="0"/>
        <v>124.94811027129154</v>
      </c>
    </row>
    <row r="60" spans="1:6" ht="24" x14ac:dyDescent="0.2">
      <c r="A60" s="63">
        <v>6332</v>
      </c>
      <c r="B60" s="65" t="s">
        <v>122</v>
      </c>
      <c r="C60" s="247" t="s">
        <v>123</v>
      </c>
      <c r="D60" s="194">
        <v>308513.09999999998</v>
      </c>
      <c r="E60" s="194">
        <v>0</v>
      </c>
      <c r="F60" s="45">
        <f t="shared" si="0"/>
        <v>0</v>
      </c>
    </row>
    <row r="61" spans="1:6" ht="12.75" customHeight="1" x14ac:dyDescent="0.2">
      <c r="A61" s="63">
        <v>634</v>
      </c>
      <c r="B61" s="65" t="s">
        <v>124</v>
      </c>
      <c r="C61" s="247" t="s">
        <v>125</v>
      </c>
      <c r="D61" s="60">
        <f t="shared" ref="D61:E61" si="10">SUM(D62:D63)</f>
        <v>964.46</v>
      </c>
      <c r="E61" s="60">
        <f t="shared" si="10"/>
        <v>226192.33</v>
      </c>
      <c r="F61" s="45" t="str">
        <f t="shared" si="0"/>
        <v>&gt;&gt;100</v>
      </c>
    </row>
    <row r="62" spans="1:6" ht="12.75" customHeight="1" x14ac:dyDescent="0.2">
      <c r="A62" s="63">
        <v>6341</v>
      </c>
      <c r="B62" s="65" t="s">
        <v>126</v>
      </c>
      <c r="C62" s="247" t="s">
        <v>127</v>
      </c>
      <c r="D62" s="194">
        <v>964.46</v>
      </c>
      <c r="E62" s="194">
        <v>221262.33</v>
      </c>
      <c r="F62" s="45" t="str">
        <f t="shared" si="0"/>
        <v>&gt;&gt;100</v>
      </c>
    </row>
    <row r="63" spans="1:6" ht="12.75" customHeight="1" x14ac:dyDescent="0.2">
      <c r="A63" s="63">
        <v>6342</v>
      </c>
      <c r="B63" s="65" t="s">
        <v>128</v>
      </c>
      <c r="C63" s="247" t="s">
        <v>129</v>
      </c>
      <c r="D63" s="194">
        <v>0</v>
      </c>
      <c r="E63" s="194">
        <v>4930</v>
      </c>
      <c r="F63" s="45" t="str">
        <f t="shared" si="0"/>
        <v>-</v>
      </c>
    </row>
    <row r="64" spans="1:6" ht="24" x14ac:dyDescent="0.2">
      <c r="A64" s="63">
        <v>635</v>
      </c>
      <c r="B64" s="65" t="s">
        <v>130</v>
      </c>
      <c r="C64" s="247" t="s">
        <v>131</v>
      </c>
      <c r="D64" s="60">
        <f>SUM(D65:D67)</f>
        <v>1622656.39</v>
      </c>
      <c r="E64" s="60">
        <f>SUM(E65:E67)</f>
        <v>733787.42</v>
      </c>
      <c r="F64" s="45">
        <f t="shared" si="0"/>
        <v>45.221368154227655</v>
      </c>
    </row>
    <row r="65" spans="1:6" ht="12.75" customHeight="1" x14ac:dyDescent="0.2">
      <c r="A65" s="63">
        <v>6351</v>
      </c>
      <c r="B65" s="65" t="s">
        <v>132</v>
      </c>
      <c r="C65" s="247" t="s">
        <v>133</v>
      </c>
      <c r="D65" s="194">
        <v>1321094.17</v>
      </c>
      <c r="E65" s="194">
        <v>733787.42</v>
      </c>
      <c r="F65" s="45">
        <f t="shared" si="0"/>
        <v>55.543914783909777</v>
      </c>
    </row>
    <row r="66" spans="1:6" ht="12.75" customHeight="1" x14ac:dyDescent="0.2">
      <c r="A66" s="63">
        <v>6352</v>
      </c>
      <c r="B66" s="64" t="s">
        <v>134</v>
      </c>
      <c r="C66" s="247" t="s">
        <v>135</v>
      </c>
      <c r="D66" s="194">
        <v>301562.21999999997</v>
      </c>
      <c r="E66" s="194">
        <v>0</v>
      </c>
      <c r="F66" s="45">
        <f t="shared" si="0"/>
        <v>0</v>
      </c>
    </row>
    <row r="67" spans="1:6" ht="12.75" customHeight="1" x14ac:dyDescent="0.2">
      <c r="A67" s="70" t="s">
        <v>136</v>
      </c>
      <c r="B67" s="65" t="s">
        <v>137</v>
      </c>
      <c r="C67" s="277" t="s">
        <v>136</v>
      </c>
      <c r="D67" s="192">
        <v>0</v>
      </c>
      <c r="E67" s="192">
        <v>0</v>
      </c>
      <c r="F67" s="71" t="str">
        <f t="shared" si="0"/>
        <v>-</v>
      </c>
    </row>
    <row r="68" spans="1:6" ht="24" x14ac:dyDescent="0.2">
      <c r="A68" s="63" t="s">
        <v>138</v>
      </c>
      <c r="B68" s="183" t="s">
        <v>139</v>
      </c>
      <c r="C68" s="247" t="s">
        <v>138</v>
      </c>
      <c r="D68" s="60">
        <f t="shared" ref="D68:E68" si="11">SUM(D69:D70)</f>
        <v>50967862.049999982</v>
      </c>
      <c r="E68" s="60">
        <f t="shared" si="11"/>
        <v>53360899.720000006</v>
      </c>
      <c r="F68" s="45">
        <f t="shared" si="0"/>
        <v>104.69518942672626</v>
      </c>
    </row>
    <row r="69" spans="1:6" ht="12.75" customHeight="1" x14ac:dyDescent="0.2">
      <c r="A69" s="63" t="s">
        <v>140</v>
      </c>
      <c r="B69" s="64" t="s">
        <v>141</v>
      </c>
      <c r="C69" s="247" t="s">
        <v>140</v>
      </c>
      <c r="D69" s="194">
        <v>50482082.449999981</v>
      </c>
      <c r="E69" s="194">
        <v>53307678.270000003</v>
      </c>
      <c r="F69" s="45">
        <f t="shared" si="0"/>
        <v>105.59722515963685</v>
      </c>
    </row>
    <row r="70" spans="1:6" ht="24" x14ac:dyDescent="0.2">
      <c r="A70" s="63" t="s">
        <v>142</v>
      </c>
      <c r="B70" s="64" t="s">
        <v>143</v>
      </c>
      <c r="C70" s="247" t="s">
        <v>142</v>
      </c>
      <c r="D70" s="194">
        <v>485779.6</v>
      </c>
      <c r="E70" s="194">
        <v>53221.45</v>
      </c>
      <c r="F70" s="45">
        <f t="shared" si="0"/>
        <v>10.955884108760433</v>
      </c>
    </row>
    <row r="71" spans="1:6" ht="24" x14ac:dyDescent="0.2">
      <c r="A71" s="63" t="s">
        <v>144</v>
      </c>
      <c r="B71" s="65" t="s">
        <v>145</v>
      </c>
      <c r="C71" s="248" t="s">
        <v>144</v>
      </c>
      <c r="D71" s="60">
        <f t="shared" ref="D71:E71" si="12">SUM(D72:D73)</f>
        <v>0</v>
      </c>
      <c r="E71" s="60">
        <f t="shared" si="12"/>
        <v>0</v>
      </c>
      <c r="F71" s="45" t="str">
        <f t="shared" si="0"/>
        <v>-</v>
      </c>
    </row>
    <row r="72" spans="1:6" ht="24" x14ac:dyDescent="0.2">
      <c r="A72" s="63" t="s">
        <v>146</v>
      </c>
      <c r="B72" s="65" t="s">
        <v>147</v>
      </c>
      <c r="C72" s="248" t="s">
        <v>146</v>
      </c>
      <c r="D72" s="194">
        <v>0</v>
      </c>
      <c r="E72" s="194"/>
      <c r="F72" s="45" t="str">
        <f t="shared" si="0"/>
        <v>-</v>
      </c>
    </row>
    <row r="73" spans="1:6" ht="24" x14ac:dyDescent="0.2">
      <c r="A73" s="63" t="s">
        <v>148</v>
      </c>
      <c r="B73" s="65" t="s">
        <v>149</v>
      </c>
      <c r="C73" s="248" t="s">
        <v>148</v>
      </c>
      <c r="D73" s="194">
        <v>0</v>
      </c>
      <c r="E73" s="194"/>
      <c r="F73" s="45" t="str">
        <f t="shared" si="0"/>
        <v>-</v>
      </c>
    </row>
    <row r="74" spans="1:6" ht="12.75" customHeight="1" x14ac:dyDescent="0.2">
      <c r="A74" s="63" t="s">
        <v>150</v>
      </c>
      <c r="B74" s="65" t="s">
        <v>151</v>
      </c>
      <c r="C74" s="247" t="s">
        <v>150</v>
      </c>
      <c r="D74" s="60">
        <f t="shared" ref="D74:E74" si="13">SUM(D75:D76)</f>
        <v>2621232.75</v>
      </c>
      <c r="E74" s="60">
        <f t="shared" si="13"/>
        <v>5399070.0199999996</v>
      </c>
      <c r="F74" s="45">
        <f t="shared" si="0"/>
        <v>205.97446068076172</v>
      </c>
    </row>
    <row r="75" spans="1:6" ht="12.75" customHeight="1" x14ac:dyDescent="0.2">
      <c r="A75" s="63" t="s">
        <v>152</v>
      </c>
      <c r="B75" s="65" t="s">
        <v>153</v>
      </c>
      <c r="C75" s="247" t="s">
        <v>152</v>
      </c>
      <c r="D75" s="194">
        <v>1243125.5</v>
      </c>
      <c r="E75" s="194">
        <v>1620741.1</v>
      </c>
      <c r="F75" s="45">
        <f t="shared" si="0"/>
        <v>130.37630552989222</v>
      </c>
    </row>
    <row r="76" spans="1:6" ht="12.75" customHeight="1" x14ac:dyDescent="0.2">
      <c r="A76" s="63" t="s">
        <v>154</v>
      </c>
      <c r="B76" s="65" t="s">
        <v>155</v>
      </c>
      <c r="C76" s="247" t="s">
        <v>154</v>
      </c>
      <c r="D76" s="194">
        <v>1378107.25</v>
      </c>
      <c r="E76" s="194">
        <v>3778328.92</v>
      </c>
      <c r="F76" s="45">
        <f t="shared" si="0"/>
        <v>274.16798801399528</v>
      </c>
    </row>
    <row r="77" spans="1:6" ht="24" x14ac:dyDescent="0.2">
      <c r="A77" s="63" t="s">
        <v>156</v>
      </c>
      <c r="B77" s="65" t="s">
        <v>157</v>
      </c>
      <c r="C77" s="247" t="s">
        <v>156</v>
      </c>
      <c r="D77" s="60">
        <f t="shared" ref="D77:E77" si="14">SUM(D78:D81)</f>
        <v>0</v>
      </c>
      <c r="E77" s="60">
        <f t="shared" si="14"/>
        <v>0</v>
      </c>
      <c r="F77" s="45" t="str">
        <f t="shared" si="0"/>
        <v>-</v>
      </c>
    </row>
    <row r="78" spans="1:6" ht="12.75" customHeight="1" x14ac:dyDescent="0.2">
      <c r="A78" s="63">
        <v>6391</v>
      </c>
      <c r="B78" s="64" t="s">
        <v>158</v>
      </c>
      <c r="C78" s="247" t="s">
        <v>159</v>
      </c>
      <c r="D78" s="194">
        <v>0</v>
      </c>
      <c r="E78" s="194"/>
      <c r="F78" s="45" t="str">
        <f t="shared" si="0"/>
        <v>-</v>
      </c>
    </row>
    <row r="79" spans="1:6" ht="12.75" customHeight="1" x14ac:dyDescent="0.2">
      <c r="A79" s="63">
        <v>6392</v>
      </c>
      <c r="B79" s="64" t="s">
        <v>160</v>
      </c>
      <c r="C79" s="247" t="s">
        <v>161</v>
      </c>
      <c r="D79" s="194">
        <v>0</v>
      </c>
      <c r="E79" s="194"/>
      <c r="F79" s="45" t="str">
        <f t="shared" si="0"/>
        <v>-</v>
      </c>
    </row>
    <row r="80" spans="1:6" ht="24" x14ac:dyDescent="0.2">
      <c r="A80" s="63">
        <v>6393</v>
      </c>
      <c r="B80" s="64" t="s">
        <v>162</v>
      </c>
      <c r="C80" s="247" t="s">
        <v>163</v>
      </c>
      <c r="D80" s="194">
        <v>0</v>
      </c>
      <c r="E80" s="194"/>
      <c r="F80" s="45" t="str">
        <f t="shared" si="0"/>
        <v>-</v>
      </c>
    </row>
    <row r="81" spans="1:6" ht="24" x14ac:dyDescent="0.2">
      <c r="A81" s="63">
        <v>6394</v>
      </c>
      <c r="B81" s="64" t="s">
        <v>164</v>
      </c>
      <c r="C81" s="247" t="s">
        <v>165</v>
      </c>
      <c r="D81" s="194">
        <v>0</v>
      </c>
      <c r="E81" s="194"/>
      <c r="F81" s="45" t="str">
        <f t="shared" si="0"/>
        <v>-</v>
      </c>
    </row>
    <row r="82" spans="1:6" ht="12.75" customHeight="1" x14ac:dyDescent="0.2">
      <c r="A82" s="63">
        <v>64</v>
      </c>
      <c r="B82" s="64" t="s">
        <v>166</v>
      </c>
      <c r="C82" s="247" t="s">
        <v>167</v>
      </c>
      <c r="D82" s="60">
        <f t="shared" ref="D82:E82" si="15">D83+D91+D98</f>
        <v>2528559.6799999997</v>
      </c>
      <c r="E82" s="60">
        <f t="shared" si="15"/>
        <v>2892650.1300000004</v>
      </c>
      <c r="F82" s="45">
        <f t="shared" si="0"/>
        <v>114.39912424768241</v>
      </c>
    </row>
    <row r="83" spans="1:6" ht="12.75" customHeight="1" x14ac:dyDescent="0.2">
      <c r="A83" s="63">
        <v>641</v>
      </c>
      <c r="B83" s="64" t="s">
        <v>168</v>
      </c>
      <c r="C83" s="247" t="s">
        <v>169</v>
      </c>
      <c r="D83" s="60">
        <f t="shared" ref="D83:E83" si="16">SUM(D84:D90)</f>
        <v>472959.54</v>
      </c>
      <c r="E83" s="60">
        <f t="shared" si="16"/>
        <v>474004.16</v>
      </c>
      <c r="F83" s="45">
        <f t="shared" si="0"/>
        <v>100.22086878721169</v>
      </c>
    </row>
    <row r="84" spans="1:6" ht="12.75" customHeight="1" x14ac:dyDescent="0.2">
      <c r="A84" s="63">
        <v>6412</v>
      </c>
      <c r="B84" s="64" t="s">
        <v>170</v>
      </c>
      <c r="C84" s="247" t="s">
        <v>171</v>
      </c>
      <c r="D84" s="194">
        <v>0</v>
      </c>
      <c r="E84" s="335">
        <v>0</v>
      </c>
      <c r="F84" s="45" t="str">
        <f t="shared" si="0"/>
        <v>-</v>
      </c>
    </row>
    <row r="85" spans="1:6" ht="12.75" customHeight="1" x14ac:dyDescent="0.2">
      <c r="A85" s="63">
        <v>6413</v>
      </c>
      <c r="B85" s="64" t="s">
        <v>172</v>
      </c>
      <c r="C85" s="247" t="s">
        <v>173</v>
      </c>
      <c r="D85" s="194">
        <v>12477.589999999998</v>
      </c>
      <c r="E85" s="194">
        <v>15698.78</v>
      </c>
      <c r="F85" s="45">
        <f t="shared" si="0"/>
        <v>125.81580257084903</v>
      </c>
    </row>
    <row r="86" spans="1:6" ht="12.75" customHeight="1" x14ac:dyDescent="0.2">
      <c r="A86" s="63">
        <v>6414</v>
      </c>
      <c r="B86" s="64" t="s">
        <v>174</v>
      </c>
      <c r="C86" s="247" t="s">
        <v>175</v>
      </c>
      <c r="D86" s="194">
        <v>201.97</v>
      </c>
      <c r="E86" s="194">
        <v>433.65</v>
      </c>
      <c r="F86" s="45">
        <f t="shared" si="0"/>
        <v>214.71010546120709</v>
      </c>
    </row>
    <row r="87" spans="1:6" ht="12.75" customHeight="1" x14ac:dyDescent="0.2">
      <c r="A87" s="63">
        <v>6415</v>
      </c>
      <c r="B87" s="64" t="s">
        <v>176</v>
      </c>
      <c r="C87" s="247" t="s">
        <v>177</v>
      </c>
      <c r="D87" s="194">
        <v>0</v>
      </c>
      <c r="E87" s="194">
        <v>0</v>
      </c>
      <c r="F87" s="45" t="str">
        <f t="shared" si="0"/>
        <v>-</v>
      </c>
    </row>
    <row r="88" spans="1:6" ht="12.75" customHeight="1" x14ac:dyDescent="0.2">
      <c r="A88" s="63">
        <v>6416</v>
      </c>
      <c r="B88" s="64" t="s">
        <v>178</v>
      </c>
      <c r="C88" s="247" t="s">
        <v>179</v>
      </c>
      <c r="D88" s="194">
        <v>0</v>
      </c>
      <c r="E88" s="194">
        <v>0</v>
      </c>
      <c r="F88" s="45" t="str">
        <f t="shared" si="0"/>
        <v>-</v>
      </c>
    </row>
    <row r="89" spans="1:6" ht="24" x14ac:dyDescent="0.2">
      <c r="A89" s="63">
        <v>6417</v>
      </c>
      <c r="B89" s="64" t="s">
        <v>180</v>
      </c>
      <c r="C89" s="247" t="s">
        <v>181</v>
      </c>
      <c r="D89" s="194">
        <v>457200</v>
      </c>
      <c r="E89" s="194">
        <v>457200</v>
      </c>
      <c r="F89" s="45">
        <f t="shared" si="0"/>
        <v>100</v>
      </c>
    </row>
    <row r="90" spans="1:6" ht="12.75" customHeight="1" x14ac:dyDescent="0.2">
      <c r="A90" s="63">
        <v>6419</v>
      </c>
      <c r="B90" s="64" t="s">
        <v>182</v>
      </c>
      <c r="C90" s="247" t="s">
        <v>183</v>
      </c>
      <c r="D90" s="194">
        <v>3079.98</v>
      </c>
      <c r="E90" s="194">
        <v>671.73</v>
      </c>
      <c r="F90" s="45">
        <f t="shared" si="0"/>
        <v>21.809557204916917</v>
      </c>
    </row>
    <row r="91" spans="1:6" ht="12.75" customHeight="1" x14ac:dyDescent="0.2">
      <c r="A91" s="63">
        <v>642</v>
      </c>
      <c r="B91" s="64" t="s">
        <v>184</v>
      </c>
      <c r="C91" s="247" t="s">
        <v>185</v>
      </c>
      <c r="D91" s="60">
        <f t="shared" ref="D91:E91" si="17">SUM(D92:D97)</f>
        <v>2055600.14</v>
      </c>
      <c r="E91" s="60">
        <f t="shared" si="17"/>
        <v>2418645.9700000002</v>
      </c>
      <c r="F91" s="45">
        <f t="shared" si="0"/>
        <v>117.66130595807414</v>
      </c>
    </row>
    <row r="92" spans="1:6" ht="12.75" customHeight="1" x14ac:dyDescent="0.2">
      <c r="A92" s="63">
        <v>6421</v>
      </c>
      <c r="B92" s="64" t="s">
        <v>186</v>
      </c>
      <c r="C92" s="247" t="s">
        <v>187</v>
      </c>
      <c r="D92" s="194">
        <v>1834220.1099999999</v>
      </c>
      <c r="E92" s="194">
        <v>2172898.7200000002</v>
      </c>
      <c r="F92" s="45">
        <f t="shared" si="0"/>
        <v>118.46444754114054</v>
      </c>
    </row>
    <row r="93" spans="1:6" ht="12.75" customHeight="1" x14ac:dyDescent="0.2">
      <c r="A93" s="63">
        <v>6422</v>
      </c>
      <c r="B93" s="64" t="s">
        <v>188</v>
      </c>
      <c r="C93" s="247" t="s">
        <v>189</v>
      </c>
      <c r="D93" s="194">
        <v>131310.78</v>
      </c>
      <c r="E93" s="194">
        <v>126942.8</v>
      </c>
      <c r="F93" s="45">
        <f t="shared" si="0"/>
        <v>96.673555666945248</v>
      </c>
    </row>
    <row r="94" spans="1:6" ht="12.75" customHeight="1" x14ac:dyDescent="0.2">
      <c r="A94" s="63">
        <v>6423</v>
      </c>
      <c r="B94" s="64" t="s">
        <v>190</v>
      </c>
      <c r="C94" s="247" t="s">
        <v>191</v>
      </c>
      <c r="D94" s="194">
        <v>70082.710000000006</v>
      </c>
      <c r="E94" s="194">
        <v>71287.039999999994</v>
      </c>
      <c r="F94" s="45">
        <f t="shared" si="0"/>
        <v>101.71844096782215</v>
      </c>
    </row>
    <row r="95" spans="1:6" ht="12.75" customHeight="1" x14ac:dyDescent="0.2">
      <c r="A95" s="63">
        <v>6424</v>
      </c>
      <c r="B95" s="64" t="s">
        <v>192</v>
      </c>
      <c r="C95" s="247" t="s">
        <v>193</v>
      </c>
      <c r="D95" s="194">
        <v>0</v>
      </c>
      <c r="E95" s="194">
        <v>0</v>
      </c>
      <c r="F95" s="45" t="str">
        <f t="shared" si="0"/>
        <v>-</v>
      </c>
    </row>
    <row r="96" spans="1:6" ht="24" x14ac:dyDescent="0.2">
      <c r="A96" s="63" t="s">
        <v>194</v>
      </c>
      <c r="B96" s="65" t="s">
        <v>195</v>
      </c>
      <c r="C96" s="247" t="s">
        <v>194</v>
      </c>
      <c r="D96" s="194">
        <v>820</v>
      </c>
      <c r="E96" s="194">
        <v>0</v>
      </c>
      <c r="F96" s="45">
        <f t="shared" si="0"/>
        <v>0</v>
      </c>
    </row>
    <row r="97" spans="1:6" ht="12.75" customHeight="1" x14ac:dyDescent="0.2">
      <c r="A97" s="63">
        <v>6429</v>
      </c>
      <c r="B97" s="65" t="s">
        <v>196</v>
      </c>
      <c r="C97" s="247" t="s">
        <v>197</v>
      </c>
      <c r="D97" s="194">
        <v>19166.539999999997</v>
      </c>
      <c r="E97" s="194">
        <v>47517.41</v>
      </c>
      <c r="F97" s="45">
        <f t="shared" si="0"/>
        <v>247.91856015744111</v>
      </c>
    </row>
    <row r="98" spans="1:6" ht="12.75" customHeight="1" x14ac:dyDescent="0.2">
      <c r="A98" s="63">
        <v>643</v>
      </c>
      <c r="B98" s="65" t="s">
        <v>198</v>
      </c>
      <c r="C98" s="247" t="s">
        <v>199</v>
      </c>
      <c r="D98" s="60">
        <f t="shared" ref="D98:E98" si="18">SUM(D99:D105)</f>
        <v>0</v>
      </c>
      <c r="E98" s="60">
        <f t="shared" si="18"/>
        <v>0</v>
      </c>
      <c r="F98" s="45" t="str">
        <f t="shared" si="0"/>
        <v>-</v>
      </c>
    </row>
    <row r="99" spans="1:6" ht="24" x14ac:dyDescent="0.2">
      <c r="A99" s="63">
        <v>6431</v>
      </c>
      <c r="B99" s="65" t="s">
        <v>200</v>
      </c>
      <c r="C99" s="247" t="s">
        <v>201</v>
      </c>
      <c r="D99" s="194">
        <v>0</v>
      </c>
      <c r="E99" s="194"/>
      <c r="F99" s="45" t="str">
        <f t="shared" si="0"/>
        <v>-</v>
      </c>
    </row>
    <row r="100" spans="1:6" ht="24" x14ac:dyDescent="0.2">
      <c r="A100" s="63">
        <v>6432</v>
      </c>
      <c r="B100" s="182" t="s">
        <v>202</v>
      </c>
      <c r="C100" s="247" t="s">
        <v>203</v>
      </c>
      <c r="D100" s="194">
        <v>0</v>
      </c>
      <c r="E100" s="194"/>
      <c r="F100" s="45" t="str">
        <f t="shared" si="0"/>
        <v>-</v>
      </c>
    </row>
    <row r="101" spans="1:6" ht="24" x14ac:dyDescent="0.2">
      <c r="A101" s="63">
        <v>6433</v>
      </c>
      <c r="B101" s="182" t="s">
        <v>204</v>
      </c>
      <c r="C101" s="247" t="s">
        <v>205</v>
      </c>
      <c r="D101" s="194">
        <v>0</v>
      </c>
      <c r="E101" s="194"/>
      <c r="F101" s="45" t="str">
        <f t="shared" si="0"/>
        <v>-</v>
      </c>
    </row>
    <row r="102" spans="1:6" ht="24" x14ac:dyDescent="0.2">
      <c r="A102" s="63">
        <v>6434</v>
      </c>
      <c r="B102" s="65" t="s">
        <v>206</v>
      </c>
      <c r="C102" s="247" t="s">
        <v>207</v>
      </c>
      <c r="D102" s="194">
        <v>0</v>
      </c>
      <c r="E102" s="194"/>
      <c r="F102" s="45" t="str">
        <f t="shared" si="0"/>
        <v>-</v>
      </c>
    </row>
    <row r="103" spans="1:6" ht="24" x14ac:dyDescent="0.2">
      <c r="A103" s="63">
        <v>6435</v>
      </c>
      <c r="B103" s="182" t="s">
        <v>208</v>
      </c>
      <c r="C103" s="247" t="s">
        <v>209</v>
      </c>
      <c r="D103" s="194">
        <v>0</v>
      </c>
      <c r="E103" s="194"/>
      <c r="F103" s="45" t="str">
        <f t="shared" si="0"/>
        <v>-</v>
      </c>
    </row>
    <row r="104" spans="1:6" ht="24" x14ac:dyDescent="0.2">
      <c r="A104" s="63">
        <v>6436</v>
      </c>
      <c r="B104" s="182" t="s">
        <v>210</v>
      </c>
      <c r="C104" s="247" t="s">
        <v>211</v>
      </c>
      <c r="D104" s="194">
        <v>0</v>
      </c>
      <c r="E104" s="194"/>
      <c r="F104" s="45" t="str">
        <f t="shared" si="0"/>
        <v>-</v>
      </c>
    </row>
    <row r="105" spans="1:6" ht="12.75" customHeight="1" x14ac:dyDescent="0.2">
      <c r="A105" s="63">
        <v>6437</v>
      </c>
      <c r="B105" s="64" t="s">
        <v>212</v>
      </c>
      <c r="C105" s="247" t="s">
        <v>213</v>
      </c>
      <c r="D105" s="194">
        <v>0</v>
      </c>
      <c r="E105" s="194"/>
      <c r="F105" s="45" t="str">
        <f t="shared" si="0"/>
        <v>-</v>
      </c>
    </row>
    <row r="106" spans="1:6" s="67" customFormat="1" ht="24" x14ac:dyDescent="0.2">
      <c r="A106" s="70">
        <v>65</v>
      </c>
      <c r="B106" s="65" t="s">
        <v>214</v>
      </c>
      <c r="C106" s="278" t="s">
        <v>215</v>
      </c>
      <c r="D106" s="336">
        <f>D107+D112+D120+D124</f>
        <v>8114603.6799999988</v>
      </c>
      <c r="E106" s="336">
        <f>E107+E112+E120+E124</f>
        <v>8637779.3300000001</v>
      </c>
      <c r="F106" s="71">
        <f t="shared" si="0"/>
        <v>106.44733459120705</v>
      </c>
    </row>
    <row r="107" spans="1:6" ht="12.75" customHeight="1" x14ac:dyDescent="0.2">
      <c r="A107" s="63">
        <v>651</v>
      </c>
      <c r="B107" s="64" t="s">
        <v>216</v>
      </c>
      <c r="C107" s="247" t="s">
        <v>217</v>
      </c>
      <c r="D107" s="60">
        <f t="shared" ref="D107:E107" si="19">SUM(D108:D111)</f>
        <v>434869.60000000003</v>
      </c>
      <c r="E107" s="60">
        <f t="shared" si="19"/>
        <v>375743.12</v>
      </c>
      <c r="F107" s="45">
        <f t="shared" si="0"/>
        <v>86.403629961717257</v>
      </c>
    </row>
    <row r="108" spans="1:6" ht="12.75" customHeight="1" x14ac:dyDescent="0.2">
      <c r="A108" s="63">
        <v>6511</v>
      </c>
      <c r="B108" s="64" t="s">
        <v>218</v>
      </c>
      <c r="C108" s="247" t="s">
        <v>219</v>
      </c>
      <c r="D108" s="194">
        <v>0</v>
      </c>
      <c r="E108" s="194">
        <v>0</v>
      </c>
      <c r="F108" s="45" t="str">
        <f t="shared" si="0"/>
        <v>-</v>
      </c>
    </row>
    <row r="109" spans="1:6" ht="12.75" customHeight="1" x14ac:dyDescent="0.2">
      <c r="A109" s="63">
        <v>6512</v>
      </c>
      <c r="B109" s="64" t="s">
        <v>220</v>
      </c>
      <c r="C109" s="247" t="s">
        <v>221</v>
      </c>
      <c r="D109" s="194">
        <v>275554.51</v>
      </c>
      <c r="E109" s="194">
        <v>233142.95</v>
      </c>
      <c r="F109" s="45">
        <f t="shared" si="0"/>
        <v>84.60864966427151</v>
      </c>
    </row>
    <row r="110" spans="1:6" ht="12.75" customHeight="1" x14ac:dyDescent="0.2">
      <c r="A110" s="63">
        <v>6513</v>
      </c>
      <c r="B110" s="64" t="s">
        <v>222</v>
      </c>
      <c r="C110" s="247" t="s">
        <v>223</v>
      </c>
      <c r="D110" s="194">
        <v>32783.9</v>
      </c>
      <c r="E110" s="194">
        <v>18060.28</v>
      </c>
      <c r="F110" s="45">
        <f t="shared" si="0"/>
        <v>55.088869841599077</v>
      </c>
    </row>
    <row r="111" spans="1:6" ht="12.75" customHeight="1" x14ac:dyDescent="0.2">
      <c r="A111" s="63">
        <v>6514</v>
      </c>
      <c r="B111" s="64" t="s">
        <v>224</v>
      </c>
      <c r="C111" s="247" t="s">
        <v>225</v>
      </c>
      <c r="D111" s="194">
        <v>126531.19</v>
      </c>
      <c r="E111" s="194">
        <v>124539.89</v>
      </c>
      <c r="F111" s="45">
        <f t="shared" si="0"/>
        <v>98.426237831162425</v>
      </c>
    </row>
    <row r="112" spans="1:6" ht="12.75" customHeight="1" x14ac:dyDescent="0.2">
      <c r="A112" s="63">
        <v>652</v>
      </c>
      <c r="B112" s="64" t="s">
        <v>226</v>
      </c>
      <c r="C112" s="247" t="s">
        <v>227</v>
      </c>
      <c r="D112" s="60">
        <f t="shared" ref="D112:E112" si="20">SUM(D113:D119)</f>
        <v>7679734.0799999991</v>
      </c>
      <c r="E112" s="60">
        <f t="shared" si="20"/>
        <v>8262036.21</v>
      </c>
      <c r="F112" s="45">
        <f t="shared" si="0"/>
        <v>107.58232152225773</v>
      </c>
    </row>
    <row r="113" spans="1:6" ht="12.75" customHeight="1" x14ac:dyDescent="0.2">
      <c r="A113" s="63">
        <v>6521</v>
      </c>
      <c r="B113" s="64" t="s">
        <v>228</v>
      </c>
      <c r="C113" s="247" t="s">
        <v>229</v>
      </c>
      <c r="D113" s="194">
        <v>0</v>
      </c>
      <c r="E113" s="194">
        <v>0</v>
      </c>
      <c r="F113" s="45" t="str">
        <f t="shared" si="0"/>
        <v>-</v>
      </c>
    </row>
    <row r="114" spans="1:6" ht="12.75" customHeight="1" x14ac:dyDescent="0.2">
      <c r="A114" s="63">
        <v>6522</v>
      </c>
      <c r="B114" s="64" t="s">
        <v>230</v>
      </c>
      <c r="C114" s="247" t="s">
        <v>231</v>
      </c>
      <c r="D114" s="194">
        <v>0</v>
      </c>
      <c r="E114" s="194">
        <v>0</v>
      </c>
      <c r="F114" s="45" t="str">
        <f t="shared" si="0"/>
        <v>-</v>
      </c>
    </row>
    <row r="115" spans="1:6" ht="12.75" customHeight="1" x14ac:dyDescent="0.2">
      <c r="A115" s="63">
        <v>6524</v>
      </c>
      <c r="B115" s="64" t="s">
        <v>232</v>
      </c>
      <c r="C115" s="247" t="s">
        <v>233</v>
      </c>
      <c r="D115" s="194">
        <v>0</v>
      </c>
      <c r="E115" s="194">
        <v>0</v>
      </c>
      <c r="F115" s="45" t="str">
        <f t="shared" si="0"/>
        <v>-</v>
      </c>
    </row>
    <row r="116" spans="1:6" ht="12.75" customHeight="1" x14ac:dyDescent="0.2">
      <c r="A116" s="63">
        <v>6525</v>
      </c>
      <c r="B116" s="64" t="s">
        <v>234</v>
      </c>
      <c r="C116" s="247" t="s">
        <v>235</v>
      </c>
      <c r="D116" s="194">
        <v>0</v>
      </c>
      <c r="E116" s="194">
        <v>0</v>
      </c>
      <c r="F116" s="45" t="str">
        <f t="shared" si="0"/>
        <v>-</v>
      </c>
    </row>
    <row r="117" spans="1:6" ht="12.75" customHeight="1" x14ac:dyDescent="0.2">
      <c r="A117" s="63">
        <v>6526</v>
      </c>
      <c r="B117" s="64" t="s">
        <v>236</v>
      </c>
      <c r="C117" s="247" t="s">
        <v>237</v>
      </c>
      <c r="D117" s="194">
        <v>7679734.0799999991</v>
      </c>
      <c r="E117" s="194">
        <v>8262036.21</v>
      </c>
      <c r="F117" s="45">
        <f t="shared" si="0"/>
        <v>107.58232152225773</v>
      </c>
    </row>
    <row r="118" spans="1:6" ht="12.75" customHeight="1" x14ac:dyDescent="0.2">
      <c r="A118" s="63">
        <v>6527</v>
      </c>
      <c r="B118" s="64" t="s">
        <v>238</v>
      </c>
      <c r="C118" s="247" t="s">
        <v>239</v>
      </c>
      <c r="D118" s="194">
        <v>0</v>
      </c>
      <c r="E118" s="194">
        <v>0</v>
      </c>
      <c r="F118" s="45" t="str">
        <f t="shared" si="0"/>
        <v>-</v>
      </c>
    </row>
    <row r="119" spans="1:6" ht="24" x14ac:dyDescent="0.2">
      <c r="A119" s="63" t="s">
        <v>240</v>
      </c>
      <c r="B119" s="183" t="s">
        <v>241</v>
      </c>
      <c r="C119" s="247" t="s">
        <v>240</v>
      </c>
      <c r="D119" s="194">
        <v>0</v>
      </c>
      <c r="E119" s="194">
        <v>0</v>
      </c>
      <c r="F119" s="45" t="str">
        <f t="shared" si="0"/>
        <v>-</v>
      </c>
    </row>
    <row r="120" spans="1:6" ht="12.75" customHeight="1" x14ac:dyDescent="0.2">
      <c r="A120" s="63">
        <v>653</v>
      </c>
      <c r="B120" s="64" t="s">
        <v>242</v>
      </c>
      <c r="C120" s="247" t="s">
        <v>243</v>
      </c>
      <c r="D120" s="60">
        <f t="shared" ref="D120:E120" si="21">SUM(D121:D123)</f>
        <v>0</v>
      </c>
      <c r="E120" s="60">
        <f t="shared" si="21"/>
        <v>0</v>
      </c>
      <c r="F120" s="45" t="str">
        <f t="shared" si="0"/>
        <v>-</v>
      </c>
    </row>
    <row r="121" spans="1:6" ht="12.75" customHeight="1" x14ac:dyDescent="0.2">
      <c r="A121" s="63">
        <v>6531</v>
      </c>
      <c r="B121" s="64" t="s">
        <v>244</v>
      </c>
      <c r="C121" s="247" t="s">
        <v>245</v>
      </c>
      <c r="D121" s="194">
        <v>0</v>
      </c>
      <c r="E121" s="194"/>
      <c r="F121" s="45" t="str">
        <f t="shared" si="0"/>
        <v>-</v>
      </c>
    </row>
    <row r="122" spans="1:6" ht="12.75" customHeight="1" x14ac:dyDescent="0.2">
      <c r="A122" s="63">
        <v>6532</v>
      </c>
      <c r="B122" s="64" t="s">
        <v>246</v>
      </c>
      <c r="C122" s="247" t="s">
        <v>247</v>
      </c>
      <c r="D122" s="194">
        <v>0</v>
      </c>
      <c r="E122" s="194"/>
      <c r="F122" s="45" t="str">
        <f t="shared" si="0"/>
        <v>-</v>
      </c>
    </row>
    <row r="123" spans="1:6" ht="12.75" customHeight="1" x14ac:dyDescent="0.2">
      <c r="A123" s="63">
        <v>6533</v>
      </c>
      <c r="B123" s="64" t="s">
        <v>248</v>
      </c>
      <c r="C123" s="247" t="s">
        <v>249</v>
      </c>
      <c r="D123" s="194">
        <v>0</v>
      </c>
      <c r="E123" s="194"/>
      <c r="F123" s="45" t="str">
        <f t="shared" si="0"/>
        <v>-</v>
      </c>
    </row>
    <row r="124" spans="1:6" ht="12.75" customHeight="1" x14ac:dyDescent="0.2">
      <c r="A124" s="70" t="s">
        <v>250</v>
      </c>
      <c r="B124" s="65" t="s">
        <v>251</v>
      </c>
      <c r="C124" s="277" t="s">
        <v>250</v>
      </c>
      <c r="D124" s="192">
        <v>0</v>
      </c>
      <c r="E124" s="192"/>
      <c r="F124" s="71" t="str">
        <f t="shared" si="0"/>
        <v>-</v>
      </c>
    </row>
    <row r="125" spans="1:6" ht="24" x14ac:dyDescent="0.2">
      <c r="A125" s="63">
        <v>66</v>
      </c>
      <c r="B125" s="182" t="s">
        <v>252</v>
      </c>
      <c r="C125" s="247" t="s">
        <v>253</v>
      </c>
      <c r="D125" s="60">
        <f t="shared" ref="D125:E125" si="22">D126+D129</f>
        <v>5874065.7599999998</v>
      </c>
      <c r="E125" s="60">
        <f t="shared" si="22"/>
        <v>6566952.7700000005</v>
      </c>
      <c r="F125" s="45">
        <f t="shared" si="0"/>
        <v>111.7956971935568</v>
      </c>
    </row>
    <row r="126" spans="1:6" ht="12.75" customHeight="1" x14ac:dyDescent="0.2">
      <c r="A126" s="63">
        <v>661</v>
      </c>
      <c r="B126" s="65" t="s">
        <v>254</v>
      </c>
      <c r="C126" s="247" t="s">
        <v>255</v>
      </c>
      <c r="D126" s="60">
        <f t="shared" ref="D126:E126" si="23">SUM(D127:D128)</f>
        <v>5551459.2599999998</v>
      </c>
      <c r="E126" s="60">
        <f t="shared" si="23"/>
        <v>5844464.6800000006</v>
      </c>
      <c r="F126" s="45">
        <f t="shared" si="0"/>
        <v>105.27798919666395</v>
      </c>
    </row>
    <row r="127" spans="1:6" ht="12.75" customHeight="1" x14ac:dyDescent="0.2">
      <c r="A127" s="63">
        <v>6614</v>
      </c>
      <c r="B127" s="65" t="s">
        <v>256</v>
      </c>
      <c r="C127" s="247" t="s">
        <v>257</v>
      </c>
      <c r="D127" s="194">
        <v>17970.879999999997</v>
      </c>
      <c r="E127" s="194">
        <v>16937.490000000002</v>
      </c>
      <c r="F127" s="45">
        <f t="shared" si="0"/>
        <v>94.249641642479403</v>
      </c>
    </row>
    <row r="128" spans="1:6" ht="12.75" customHeight="1" x14ac:dyDescent="0.2">
      <c r="A128" s="63">
        <v>6615</v>
      </c>
      <c r="B128" s="65" t="s">
        <v>258</v>
      </c>
      <c r="C128" s="247" t="s">
        <v>259</v>
      </c>
      <c r="D128" s="194">
        <v>5533488.3799999999</v>
      </c>
      <c r="E128" s="194">
        <v>5827527.1900000004</v>
      </c>
      <c r="F128" s="45">
        <f t="shared" si="0"/>
        <v>105.31380550219933</v>
      </c>
    </row>
    <row r="129" spans="1:6" ht="36" x14ac:dyDescent="0.2">
      <c r="A129" s="63">
        <v>663</v>
      </c>
      <c r="B129" s="182" t="s">
        <v>260</v>
      </c>
      <c r="C129" s="247" t="s">
        <v>261</v>
      </c>
      <c r="D129" s="60">
        <f t="shared" ref="D129:E129" si="24">SUM(D130:D133)</f>
        <v>322606.5</v>
      </c>
      <c r="E129" s="60">
        <f t="shared" si="24"/>
        <v>722488.09</v>
      </c>
      <c r="F129" s="45">
        <f t="shared" si="0"/>
        <v>223.9533580383532</v>
      </c>
    </row>
    <row r="130" spans="1:6" ht="12.75" customHeight="1" x14ac:dyDescent="0.2">
      <c r="A130" s="63">
        <v>6631</v>
      </c>
      <c r="B130" s="65" t="s">
        <v>262</v>
      </c>
      <c r="C130" s="247" t="s">
        <v>263</v>
      </c>
      <c r="D130" s="194">
        <v>293351.09999999998</v>
      </c>
      <c r="E130" s="194">
        <v>388403.73</v>
      </c>
      <c r="F130" s="45">
        <f t="shared" si="0"/>
        <v>132.40234313080811</v>
      </c>
    </row>
    <row r="131" spans="1:6" ht="12.75" customHeight="1" x14ac:dyDescent="0.2">
      <c r="A131" s="63">
        <v>6632</v>
      </c>
      <c r="B131" s="182" t="s">
        <v>264</v>
      </c>
      <c r="C131" s="247" t="s">
        <v>265</v>
      </c>
      <c r="D131" s="194">
        <v>29255.4</v>
      </c>
      <c r="E131" s="194">
        <v>334084.36</v>
      </c>
      <c r="F131" s="45">
        <f t="shared" si="0"/>
        <v>1141.9579291344503</v>
      </c>
    </row>
    <row r="132" spans="1:6" ht="24" x14ac:dyDescent="0.2">
      <c r="A132" s="63" t="s">
        <v>266</v>
      </c>
      <c r="B132" s="182" t="s">
        <v>267</v>
      </c>
      <c r="C132" s="248" t="s">
        <v>266</v>
      </c>
      <c r="D132" s="194">
        <v>0</v>
      </c>
      <c r="E132" s="194">
        <v>0</v>
      </c>
      <c r="F132" s="45" t="str">
        <f t="shared" si="0"/>
        <v>-</v>
      </c>
    </row>
    <row r="133" spans="1:6" ht="24" x14ac:dyDescent="0.2">
      <c r="A133" s="63" t="s">
        <v>268</v>
      </c>
      <c r="B133" s="182" t="s">
        <v>269</v>
      </c>
      <c r="C133" s="248" t="s">
        <v>268</v>
      </c>
      <c r="D133" s="194">
        <v>0</v>
      </c>
      <c r="E133" s="194">
        <v>0</v>
      </c>
      <c r="F133" s="45" t="str">
        <f>IF(D133&lt;&gt;0,IF(E133/D133&gt;=100,"&gt;&gt;100",E133/D133*100),"-")</f>
        <v>-</v>
      </c>
    </row>
    <row r="134" spans="1:6" ht="24" x14ac:dyDescent="0.2">
      <c r="A134" s="63">
        <v>67</v>
      </c>
      <c r="B134" s="182" t="s">
        <v>270</v>
      </c>
      <c r="C134" s="247" t="s">
        <v>271</v>
      </c>
      <c r="D134" s="60">
        <f t="shared" ref="D134:E134" si="25">D135+D139</f>
        <v>38997766.869999997</v>
      </c>
      <c r="E134" s="60">
        <f t="shared" si="25"/>
        <v>43590911.590000004</v>
      </c>
      <c r="F134" s="45">
        <f t="shared" ref="F134:F229" si="26">IF(D134&lt;&gt;0,IF(E134/D134&gt;=100,"&gt;&gt;100",E134/D134*100),"-")</f>
        <v>111.77796855730577</v>
      </c>
    </row>
    <row r="135" spans="1:6" ht="24" x14ac:dyDescent="0.2">
      <c r="A135" s="63">
        <v>671</v>
      </c>
      <c r="B135" s="182" t="s">
        <v>272</v>
      </c>
      <c r="C135" s="247" t="s">
        <v>273</v>
      </c>
      <c r="D135" s="60">
        <f t="shared" ref="D135:E135" si="27">SUM(D136:D138)</f>
        <v>0</v>
      </c>
      <c r="E135" s="60">
        <f t="shared" si="27"/>
        <v>0</v>
      </c>
      <c r="F135" s="45" t="str">
        <f t="shared" si="26"/>
        <v>-</v>
      </c>
    </row>
    <row r="136" spans="1:6" ht="12.75" customHeight="1" x14ac:dyDescent="0.2">
      <c r="A136" s="63">
        <v>6711</v>
      </c>
      <c r="B136" s="65" t="s">
        <v>274</v>
      </c>
      <c r="C136" s="247" t="s">
        <v>275</v>
      </c>
      <c r="D136" s="194">
        <v>0</v>
      </c>
      <c r="E136" s="194"/>
      <c r="F136" s="45" t="str">
        <f t="shared" si="26"/>
        <v>-</v>
      </c>
    </row>
    <row r="137" spans="1:6" ht="24" x14ac:dyDescent="0.2">
      <c r="A137" s="63">
        <v>6712</v>
      </c>
      <c r="B137" s="182" t="s">
        <v>276</v>
      </c>
      <c r="C137" s="247" t="s">
        <v>277</v>
      </c>
      <c r="D137" s="194">
        <v>0</v>
      </c>
      <c r="E137" s="194"/>
      <c r="F137" s="45" t="str">
        <f t="shared" si="26"/>
        <v>-</v>
      </c>
    </row>
    <row r="138" spans="1:6" ht="24" x14ac:dyDescent="0.2">
      <c r="A138" s="63" t="s">
        <v>278</v>
      </c>
      <c r="B138" s="65" t="s">
        <v>279</v>
      </c>
      <c r="C138" s="247" t="s">
        <v>278</v>
      </c>
      <c r="D138" s="194">
        <v>0</v>
      </c>
      <c r="E138" s="194"/>
      <c r="F138" s="45" t="str">
        <f t="shared" si="26"/>
        <v>-</v>
      </c>
    </row>
    <row r="139" spans="1:6" ht="12.75" customHeight="1" x14ac:dyDescent="0.2">
      <c r="A139" s="63" t="s">
        <v>280</v>
      </c>
      <c r="B139" s="65" t="s">
        <v>281</v>
      </c>
      <c r="C139" s="247" t="s">
        <v>280</v>
      </c>
      <c r="D139" s="194">
        <v>38997766.869999997</v>
      </c>
      <c r="E139" s="194">
        <v>43590911.590000004</v>
      </c>
      <c r="F139" s="45">
        <f t="shared" si="26"/>
        <v>111.77796855730577</v>
      </c>
    </row>
    <row r="140" spans="1:6" ht="12.75" customHeight="1" x14ac:dyDescent="0.2">
      <c r="A140" s="63">
        <v>68</v>
      </c>
      <c r="B140" s="65" t="s">
        <v>282</v>
      </c>
      <c r="C140" s="247" t="s">
        <v>283</v>
      </c>
      <c r="D140" s="60">
        <f t="shared" ref="D140:E140" si="28">D141+D151</f>
        <v>81618.19</v>
      </c>
      <c r="E140" s="60">
        <f t="shared" si="28"/>
        <v>157221.48000000001</v>
      </c>
      <c r="F140" s="45">
        <f t="shared" si="26"/>
        <v>192.63044181695281</v>
      </c>
    </row>
    <row r="141" spans="1:6" ht="12.75" customHeight="1" x14ac:dyDescent="0.2">
      <c r="A141" s="63">
        <v>681</v>
      </c>
      <c r="B141" s="65" t="s">
        <v>284</v>
      </c>
      <c r="C141" s="247" t="s">
        <v>285</v>
      </c>
      <c r="D141" s="60">
        <f t="shared" ref="D141:E141" si="29">SUM(D142:D150)</f>
        <v>0</v>
      </c>
      <c r="E141" s="60">
        <f t="shared" si="29"/>
        <v>0</v>
      </c>
      <c r="F141" s="45" t="str">
        <f t="shared" si="26"/>
        <v>-</v>
      </c>
    </row>
    <row r="142" spans="1:6" ht="12.75" customHeight="1" x14ac:dyDescent="0.2">
      <c r="A142" s="63">
        <v>6811</v>
      </c>
      <c r="B142" s="65" t="s">
        <v>286</v>
      </c>
      <c r="C142" s="247" t="s">
        <v>287</v>
      </c>
      <c r="D142" s="194">
        <v>0</v>
      </c>
      <c r="E142" s="194">
        <v>0</v>
      </c>
      <c r="F142" s="45" t="str">
        <f t="shared" si="26"/>
        <v>-</v>
      </c>
    </row>
    <row r="143" spans="1:6" ht="12.75" customHeight="1" x14ac:dyDescent="0.2">
      <c r="A143" s="63">
        <v>6812</v>
      </c>
      <c r="B143" s="65" t="s">
        <v>288</v>
      </c>
      <c r="C143" s="247" t="s">
        <v>289</v>
      </c>
      <c r="D143" s="194">
        <v>0</v>
      </c>
      <c r="E143" s="194">
        <v>0</v>
      </c>
      <c r="F143" s="45" t="str">
        <f t="shared" si="26"/>
        <v>-</v>
      </c>
    </row>
    <row r="144" spans="1:6" ht="12.75" customHeight="1" x14ac:dyDescent="0.2">
      <c r="A144" s="63">
        <v>6813</v>
      </c>
      <c r="B144" s="65" t="s">
        <v>290</v>
      </c>
      <c r="C144" s="247" t="s">
        <v>291</v>
      </c>
      <c r="D144" s="194">
        <v>0</v>
      </c>
      <c r="E144" s="194">
        <v>0</v>
      </c>
      <c r="F144" s="45" t="str">
        <f t="shared" si="26"/>
        <v>-</v>
      </c>
    </row>
    <row r="145" spans="1:6" ht="12.75" customHeight="1" x14ac:dyDescent="0.2">
      <c r="A145" s="63">
        <v>6814</v>
      </c>
      <c r="B145" s="65" t="s">
        <v>292</v>
      </c>
      <c r="C145" s="247" t="s">
        <v>293</v>
      </c>
      <c r="D145" s="194">
        <v>0</v>
      </c>
      <c r="E145" s="194">
        <v>0</v>
      </c>
      <c r="F145" s="45" t="str">
        <f t="shared" si="26"/>
        <v>-</v>
      </c>
    </row>
    <row r="146" spans="1:6" ht="12.75" customHeight="1" x14ac:dyDescent="0.2">
      <c r="A146" s="63">
        <v>6815</v>
      </c>
      <c r="B146" s="65" t="s">
        <v>294</v>
      </c>
      <c r="C146" s="247" t="s">
        <v>295</v>
      </c>
      <c r="D146" s="194">
        <v>0</v>
      </c>
      <c r="E146" s="194">
        <v>0</v>
      </c>
      <c r="F146" s="45" t="str">
        <f t="shared" si="26"/>
        <v>-</v>
      </c>
    </row>
    <row r="147" spans="1:6" ht="12.75" customHeight="1" x14ac:dyDescent="0.2">
      <c r="A147" s="63">
        <v>6816</v>
      </c>
      <c r="B147" s="65" t="s">
        <v>296</v>
      </c>
      <c r="C147" s="247" t="s">
        <v>297</v>
      </c>
      <c r="D147" s="194">
        <v>0</v>
      </c>
      <c r="E147" s="194">
        <v>0</v>
      </c>
      <c r="F147" s="45" t="str">
        <f t="shared" si="26"/>
        <v>-</v>
      </c>
    </row>
    <row r="148" spans="1:6" ht="12.75" customHeight="1" x14ac:dyDescent="0.2">
      <c r="A148" s="63">
        <v>6817</v>
      </c>
      <c r="B148" s="65" t="s">
        <v>298</v>
      </c>
      <c r="C148" s="247" t="s">
        <v>299</v>
      </c>
      <c r="D148" s="194">
        <v>0</v>
      </c>
      <c r="E148" s="194">
        <v>0</v>
      </c>
      <c r="F148" s="45" t="str">
        <f t="shared" si="26"/>
        <v>-</v>
      </c>
    </row>
    <row r="149" spans="1:6" ht="12.75" customHeight="1" x14ac:dyDescent="0.2">
      <c r="A149" s="63">
        <v>6818</v>
      </c>
      <c r="B149" s="64" t="s">
        <v>300</v>
      </c>
      <c r="C149" s="247" t="s">
        <v>301</v>
      </c>
      <c r="D149" s="194">
        <v>0</v>
      </c>
      <c r="E149" s="194">
        <v>0</v>
      </c>
      <c r="F149" s="45" t="str">
        <f t="shared" si="26"/>
        <v>-</v>
      </c>
    </row>
    <row r="150" spans="1:6" ht="12.75" customHeight="1" x14ac:dyDescent="0.2">
      <c r="A150" s="63">
        <v>6819</v>
      </c>
      <c r="B150" s="64" t="s">
        <v>302</v>
      </c>
      <c r="C150" s="247" t="s">
        <v>303</v>
      </c>
      <c r="D150" s="194">
        <v>0</v>
      </c>
      <c r="E150" s="194">
        <v>0</v>
      </c>
      <c r="F150" s="45" t="str">
        <f t="shared" si="26"/>
        <v>-</v>
      </c>
    </row>
    <row r="151" spans="1:6" ht="12.75" customHeight="1" x14ac:dyDescent="0.2">
      <c r="A151" s="63">
        <v>683</v>
      </c>
      <c r="B151" s="64" t="s">
        <v>304</v>
      </c>
      <c r="C151" s="247" t="s">
        <v>305</v>
      </c>
      <c r="D151" s="194">
        <v>81618.19</v>
      </c>
      <c r="E151" s="194">
        <v>157221.48000000001</v>
      </c>
      <c r="F151" s="45">
        <f t="shared" si="26"/>
        <v>192.63044181695281</v>
      </c>
    </row>
    <row r="152" spans="1:6" ht="12.75" customHeight="1" x14ac:dyDescent="0.2">
      <c r="A152" s="63">
        <v>3</v>
      </c>
      <c r="B152" s="64" t="s">
        <v>306</v>
      </c>
      <c r="C152" s="247" t="s">
        <v>12</v>
      </c>
      <c r="D152" s="60">
        <f>D153+D164+D202+D221+D230+D262+D273</f>
        <v>144142321.60000002</v>
      </c>
      <c r="E152" s="60">
        <f>E153+E164+E202+E221+E230+E262+E273</f>
        <v>146693645.80999997</v>
      </c>
      <c r="F152" s="45">
        <f t="shared" si="26"/>
        <v>101.77000355043535</v>
      </c>
    </row>
    <row r="153" spans="1:6" ht="12.75" customHeight="1" x14ac:dyDescent="0.2">
      <c r="A153" s="63">
        <v>31</v>
      </c>
      <c r="B153" s="64" t="s">
        <v>307</v>
      </c>
      <c r="C153" s="247" t="s">
        <v>308</v>
      </c>
      <c r="D153" s="60">
        <f t="shared" ref="D153:E153" si="30">D154+D159+D160</f>
        <v>109414923.84999999</v>
      </c>
      <c r="E153" s="60">
        <f t="shared" si="30"/>
        <v>106982932.52000001</v>
      </c>
      <c r="F153" s="45">
        <f t="shared" si="26"/>
        <v>97.777276403962887</v>
      </c>
    </row>
    <row r="154" spans="1:6" ht="12.75" customHeight="1" x14ac:dyDescent="0.2">
      <c r="A154" s="63">
        <v>311</v>
      </c>
      <c r="B154" s="64" t="s">
        <v>309</v>
      </c>
      <c r="C154" s="247" t="s">
        <v>310</v>
      </c>
      <c r="D154" s="60">
        <f t="shared" ref="D154:E154" si="31">SUM(D155:D158)</f>
        <v>91332719.109999999</v>
      </c>
      <c r="E154" s="60">
        <f t="shared" si="31"/>
        <v>89048140.540000007</v>
      </c>
      <c r="F154" s="45">
        <f t="shared" si="26"/>
        <v>97.498619780225226</v>
      </c>
    </row>
    <row r="155" spans="1:6" ht="12.75" customHeight="1" x14ac:dyDescent="0.2">
      <c r="A155" s="63">
        <v>3111</v>
      </c>
      <c r="B155" s="64" t="s">
        <v>311</v>
      </c>
      <c r="C155" s="247" t="s">
        <v>312</v>
      </c>
      <c r="D155" s="194">
        <v>88176825.010000005</v>
      </c>
      <c r="E155" s="194">
        <v>85843100.060000002</v>
      </c>
      <c r="F155" s="45">
        <f t="shared" si="26"/>
        <v>97.353357926263115</v>
      </c>
    </row>
    <row r="156" spans="1:6" ht="12.75" customHeight="1" x14ac:dyDescent="0.2">
      <c r="A156" s="63">
        <v>3112</v>
      </c>
      <c r="B156" s="64" t="s">
        <v>313</v>
      </c>
      <c r="C156" s="247" t="s">
        <v>314</v>
      </c>
      <c r="D156" s="194">
        <v>590.63</v>
      </c>
      <c r="E156" s="194">
        <v>52325.45</v>
      </c>
      <c r="F156" s="45">
        <f t="shared" si="26"/>
        <v>8859.2604507051783</v>
      </c>
    </row>
    <row r="157" spans="1:6" ht="12.75" customHeight="1" x14ac:dyDescent="0.2">
      <c r="A157" s="63">
        <v>3113</v>
      </c>
      <c r="B157" s="65" t="s">
        <v>315</v>
      </c>
      <c r="C157" s="247" t="s">
        <v>316</v>
      </c>
      <c r="D157" s="194">
        <v>2390048.75</v>
      </c>
      <c r="E157" s="194">
        <v>2468649.7400000002</v>
      </c>
      <c r="F157" s="45">
        <f t="shared" si="26"/>
        <v>103.28867727070421</v>
      </c>
    </row>
    <row r="158" spans="1:6" ht="12.75" customHeight="1" x14ac:dyDescent="0.2">
      <c r="A158" s="63">
        <v>3114</v>
      </c>
      <c r="B158" s="65" t="s">
        <v>317</v>
      </c>
      <c r="C158" s="247" t="s">
        <v>318</v>
      </c>
      <c r="D158" s="194">
        <v>765254.72</v>
      </c>
      <c r="E158" s="194">
        <v>684065.29</v>
      </c>
      <c r="F158" s="45">
        <f t="shared" si="26"/>
        <v>89.390535219436487</v>
      </c>
    </row>
    <row r="159" spans="1:6" ht="12.75" customHeight="1" x14ac:dyDescent="0.2">
      <c r="A159" s="63">
        <v>312</v>
      </c>
      <c r="B159" s="65" t="s">
        <v>319</v>
      </c>
      <c r="C159" s="247" t="s">
        <v>320</v>
      </c>
      <c r="D159" s="194">
        <v>3598970.8099999996</v>
      </c>
      <c r="E159" s="194">
        <v>3618862.68</v>
      </c>
      <c r="F159" s="45">
        <f t="shared" si="26"/>
        <v>100.5527099565445</v>
      </c>
    </row>
    <row r="160" spans="1:6" ht="12.75" customHeight="1" x14ac:dyDescent="0.2">
      <c r="A160" s="63">
        <v>313</v>
      </c>
      <c r="B160" s="65" t="s">
        <v>321</v>
      </c>
      <c r="C160" s="247" t="s">
        <v>322</v>
      </c>
      <c r="D160" s="60">
        <f t="shared" ref="D160:E160" si="32">SUM(D161:D163)</f>
        <v>14483233.93</v>
      </c>
      <c r="E160" s="60">
        <f t="shared" si="32"/>
        <v>14315929.299999999</v>
      </c>
      <c r="F160" s="45">
        <f t="shared" si="26"/>
        <v>98.844839275478023</v>
      </c>
    </row>
    <row r="161" spans="1:6" ht="12.75" customHeight="1" x14ac:dyDescent="0.2">
      <c r="A161" s="63">
        <v>3131</v>
      </c>
      <c r="B161" s="65" t="s">
        <v>323</v>
      </c>
      <c r="C161" s="247" t="s">
        <v>324</v>
      </c>
      <c r="D161" s="194">
        <v>5337.9000000000005</v>
      </c>
      <c r="E161" s="194">
        <v>3236.58</v>
      </c>
      <c r="F161" s="45">
        <f t="shared" si="26"/>
        <v>60.633957174169609</v>
      </c>
    </row>
    <row r="162" spans="1:6" ht="12.75" customHeight="1" x14ac:dyDescent="0.2">
      <c r="A162" s="63">
        <v>3132</v>
      </c>
      <c r="B162" s="65" t="s">
        <v>325</v>
      </c>
      <c r="C162" s="247" t="s">
        <v>326</v>
      </c>
      <c r="D162" s="194">
        <v>14477713.83</v>
      </c>
      <c r="E162" s="194">
        <v>14312679.879999999</v>
      </c>
      <c r="F162" s="45">
        <f t="shared" si="26"/>
        <v>98.860082800793961</v>
      </c>
    </row>
    <row r="163" spans="1:6" ht="12.75" customHeight="1" x14ac:dyDescent="0.2">
      <c r="A163" s="63">
        <v>3133</v>
      </c>
      <c r="B163" s="64" t="s">
        <v>327</v>
      </c>
      <c r="C163" s="247" t="s">
        <v>328</v>
      </c>
      <c r="D163" s="194">
        <v>182.2</v>
      </c>
      <c r="E163" s="194">
        <v>12.84</v>
      </c>
      <c r="F163" s="45">
        <f t="shared" si="26"/>
        <v>7.0472008781558735</v>
      </c>
    </row>
    <row r="164" spans="1:6" ht="12.75" customHeight="1" x14ac:dyDescent="0.2">
      <c r="A164" s="70">
        <v>32</v>
      </c>
      <c r="B164" s="65" t="s">
        <v>329</v>
      </c>
      <c r="C164" s="247" t="s">
        <v>330</v>
      </c>
      <c r="D164" s="60">
        <f>D165+D170+D178+D188+D189+D194</f>
        <v>26185784.680000003</v>
      </c>
      <c r="E164" s="60">
        <f>E165+E170+E178+E188+E189+E194</f>
        <v>28010005.289999999</v>
      </c>
      <c r="F164" s="45">
        <f t="shared" si="26"/>
        <v>106.96645386912269</v>
      </c>
    </row>
    <row r="165" spans="1:6" ht="12.75" customHeight="1" x14ac:dyDescent="0.2">
      <c r="A165" s="63">
        <v>321</v>
      </c>
      <c r="B165" s="64" t="s">
        <v>331</v>
      </c>
      <c r="C165" s="247" t="s">
        <v>332</v>
      </c>
      <c r="D165" s="60">
        <f t="shared" ref="D165:E165" si="33">SUM(D166:D169)</f>
        <v>3423071.0699999994</v>
      </c>
      <c r="E165" s="60">
        <f t="shared" si="33"/>
        <v>3595972.3200000003</v>
      </c>
      <c r="F165" s="45">
        <f t="shared" si="26"/>
        <v>105.05105638954791</v>
      </c>
    </row>
    <row r="166" spans="1:6" ht="12.75" customHeight="1" x14ac:dyDescent="0.2">
      <c r="A166" s="63">
        <v>3211</v>
      </c>
      <c r="B166" s="64" t="s">
        <v>333</v>
      </c>
      <c r="C166" s="247" t="s">
        <v>334</v>
      </c>
      <c r="D166" s="194">
        <v>589222.86</v>
      </c>
      <c r="E166" s="194">
        <v>579092.93000000005</v>
      </c>
      <c r="F166" s="45">
        <f t="shared" si="26"/>
        <v>98.28079820256805</v>
      </c>
    </row>
    <row r="167" spans="1:6" ht="12.75" customHeight="1" x14ac:dyDescent="0.2">
      <c r="A167" s="63">
        <v>3212</v>
      </c>
      <c r="B167" s="64" t="s">
        <v>335</v>
      </c>
      <c r="C167" s="247" t="s">
        <v>336</v>
      </c>
      <c r="D167" s="194">
        <v>2407433.1399999997</v>
      </c>
      <c r="E167" s="194">
        <v>2574284.52</v>
      </c>
      <c r="F167" s="45">
        <f t="shared" si="26"/>
        <v>106.93067554931145</v>
      </c>
    </row>
    <row r="168" spans="1:6" ht="12.75" customHeight="1" x14ac:dyDescent="0.2">
      <c r="A168" s="63">
        <v>3213</v>
      </c>
      <c r="B168" s="64" t="s">
        <v>337</v>
      </c>
      <c r="C168" s="247" t="s">
        <v>338</v>
      </c>
      <c r="D168" s="194">
        <v>291274.90000000002</v>
      </c>
      <c r="E168" s="194">
        <v>272741.21000000002</v>
      </c>
      <c r="F168" s="45">
        <f t="shared" si="26"/>
        <v>93.637045279219038</v>
      </c>
    </row>
    <row r="169" spans="1:6" ht="12.75" customHeight="1" x14ac:dyDescent="0.2">
      <c r="A169" s="63">
        <v>3214</v>
      </c>
      <c r="B169" s="64" t="s">
        <v>339</v>
      </c>
      <c r="C169" s="247" t="s">
        <v>340</v>
      </c>
      <c r="D169" s="194">
        <v>135140.16999999998</v>
      </c>
      <c r="E169" s="194">
        <v>169853.66</v>
      </c>
      <c r="F169" s="45">
        <f t="shared" si="26"/>
        <v>125.68702555280198</v>
      </c>
    </row>
    <row r="170" spans="1:6" ht="12.75" customHeight="1" x14ac:dyDescent="0.2">
      <c r="A170" s="63">
        <v>322</v>
      </c>
      <c r="B170" s="64" t="s">
        <v>341</v>
      </c>
      <c r="C170" s="247" t="s">
        <v>342</v>
      </c>
      <c r="D170" s="60">
        <f t="shared" ref="D170:E170" si="34">SUM(D171:D177)</f>
        <v>7951760.7199999988</v>
      </c>
      <c r="E170" s="60">
        <f t="shared" si="34"/>
        <v>8266115.8100000005</v>
      </c>
      <c r="F170" s="45">
        <f t="shared" si="26"/>
        <v>103.95327652666091</v>
      </c>
    </row>
    <row r="171" spans="1:6" ht="12.75" customHeight="1" x14ac:dyDescent="0.2">
      <c r="A171" s="63">
        <v>3221</v>
      </c>
      <c r="B171" s="64" t="s">
        <v>343</v>
      </c>
      <c r="C171" s="247" t="s">
        <v>344</v>
      </c>
      <c r="D171" s="194">
        <v>946483.81000000017</v>
      </c>
      <c r="E171" s="194">
        <v>929205.81</v>
      </c>
      <c r="F171" s="45">
        <f t="shared" si="26"/>
        <v>98.174506545442114</v>
      </c>
    </row>
    <row r="172" spans="1:6" ht="12.75" customHeight="1" x14ac:dyDescent="0.2">
      <c r="A172" s="63">
        <v>3222</v>
      </c>
      <c r="B172" s="64" t="s">
        <v>345</v>
      </c>
      <c r="C172" s="247" t="s">
        <v>346</v>
      </c>
      <c r="D172" s="194">
        <v>3256247.3299999996</v>
      </c>
      <c r="E172" s="194">
        <v>3331789.74</v>
      </c>
      <c r="F172" s="45">
        <f t="shared" si="26"/>
        <v>102.31992236289989</v>
      </c>
    </row>
    <row r="173" spans="1:6" ht="12.75" customHeight="1" x14ac:dyDescent="0.2">
      <c r="A173" s="63">
        <v>3223</v>
      </c>
      <c r="B173" s="65" t="s">
        <v>347</v>
      </c>
      <c r="C173" s="247" t="s">
        <v>348</v>
      </c>
      <c r="D173" s="194">
        <v>3037472.4099999997</v>
      </c>
      <c r="E173" s="194">
        <v>3240474.8400000003</v>
      </c>
      <c r="F173" s="45">
        <f t="shared" si="26"/>
        <v>106.68326827699484</v>
      </c>
    </row>
    <row r="174" spans="1:6" ht="12.75" customHeight="1" x14ac:dyDescent="0.2">
      <c r="A174" s="63">
        <v>3224</v>
      </c>
      <c r="B174" s="65" t="s">
        <v>349</v>
      </c>
      <c r="C174" s="247" t="s">
        <v>350</v>
      </c>
      <c r="D174" s="194">
        <v>405825.14</v>
      </c>
      <c r="E174" s="194">
        <v>295159.23</v>
      </c>
      <c r="F174" s="45">
        <f t="shared" si="26"/>
        <v>72.730642069143371</v>
      </c>
    </row>
    <row r="175" spans="1:6" ht="12.75" customHeight="1" x14ac:dyDescent="0.2">
      <c r="A175" s="63">
        <v>3225</v>
      </c>
      <c r="B175" s="65" t="s">
        <v>351</v>
      </c>
      <c r="C175" s="247" t="s">
        <v>352</v>
      </c>
      <c r="D175" s="194">
        <v>243522.48</v>
      </c>
      <c r="E175" s="194">
        <v>207310.72</v>
      </c>
      <c r="F175" s="45">
        <f t="shared" si="26"/>
        <v>85.130013459127056</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62209.55</v>
      </c>
      <c r="E177" s="194">
        <v>262175.46999999997</v>
      </c>
      <c r="F177" s="45">
        <f t="shared" si="26"/>
        <v>421.43926455021773</v>
      </c>
    </row>
    <row r="178" spans="1:6" ht="12.75" customHeight="1" x14ac:dyDescent="0.2">
      <c r="A178" s="63">
        <v>323</v>
      </c>
      <c r="B178" s="65" t="s">
        <v>357</v>
      </c>
      <c r="C178" s="247" t="s">
        <v>358</v>
      </c>
      <c r="D178" s="60">
        <f t="shared" ref="D178:E178" si="35">SUM(D179:D187)</f>
        <v>10426624.770000001</v>
      </c>
      <c r="E178" s="60">
        <f t="shared" si="35"/>
        <v>11554564.839999998</v>
      </c>
      <c r="F178" s="45">
        <f t="shared" si="26"/>
        <v>110.81788301469678</v>
      </c>
    </row>
    <row r="179" spans="1:6" ht="12.75" customHeight="1" x14ac:dyDescent="0.2">
      <c r="A179" s="63">
        <v>3231</v>
      </c>
      <c r="B179" s="65" t="s">
        <v>359</v>
      </c>
      <c r="C179" s="247" t="s">
        <v>360</v>
      </c>
      <c r="D179" s="194">
        <v>1353935.4400000002</v>
      </c>
      <c r="E179" s="194">
        <v>1369510.1300000001</v>
      </c>
      <c r="F179" s="45">
        <f t="shared" si="26"/>
        <v>101.15032737454601</v>
      </c>
    </row>
    <row r="180" spans="1:6" ht="12.75" customHeight="1" x14ac:dyDescent="0.2">
      <c r="A180" s="63">
        <v>3232</v>
      </c>
      <c r="B180" s="65" t="s">
        <v>361</v>
      </c>
      <c r="C180" s="247" t="s">
        <v>362</v>
      </c>
      <c r="D180" s="194">
        <v>2298892.4500000002</v>
      </c>
      <c r="E180" s="194">
        <v>2295661.71</v>
      </c>
      <c r="F180" s="45">
        <f t="shared" si="26"/>
        <v>99.859465369943678</v>
      </c>
    </row>
    <row r="181" spans="1:6" ht="12.75" customHeight="1" x14ac:dyDescent="0.2">
      <c r="A181" s="63">
        <v>3233</v>
      </c>
      <c r="B181" s="65" t="s">
        <v>363</v>
      </c>
      <c r="C181" s="247" t="s">
        <v>364</v>
      </c>
      <c r="D181" s="194">
        <v>337639.63</v>
      </c>
      <c r="E181" s="194">
        <v>330634.32999999996</v>
      </c>
      <c r="F181" s="45">
        <f t="shared" si="26"/>
        <v>97.925213932973435</v>
      </c>
    </row>
    <row r="182" spans="1:6" ht="12.75" customHeight="1" x14ac:dyDescent="0.2">
      <c r="A182" s="63">
        <v>3234</v>
      </c>
      <c r="B182" s="65" t="s">
        <v>365</v>
      </c>
      <c r="C182" s="247" t="s">
        <v>366</v>
      </c>
      <c r="D182" s="194">
        <v>1233923.4700000004</v>
      </c>
      <c r="E182" s="194">
        <v>1316386.02</v>
      </c>
      <c r="F182" s="45">
        <f t="shared" si="26"/>
        <v>106.68295498099243</v>
      </c>
    </row>
    <row r="183" spans="1:6" ht="12.75" customHeight="1" x14ac:dyDescent="0.2">
      <c r="A183" s="63">
        <v>3235</v>
      </c>
      <c r="B183" s="64" t="s">
        <v>367</v>
      </c>
      <c r="C183" s="247" t="s">
        <v>368</v>
      </c>
      <c r="D183" s="194">
        <v>767150.24</v>
      </c>
      <c r="E183" s="194">
        <v>802396.72</v>
      </c>
      <c r="F183" s="45">
        <f t="shared" si="26"/>
        <v>104.59446900518469</v>
      </c>
    </row>
    <row r="184" spans="1:6" ht="12.75" customHeight="1" x14ac:dyDescent="0.2">
      <c r="A184" s="63">
        <v>3236</v>
      </c>
      <c r="B184" s="64" t="s">
        <v>369</v>
      </c>
      <c r="C184" s="247" t="s">
        <v>370</v>
      </c>
      <c r="D184" s="194">
        <v>675763.24999999988</v>
      </c>
      <c r="E184" s="194">
        <v>1061764.8600000001</v>
      </c>
      <c r="F184" s="45">
        <f t="shared" si="26"/>
        <v>157.12083484859531</v>
      </c>
    </row>
    <row r="185" spans="1:6" ht="12.75" customHeight="1" x14ac:dyDescent="0.2">
      <c r="A185" s="63">
        <v>3237</v>
      </c>
      <c r="B185" s="64" t="s">
        <v>371</v>
      </c>
      <c r="C185" s="247" t="s">
        <v>372</v>
      </c>
      <c r="D185" s="194">
        <v>1252666.2100000002</v>
      </c>
      <c r="E185" s="194">
        <v>1455503.94</v>
      </c>
      <c r="F185" s="45">
        <f t="shared" si="26"/>
        <v>116.19248035755668</v>
      </c>
    </row>
    <row r="186" spans="1:6" ht="12.75" customHeight="1" x14ac:dyDescent="0.2">
      <c r="A186" s="63">
        <v>3238</v>
      </c>
      <c r="B186" s="64" t="s">
        <v>373</v>
      </c>
      <c r="C186" s="247" t="s">
        <v>374</v>
      </c>
      <c r="D186" s="194">
        <v>726799.02000000014</v>
      </c>
      <c r="E186" s="194">
        <v>828180.85</v>
      </c>
      <c r="F186" s="45">
        <f t="shared" si="26"/>
        <v>113.94908732815846</v>
      </c>
    </row>
    <row r="187" spans="1:6" ht="12.75" customHeight="1" x14ac:dyDescent="0.2">
      <c r="A187" s="63">
        <v>3239</v>
      </c>
      <c r="B187" s="64" t="s">
        <v>375</v>
      </c>
      <c r="C187" s="247" t="s">
        <v>376</v>
      </c>
      <c r="D187" s="194">
        <v>1779855.06</v>
      </c>
      <c r="E187" s="194">
        <v>2094526.28</v>
      </c>
      <c r="F187" s="45">
        <f t="shared" si="26"/>
        <v>117.67959802299856</v>
      </c>
    </row>
    <row r="188" spans="1:6" ht="12.75" customHeight="1" x14ac:dyDescent="0.2">
      <c r="A188" s="63">
        <v>324</v>
      </c>
      <c r="B188" s="64" t="s">
        <v>377</v>
      </c>
      <c r="C188" s="247" t="s">
        <v>378</v>
      </c>
      <c r="D188" s="194">
        <v>138081.09</v>
      </c>
      <c r="E188" s="194">
        <v>99890.72</v>
      </c>
      <c r="F188" s="45">
        <f t="shared" si="26"/>
        <v>72.342070880234218</v>
      </c>
    </row>
    <row r="189" spans="1:6" ht="24" x14ac:dyDescent="0.2">
      <c r="A189" s="70" t="s">
        <v>379</v>
      </c>
      <c r="B189" s="65" t="s">
        <v>380</v>
      </c>
      <c r="C189" s="277" t="s">
        <v>379</v>
      </c>
      <c r="D189" s="60">
        <f>SUM(D190:D193)</f>
        <v>3262313.35</v>
      </c>
      <c r="E189" s="60">
        <f>SUM(E190:E193)</f>
        <v>3403910.7800000003</v>
      </c>
      <c r="F189" s="45">
        <f>IF(D189&lt;&gt;0,IF(E189/D189&gt;=100,"&gt;&gt;100",E189/D189*100),"-")</f>
        <v>104.34039942852209</v>
      </c>
    </row>
    <row r="190" spans="1:6" ht="12.75" customHeight="1" x14ac:dyDescent="0.2">
      <c r="A190" s="70" t="s">
        <v>381</v>
      </c>
      <c r="B190" s="65" t="s">
        <v>382</v>
      </c>
      <c r="C190" s="277" t="s">
        <v>381</v>
      </c>
      <c r="D190" s="192">
        <v>3261784.96</v>
      </c>
      <c r="E190" s="192">
        <v>3402405.29</v>
      </c>
      <c r="F190" s="71">
        <f>IF(D190&lt;&gt;0,IF(E190/D190&gt;=100,"&gt;&gt;100",E190/D190*100),"-")</f>
        <v>104.31114655700664</v>
      </c>
    </row>
    <row r="191" spans="1:6" ht="12.75" customHeight="1" x14ac:dyDescent="0.2">
      <c r="A191" s="70" t="s">
        <v>383</v>
      </c>
      <c r="B191" s="65" t="s">
        <v>384</v>
      </c>
      <c r="C191" s="277" t="s">
        <v>383</v>
      </c>
      <c r="D191" s="192">
        <v>528.39</v>
      </c>
      <c r="E191" s="192">
        <v>1505.49</v>
      </c>
      <c r="F191" s="71">
        <f>IF(D191&lt;&gt;0,IF(E191/D191&gt;=100,"&gt;&gt;100",E191/D191*100),"-")</f>
        <v>284.92022937602906</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983933.67999999993</v>
      </c>
      <c r="E194" s="60">
        <f t="shared" si="36"/>
        <v>1089550.82</v>
      </c>
      <c r="F194" s="45">
        <f t="shared" si="26"/>
        <v>110.73417265277475</v>
      </c>
    </row>
    <row r="195" spans="1:6" ht="12.75" customHeight="1" x14ac:dyDescent="0.2">
      <c r="A195" s="63">
        <v>3291</v>
      </c>
      <c r="B195" s="183" t="s">
        <v>391</v>
      </c>
      <c r="C195" s="247" t="s">
        <v>392</v>
      </c>
      <c r="D195" s="194">
        <v>154723.63</v>
      </c>
      <c r="E195" s="194">
        <v>229528.55</v>
      </c>
      <c r="F195" s="45">
        <f t="shared" si="26"/>
        <v>148.34744376149911</v>
      </c>
    </row>
    <row r="196" spans="1:6" ht="12.75" customHeight="1" x14ac:dyDescent="0.2">
      <c r="A196" s="63">
        <v>3292</v>
      </c>
      <c r="B196" s="64" t="s">
        <v>393</v>
      </c>
      <c r="C196" s="247" t="s">
        <v>394</v>
      </c>
      <c r="D196" s="194">
        <v>236340.44000000003</v>
      </c>
      <c r="E196" s="194">
        <v>286443.52000000002</v>
      </c>
      <c r="F196" s="45">
        <f t="shared" si="26"/>
        <v>121.19953741306395</v>
      </c>
    </row>
    <row r="197" spans="1:6" ht="12.75" customHeight="1" x14ac:dyDescent="0.2">
      <c r="A197" s="63">
        <v>3293</v>
      </c>
      <c r="B197" s="64" t="s">
        <v>395</v>
      </c>
      <c r="C197" s="247" t="s">
        <v>396</v>
      </c>
      <c r="D197" s="194">
        <v>158192.93999999997</v>
      </c>
      <c r="E197" s="194">
        <v>126587.06</v>
      </c>
      <c r="F197" s="45">
        <f t="shared" si="26"/>
        <v>80.020676017526455</v>
      </c>
    </row>
    <row r="198" spans="1:6" ht="12.75" customHeight="1" x14ac:dyDescent="0.2">
      <c r="A198" s="63">
        <v>3294</v>
      </c>
      <c r="B198" s="64" t="s">
        <v>397</v>
      </c>
      <c r="C198" s="247" t="s">
        <v>398</v>
      </c>
      <c r="D198" s="194">
        <v>77555.11</v>
      </c>
      <c r="E198" s="194">
        <v>93547.82</v>
      </c>
      <c r="F198" s="45">
        <f t="shared" si="26"/>
        <v>120.62109124724343</v>
      </c>
    </row>
    <row r="199" spans="1:6" ht="12.75" customHeight="1" x14ac:dyDescent="0.2">
      <c r="A199" s="63">
        <v>3295</v>
      </c>
      <c r="B199" s="64" t="s">
        <v>399</v>
      </c>
      <c r="C199" s="247" t="s">
        <v>400</v>
      </c>
      <c r="D199" s="194">
        <v>193010.23</v>
      </c>
      <c r="E199" s="194">
        <v>212991.13999999998</v>
      </c>
      <c r="F199" s="45">
        <f t="shared" si="26"/>
        <v>110.3522543856872</v>
      </c>
    </row>
    <row r="200" spans="1:6" ht="12.75" customHeight="1" x14ac:dyDescent="0.2">
      <c r="A200" s="63" t="s">
        <v>401</v>
      </c>
      <c r="B200" s="64" t="s">
        <v>402</v>
      </c>
      <c r="C200" s="247" t="s">
        <v>401</v>
      </c>
      <c r="D200" s="194">
        <v>46867.98</v>
      </c>
      <c r="E200" s="194">
        <v>16670.75</v>
      </c>
      <c r="F200" s="45">
        <f t="shared" si="26"/>
        <v>35.569593568999558</v>
      </c>
    </row>
    <row r="201" spans="1:6" ht="12.75" customHeight="1" x14ac:dyDescent="0.2">
      <c r="A201" s="63">
        <v>3299</v>
      </c>
      <c r="B201" s="64" t="s">
        <v>403</v>
      </c>
      <c r="C201" s="247" t="s">
        <v>404</v>
      </c>
      <c r="D201" s="194">
        <v>117243.35</v>
      </c>
      <c r="E201" s="194">
        <v>123781.98</v>
      </c>
      <c r="F201" s="45">
        <f t="shared" si="26"/>
        <v>105.57697302235051</v>
      </c>
    </row>
    <row r="202" spans="1:6" ht="12.75" customHeight="1" x14ac:dyDescent="0.2">
      <c r="A202" s="63">
        <v>34</v>
      </c>
      <c r="B202" s="183" t="s">
        <v>405</v>
      </c>
      <c r="C202" s="247" t="s">
        <v>406</v>
      </c>
      <c r="D202" s="60">
        <f t="shared" ref="D202:E202" si="37">D203+D208+D216</f>
        <v>167105.65000000002</v>
      </c>
      <c r="E202" s="60">
        <f t="shared" si="37"/>
        <v>171573.67</v>
      </c>
      <c r="F202" s="45">
        <f t="shared" si="26"/>
        <v>102.67376955836023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70462.16</v>
      </c>
      <c r="E208" s="60">
        <f t="shared" si="39"/>
        <v>90408.89</v>
      </c>
      <c r="F208" s="45">
        <f t="shared" si="26"/>
        <v>128.3084282400653</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442.14</v>
      </c>
      <c r="E210" s="194">
        <v>21491.63</v>
      </c>
      <c r="F210" s="45">
        <f t="shared" si="26"/>
        <v>4860.8201022300636</v>
      </c>
    </row>
    <row r="211" spans="1:6" ht="24" x14ac:dyDescent="0.2">
      <c r="A211" s="63">
        <v>3423</v>
      </c>
      <c r="B211" s="183" t="s">
        <v>423</v>
      </c>
      <c r="C211" s="247" t="s">
        <v>424</v>
      </c>
      <c r="D211" s="194">
        <v>45166.54</v>
      </c>
      <c r="E211" s="194">
        <v>44063.78</v>
      </c>
      <c r="F211" s="45">
        <f t="shared" si="26"/>
        <v>97.558458097520855</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24853.48</v>
      </c>
      <c r="E215" s="194">
        <v>24853.48</v>
      </c>
      <c r="F215" s="45">
        <f t="shared" si="26"/>
        <v>100</v>
      </c>
    </row>
    <row r="216" spans="1:6" ht="12.75" customHeight="1" x14ac:dyDescent="0.2">
      <c r="A216" s="63">
        <v>343</v>
      </c>
      <c r="B216" s="65" t="s">
        <v>433</v>
      </c>
      <c r="C216" s="247" t="s">
        <v>434</v>
      </c>
      <c r="D216" s="60">
        <f t="shared" ref="D216:E216" si="40">SUM(D217:D220)</f>
        <v>96643.49000000002</v>
      </c>
      <c r="E216" s="60">
        <f t="shared" si="40"/>
        <v>81164.780000000013</v>
      </c>
      <c r="F216" s="45">
        <f t="shared" si="26"/>
        <v>83.983701333633547</v>
      </c>
    </row>
    <row r="217" spans="1:6" ht="12.75" customHeight="1" x14ac:dyDescent="0.2">
      <c r="A217" s="63">
        <v>3431</v>
      </c>
      <c r="B217" s="182" t="s">
        <v>435</v>
      </c>
      <c r="C217" s="247" t="s">
        <v>436</v>
      </c>
      <c r="D217" s="194">
        <v>63687.410000000011</v>
      </c>
      <c r="E217" s="194">
        <v>71309.66</v>
      </c>
      <c r="F217" s="45">
        <f t="shared" si="26"/>
        <v>111.96822103458123</v>
      </c>
    </row>
    <row r="218" spans="1:6" ht="12.75" customHeight="1" x14ac:dyDescent="0.2">
      <c r="A218" s="63">
        <v>3432</v>
      </c>
      <c r="B218" s="65" t="s">
        <v>437</v>
      </c>
      <c r="C218" s="247" t="s">
        <v>438</v>
      </c>
      <c r="D218" s="194">
        <v>182.23</v>
      </c>
      <c r="E218" s="194">
        <v>47.49</v>
      </c>
      <c r="F218" s="45">
        <f t="shared" si="26"/>
        <v>26.060473028590248</v>
      </c>
    </row>
    <row r="219" spans="1:6" ht="12.75" customHeight="1" x14ac:dyDescent="0.2">
      <c r="A219" s="63">
        <v>3433</v>
      </c>
      <c r="B219" s="65" t="s">
        <v>439</v>
      </c>
      <c r="C219" s="247" t="s">
        <v>440</v>
      </c>
      <c r="D219" s="194">
        <v>20428.57</v>
      </c>
      <c r="E219" s="194">
        <v>9089.99</v>
      </c>
      <c r="F219" s="45">
        <f t="shared" si="26"/>
        <v>44.496457657094943</v>
      </c>
    </row>
    <row r="220" spans="1:6" ht="12.75" customHeight="1" x14ac:dyDescent="0.2">
      <c r="A220" s="63">
        <v>3434</v>
      </c>
      <c r="B220" s="65" t="s">
        <v>441</v>
      </c>
      <c r="C220" s="247" t="s">
        <v>442</v>
      </c>
      <c r="D220" s="194">
        <v>12345.28</v>
      </c>
      <c r="E220" s="194">
        <v>717.64</v>
      </c>
      <c r="F220" s="45">
        <f t="shared" si="26"/>
        <v>5.8130718784831119</v>
      </c>
    </row>
    <row r="221" spans="1:6" ht="12.75" customHeight="1" x14ac:dyDescent="0.2">
      <c r="A221" s="63">
        <v>35</v>
      </c>
      <c r="B221" s="65" t="s">
        <v>443</v>
      </c>
      <c r="C221" s="247" t="s">
        <v>444</v>
      </c>
      <c r="D221" s="60">
        <f t="shared" ref="D221:E221" si="41">D222+D225+D229</f>
        <v>606281.97</v>
      </c>
      <c r="E221" s="60">
        <f t="shared" si="41"/>
        <v>741275.67</v>
      </c>
      <c r="F221" s="45">
        <f t="shared" si="26"/>
        <v>122.26582789522837</v>
      </c>
    </row>
    <row r="222" spans="1:6" ht="24" x14ac:dyDescent="0.2">
      <c r="A222" s="63">
        <v>351</v>
      </c>
      <c r="B222" s="65" t="s">
        <v>445</v>
      </c>
      <c r="C222" s="247" t="s">
        <v>446</v>
      </c>
      <c r="D222" s="60">
        <f t="shared" ref="D222:E222" si="42">SUM(D223:D224)</f>
        <v>552550</v>
      </c>
      <c r="E222" s="60">
        <f t="shared" si="42"/>
        <v>635000</v>
      </c>
      <c r="F222" s="45">
        <f t="shared" si="26"/>
        <v>114.92172654058457</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552550</v>
      </c>
      <c r="E224" s="194">
        <v>635000</v>
      </c>
      <c r="F224" s="45">
        <f t="shared" si="26"/>
        <v>114.92172654058457</v>
      </c>
    </row>
    <row r="225" spans="1:6" ht="36" x14ac:dyDescent="0.2">
      <c r="A225" s="63">
        <v>352</v>
      </c>
      <c r="B225" s="65" t="s">
        <v>451</v>
      </c>
      <c r="C225" s="247" t="s">
        <v>452</v>
      </c>
      <c r="D225" s="60">
        <f t="shared" ref="D225:E225" si="43">SUM(D226:D228)</f>
        <v>53731.969999999994</v>
      </c>
      <c r="E225" s="60">
        <f t="shared" si="43"/>
        <v>106275.67</v>
      </c>
      <c r="F225" s="45">
        <f t="shared" si="26"/>
        <v>197.78852329441858</v>
      </c>
    </row>
    <row r="226" spans="1:6" ht="12.75" customHeight="1" x14ac:dyDescent="0.2">
      <c r="A226" s="63">
        <v>3521</v>
      </c>
      <c r="B226" s="65" t="s">
        <v>453</v>
      </c>
      <c r="C226" s="247" t="s">
        <v>454</v>
      </c>
      <c r="D226" s="194">
        <v>18435.25</v>
      </c>
      <c r="E226" s="194">
        <v>16557.86</v>
      </c>
      <c r="F226" s="45">
        <f t="shared" si="26"/>
        <v>89.816303006468587</v>
      </c>
    </row>
    <row r="227" spans="1:6" ht="12.75" customHeight="1" x14ac:dyDescent="0.2">
      <c r="A227" s="63">
        <v>3522</v>
      </c>
      <c r="B227" s="65" t="s">
        <v>455</v>
      </c>
      <c r="C227" s="247" t="s">
        <v>456</v>
      </c>
      <c r="D227" s="194">
        <v>29552.12</v>
      </c>
      <c r="E227" s="194">
        <v>80717.81</v>
      </c>
      <c r="F227" s="45">
        <f t="shared" si="26"/>
        <v>273.13712180378263</v>
      </c>
    </row>
    <row r="228" spans="1:6" ht="12.75" customHeight="1" x14ac:dyDescent="0.2">
      <c r="A228" s="63">
        <v>3523</v>
      </c>
      <c r="B228" s="64" t="s">
        <v>457</v>
      </c>
      <c r="C228" s="247" t="s">
        <v>458</v>
      </c>
      <c r="D228" s="194">
        <v>5744.6</v>
      </c>
      <c r="E228" s="194">
        <v>9000</v>
      </c>
      <c r="F228" s="45">
        <f t="shared" si="26"/>
        <v>156.66887163597116</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1914970.21</v>
      </c>
      <c r="E230" s="60">
        <f>E231+E234+E237+E242+E246+E250+E254+E257</f>
        <v>3053731.01</v>
      </c>
      <c r="F230" s="45">
        <f t="shared" ref="F230:F245" si="44">IF(D230&lt;&gt;0,IF(E230/D230&gt;=100,"&gt;&gt;100",E230/D230*100),"-")</f>
        <v>159.46624099181156</v>
      </c>
    </row>
    <row r="231" spans="1:6" ht="12.75" customHeight="1" x14ac:dyDescent="0.2">
      <c r="A231" s="63">
        <v>361</v>
      </c>
      <c r="B231" s="64" t="s">
        <v>463</v>
      </c>
      <c r="C231" s="247" t="s">
        <v>464</v>
      </c>
      <c r="D231" s="60">
        <f t="shared" ref="D231:E231" si="45">SUM(D232:D233)</f>
        <v>332125.69999999995</v>
      </c>
      <c r="E231" s="60">
        <f t="shared" si="45"/>
        <v>493143.82</v>
      </c>
      <c r="F231" s="45">
        <f t="shared" si="44"/>
        <v>148.48107809784068</v>
      </c>
    </row>
    <row r="232" spans="1:6" ht="12.75" customHeight="1" x14ac:dyDescent="0.2">
      <c r="A232" s="63">
        <v>3611</v>
      </c>
      <c r="B232" s="64" t="s">
        <v>465</v>
      </c>
      <c r="C232" s="247" t="s">
        <v>466</v>
      </c>
      <c r="D232" s="194">
        <v>332125.69999999995</v>
      </c>
      <c r="E232" s="194">
        <v>493143.82</v>
      </c>
      <c r="F232" s="45">
        <f t="shared" si="44"/>
        <v>148.48107809784068</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15984.83</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15984.83</v>
      </c>
      <c r="F236" s="45" t="str">
        <f t="shared" si="44"/>
        <v>-</v>
      </c>
    </row>
    <row r="237" spans="1:6" ht="24" x14ac:dyDescent="0.2">
      <c r="A237" s="63">
        <v>363</v>
      </c>
      <c r="B237" s="65" t="s">
        <v>475</v>
      </c>
      <c r="C237" s="247" t="s">
        <v>476</v>
      </c>
      <c r="D237" s="60">
        <f t="shared" ref="D237:E237" si="47">SUM(D238:D241)</f>
        <v>1210601.75</v>
      </c>
      <c r="E237" s="60">
        <f t="shared" si="47"/>
        <v>2244511.59</v>
      </c>
      <c r="F237" s="45">
        <f t="shared" si="44"/>
        <v>185.40462129680549</v>
      </c>
    </row>
    <row r="238" spans="1:6" ht="12" x14ac:dyDescent="0.2">
      <c r="A238" s="63">
        <v>3631</v>
      </c>
      <c r="B238" s="65" t="s">
        <v>477</v>
      </c>
      <c r="C238" s="247" t="s">
        <v>478</v>
      </c>
      <c r="D238" s="194">
        <v>117363.3</v>
      </c>
      <c r="E238" s="194">
        <v>93223.19</v>
      </c>
      <c r="F238" s="45">
        <f t="shared" si="44"/>
        <v>79.431295813938434</v>
      </c>
    </row>
    <row r="239" spans="1:6" ht="12" x14ac:dyDescent="0.2">
      <c r="A239" s="63">
        <v>3632</v>
      </c>
      <c r="B239" s="65" t="s">
        <v>479</v>
      </c>
      <c r="C239" s="247" t="s">
        <v>480</v>
      </c>
      <c r="D239" s="194">
        <v>1093238.45</v>
      </c>
      <c r="E239" s="194">
        <v>2151288.4</v>
      </c>
      <c r="F239" s="45">
        <f t="shared" si="44"/>
        <v>196.78126030053187</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132</v>
      </c>
      <c r="C243" s="277" t="s">
        <v>487</v>
      </c>
      <c r="D243" s="192">
        <v>0</v>
      </c>
      <c r="E243" s="192"/>
      <c r="F243" s="71" t="str">
        <f t="shared" si="44"/>
        <v>-</v>
      </c>
    </row>
    <row r="244" spans="1:6" ht="12" x14ac:dyDescent="0.2">
      <c r="A244" s="70" t="s">
        <v>488</v>
      </c>
      <c r="B244" s="65" t="s">
        <v>134</v>
      </c>
      <c r="C244" s="277" t="s">
        <v>488</v>
      </c>
      <c r="D244" s="192">
        <v>0</v>
      </c>
      <c r="E244" s="192"/>
      <c r="F244" s="71" t="str">
        <f t="shared" si="44"/>
        <v>-</v>
      </c>
    </row>
    <row r="245" spans="1:6" ht="12" x14ac:dyDescent="0.2">
      <c r="A245" s="70" t="s">
        <v>489</v>
      </c>
      <c r="B245" s="65" t="s">
        <v>137</v>
      </c>
      <c r="C245" s="277" t="s">
        <v>489</v>
      </c>
      <c r="D245" s="192">
        <v>0</v>
      </c>
      <c r="E245" s="192"/>
      <c r="F245" s="71" t="str">
        <f t="shared" si="44"/>
        <v>-</v>
      </c>
    </row>
    <row r="246" spans="1:6" ht="12.75" customHeight="1" x14ac:dyDescent="0.2">
      <c r="A246" s="63" t="s">
        <v>490</v>
      </c>
      <c r="B246" s="65" t="s">
        <v>491</v>
      </c>
      <c r="C246" s="247" t="s">
        <v>490</v>
      </c>
      <c r="D246" s="60">
        <f t="shared" ref="D246:E246" si="48">SUM(D247:D249)</f>
        <v>360498.24</v>
      </c>
      <c r="E246" s="60">
        <f t="shared" si="48"/>
        <v>176466.08</v>
      </c>
      <c r="F246" s="45">
        <f t="shared" ref="F246:F249" si="49">IF(D246&lt;&gt;0,IF(E246/D246&gt;=100,"&gt;&gt;100",E246/D246*100),"-")</f>
        <v>48.950607914202301</v>
      </c>
    </row>
    <row r="247" spans="1:6" ht="12.75" customHeight="1" x14ac:dyDescent="0.2">
      <c r="A247" s="63" t="s">
        <v>492</v>
      </c>
      <c r="B247" s="64" t="s">
        <v>493</v>
      </c>
      <c r="C247" s="247" t="s">
        <v>492</v>
      </c>
      <c r="D247" s="194">
        <v>183106.02</v>
      </c>
      <c r="E247" s="194">
        <v>176466.08</v>
      </c>
      <c r="F247" s="45">
        <f t="shared" si="49"/>
        <v>96.373718351805152</v>
      </c>
    </row>
    <row r="248" spans="1:6" ht="12.75" customHeight="1" x14ac:dyDescent="0.2">
      <c r="A248" s="63" t="s">
        <v>494</v>
      </c>
      <c r="B248" s="64" t="s">
        <v>495</v>
      </c>
      <c r="C248" s="247" t="s">
        <v>494</v>
      </c>
      <c r="D248" s="194">
        <v>177392.22</v>
      </c>
      <c r="E248" s="194">
        <v>0</v>
      </c>
      <c r="F248" s="45">
        <f t="shared" si="49"/>
        <v>0</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11744.52</v>
      </c>
      <c r="E254" s="60">
        <f t="shared" si="52"/>
        <v>123624.69</v>
      </c>
      <c r="F254" s="45">
        <f t="shared" ref="F254:F261" si="53">IF(D254&lt;&gt;0,IF(E254/D254&gt;=100,"&gt;&gt;100",E254/D254*100),"-")</f>
        <v>1052.6159434357471</v>
      </c>
    </row>
    <row r="255" spans="1:6" ht="12.75" customHeight="1" x14ac:dyDescent="0.2">
      <c r="A255" s="63" t="s">
        <v>508</v>
      </c>
      <c r="B255" s="64" t="s">
        <v>153</v>
      </c>
      <c r="C255" s="247" t="s">
        <v>508</v>
      </c>
      <c r="D255" s="194">
        <v>8918.48</v>
      </c>
      <c r="E255" s="194">
        <v>100874.69</v>
      </c>
      <c r="F255" s="45">
        <f t="shared" si="53"/>
        <v>1131.0749141109247</v>
      </c>
    </row>
    <row r="256" spans="1:6" ht="12.75" customHeight="1" x14ac:dyDescent="0.2">
      <c r="A256" s="63" t="s">
        <v>509</v>
      </c>
      <c r="B256" s="220" t="s">
        <v>155</v>
      </c>
      <c r="C256" s="247" t="s">
        <v>509</v>
      </c>
      <c r="D256" s="194">
        <v>2826.04</v>
      </c>
      <c r="E256" s="194">
        <v>22750</v>
      </c>
      <c r="F256" s="45">
        <f t="shared" si="53"/>
        <v>805.01337560685636</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158</v>
      </c>
      <c r="C258" s="247" t="s">
        <v>512</v>
      </c>
      <c r="D258" s="194">
        <v>0</v>
      </c>
      <c r="E258" s="194"/>
      <c r="F258" s="45" t="str">
        <f t="shared" si="53"/>
        <v>-</v>
      </c>
    </row>
    <row r="259" spans="1:6" ht="12.75" customHeight="1" x14ac:dyDescent="0.2">
      <c r="A259" s="63" t="s">
        <v>513</v>
      </c>
      <c r="B259" s="64" t="s">
        <v>160</v>
      </c>
      <c r="C259" s="247" t="s">
        <v>513</v>
      </c>
      <c r="D259" s="194">
        <v>0</v>
      </c>
      <c r="E259" s="194"/>
      <c r="F259" s="45" t="str">
        <f t="shared" si="53"/>
        <v>-</v>
      </c>
    </row>
    <row r="260" spans="1:6" ht="24" x14ac:dyDescent="0.2">
      <c r="A260" s="63" t="s">
        <v>514</v>
      </c>
      <c r="B260" s="64" t="s">
        <v>162</v>
      </c>
      <c r="C260" s="247" t="s">
        <v>514</v>
      </c>
      <c r="D260" s="194">
        <v>0</v>
      </c>
      <c r="E260" s="194"/>
      <c r="F260" s="45" t="str">
        <f t="shared" si="53"/>
        <v>-</v>
      </c>
    </row>
    <row r="261" spans="1:6" ht="24" x14ac:dyDescent="0.2">
      <c r="A261" s="63" t="s">
        <v>515</v>
      </c>
      <c r="B261" s="64" t="s">
        <v>164</v>
      </c>
      <c r="C261" s="247" t="s">
        <v>515</v>
      </c>
      <c r="D261" s="194">
        <v>0</v>
      </c>
      <c r="E261" s="194"/>
      <c r="F261" s="45" t="str">
        <f t="shared" si="53"/>
        <v>-</v>
      </c>
    </row>
    <row r="262" spans="1:6" ht="24" x14ac:dyDescent="0.2">
      <c r="A262" s="63">
        <v>37</v>
      </c>
      <c r="B262" s="64" t="s">
        <v>516</v>
      </c>
      <c r="C262" s="247" t="s">
        <v>517</v>
      </c>
      <c r="D262" s="60">
        <f t="shared" ref="D262:E262" si="55">D263+D269</f>
        <v>1601848.4</v>
      </c>
      <c r="E262" s="60">
        <f t="shared" si="55"/>
        <v>2801026.6599999997</v>
      </c>
      <c r="F262" s="45">
        <f t="shared" ref="F262:F268" si="56">IF(D262&lt;&gt;0,IF(E262/D262&gt;=100,"&gt;&gt;100",E262/D262*100),"-")</f>
        <v>174.86215674342216</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1601848.4</v>
      </c>
      <c r="E269" s="60">
        <f t="shared" si="58"/>
        <v>2801026.6599999997</v>
      </c>
      <c r="F269" s="45">
        <f t="shared" ref="F269:F272" si="59">IF(D269&lt;&gt;0,IF(E269/D269&gt;=100,"&gt;&gt;100",E269/D269*100),"-")</f>
        <v>174.86215674342216</v>
      </c>
    </row>
    <row r="270" spans="1:6" ht="12.75" customHeight="1" x14ac:dyDescent="0.2">
      <c r="A270" s="63">
        <v>3721</v>
      </c>
      <c r="B270" s="65" t="s">
        <v>532</v>
      </c>
      <c r="C270" s="247" t="s">
        <v>533</v>
      </c>
      <c r="D270" s="194">
        <v>121215.16</v>
      </c>
      <c r="E270" s="194">
        <v>121321.55</v>
      </c>
      <c r="F270" s="45">
        <f t="shared" si="59"/>
        <v>100.08776954961741</v>
      </c>
    </row>
    <row r="271" spans="1:6" ht="12.75" customHeight="1" x14ac:dyDescent="0.2">
      <c r="A271" s="63">
        <v>3722</v>
      </c>
      <c r="B271" s="65" t="s">
        <v>534</v>
      </c>
      <c r="C271" s="247" t="s">
        <v>535</v>
      </c>
      <c r="D271" s="194">
        <v>1480633.24</v>
      </c>
      <c r="E271" s="194">
        <v>2679705.11</v>
      </c>
      <c r="F271" s="45">
        <f t="shared" si="59"/>
        <v>180.98371950639174</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4251406.84</v>
      </c>
      <c r="E273" s="60">
        <f t="shared" si="60"/>
        <v>4933100.9899999993</v>
      </c>
      <c r="F273" s="45">
        <f t="shared" ref="F273:F277" si="61">IF(D273&lt;&gt;0,IF(E273/D273&gt;=100,"&gt;&gt;100",E273/D273*100),"-")</f>
        <v>116.0345545758213</v>
      </c>
    </row>
    <row r="274" spans="1:6" ht="12.75" customHeight="1" x14ac:dyDescent="0.2">
      <c r="A274" s="63">
        <v>381</v>
      </c>
      <c r="B274" s="64" t="s">
        <v>540</v>
      </c>
      <c r="C274" s="247" t="s">
        <v>541</v>
      </c>
      <c r="D274" s="60">
        <f t="shared" ref="D274:E274" si="62">SUM(D275:D277)</f>
        <v>2761309.2</v>
      </c>
      <c r="E274" s="60">
        <f t="shared" si="62"/>
        <v>4241738.9799999995</v>
      </c>
      <c r="F274" s="45">
        <f t="shared" si="61"/>
        <v>153.61332877897192</v>
      </c>
    </row>
    <row r="275" spans="1:6" ht="12.75" customHeight="1" x14ac:dyDescent="0.2">
      <c r="A275" s="63">
        <v>3811</v>
      </c>
      <c r="B275" s="64" t="s">
        <v>542</v>
      </c>
      <c r="C275" s="247" t="s">
        <v>543</v>
      </c>
      <c r="D275" s="194">
        <v>2712207.83</v>
      </c>
      <c r="E275" s="194">
        <v>4182429.36</v>
      </c>
      <c r="F275" s="45">
        <f t="shared" si="61"/>
        <v>154.20755421976639</v>
      </c>
    </row>
    <row r="276" spans="1:6" ht="12.75" customHeight="1" x14ac:dyDescent="0.2">
      <c r="A276" s="63">
        <v>3812</v>
      </c>
      <c r="B276" s="64" t="s">
        <v>544</v>
      </c>
      <c r="C276" s="247" t="s">
        <v>545</v>
      </c>
      <c r="D276" s="194">
        <v>37281.83</v>
      </c>
      <c r="E276" s="194">
        <v>34497.94</v>
      </c>
      <c r="F276" s="45">
        <f t="shared" si="61"/>
        <v>92.532850452888184</v>
      </c>
    </row>
    <row r="277" spans="1:6" ht="12.75" customHeight="1" x14ac:dyDescent="0.2">
      <c r="A277" s="63" t="s">
        <v>546</v>
      </c>
      <c r="B277" s="64" t="s">
        <v>547</v>
      </c>
      <c r="C277" s="247" t="s">
        <v>546</v>
      </c>
      <c r="D277" s="194">
        <v>11819.54</v>
      </c>
      <c r="E277" s="194">
        <v>24811.68</v>
      </c>
      <c r="F277" s="45">
        <f t="shared" si="61"/>
        <v>209.92085986425866</v>
      </c>
    </row>
    <row r="278" spans="1:6" ht="12.75" customHeight="1" x14ac:dyDescent="0.2">
      <c r="A278" s="63">
        <v>382</v>
      </c>
      <c r="B278" s="65" t="s">
        <v>548</v>
      </c>
      <c r="C278" s="247" t="s">
        <v>549</v>
      </c>
      <c r="D278" s="60">
        <f t="shared" ref="D278:E278" si="63">SUM(D279:D282)</f>
        <v>1329272.3500000001</v>
      </c>
      <c r="E278" s="60">
        <f t="shared" si="63"/>
        <v>601099.88</v>
      </c>
      <c r="F278" s="45">
        <f t="shared" ref="F278:F282" si="64">IF(D278&lt;&gt;0,IF(E278/D278&gt;=100,"&gt;&gt;100",E278/D278*100),"-")</f>
        <v>45.22021991956727</v>
      </c>
    </row>
    <row r="279" spans="1:6" ht="12.75" customHeight="1" x14ac:dyDescent="0.2">
      <c r="A279" s="63">
        <v>3821</v>
      </c>
      <c r="B279" s="64" t="s">
        <v>550</v>
      </c>
      <c r="C279" s="247" t="s">
        <v>551</v>
      </c>
      <c r="D279" s="194">
        <v>1329272.3500000001</v>
      </c>
      <c r="E279" s="194">
        <v>601099.88</v>
      </c>
      <c r="F279" s="45">
        <f t="shared" si="64"/>
        <v>45.22021991956727</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23575.519999999997</v>
      </c>
      <c r="E283" s="60">
        <f t="shared" si="65"/>
        <v>3755.14</v>
      </c>
      <c r="F283" s="45">
        <f t="shared" ref="F283:F294" si="66">IF(D283&lt;&gt;0,IF(E283/D283&gt;=100,"&gt;&gt;100",E283/D283*100),"-")</f>
        <v>15.928132232078021</v>
      </c>
    </row>
    <row r="284" spans="1:6" ht="12.75" customHeight="1" x14ac:dyDescent="0.2">
      <c r="A284" s="63">
        <v>3831</v>
      </c>
      <c r="B284" s="64" t="s">
        <v>560</v>
      </c>
      <c r="C284" s="247" t="s">
        <v>561</v>
      </c>
      <c r="D284" s="194">
        <v>19692.189999999999</v>
      </c>
      <c r="E284" s="194">
        <v>2741.87</v>
      </c>
      <c r="F284" s="45">
        <f t="shared" si="66"/>
        <v>13.923641809265503</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302</v>
      </c>
      <c r="C288" s="247" t="s">
        <v>568</v>
      </c>
      <c r="D288" s="194">
        <v>3883.33</v>
      </c>
      <c r="E288" s="194">
        <v>1013.27</v>
      </c>
      <c r="F288" s="45">
        <f t="shared" si="66"/>
        <v>26.092812096834418</v>
      </c>
    </row>
    <row r="289" spans="1:6" ht="12.75" customHeight="1" x14ac:dyDescent="0.2">
      <c r="A289" s="63">
        <v>386</v>
      </c>
      <c r="B289" s="65" t="s">
        <v>569</v>
      </c>
      <c r="C289" s="247" t="s">
        <v>570</v>
      </c>
      <c r="D289" s="60">
        <f t="shared" ref="D289:E289" si="67">SUM(D290:D294)</f>
        <v>137249.76999999999</v>
      </c>
      <c r="E289" s="60">
        <f t="shared" si="67"/>
        <v>86506.99</v>
      </c>
      <c r="F289" s="45">
        <f t="shared" si="66"/>
        <v>63.028877935460301</v>
      </c>
    </row>
    <row r="290" spans="1:6" ht="24" x14ac:dyDescent="0.2">
      <c r="A290" s="63">
        <v>3861</v>
      </c>
      <c r="B290" s="64" t="s">
        <v>571</v>
      </c>
      <c r="C290" s="247" t="s">
        <v>572</v>
      </c>
      <c r="D290" s="194">
        <v>106857.47</v>
      </c>
      <c r="E290" s="194">
        <v>86506.99</v>
      </c>
      <c r="F290" s="45">
        <f t="shared" si="66"/>
        <v>80.955491459792199</v>
      </c>
    </row>
    <row r="291" spans="1:6" ht="24" x14ac:dyDescent="0.2">
      <c r="A291" s="63">
        <v>3862</v>
      </c>
      <c r="B291" s="65" t="s">
        <v>573</v>
      </c>
      <c r="C291" s="247" t="s">
        <v>574</v>
      </c>
      <c r="D291" s="194">
        <v>15000</v>
      </c>
      <c r="E291" s="194">
        <v>0</v>
      </c>
      <c r="F291" s="45">
        <f t="shared" si="66"/>
        <v>0</v>
      </c>
    </row>
    <row r="292" spans="1:6" ht="12.75" customHeight="1" x14ac:dyDescent="0.2">
      <c r="A292" s="63">
        <v>3863</v>
      </c>
      <c r="B292" s="65" t="s">
        <v>575</v>
      </c>
      <c r="C292" s="247" t="s">
        <v>576</v>
      </c>
      <c r="D292" s="194">
        <v>15392.3</v>
      </c>
      <c r="E292" s="194">
        <v>0</v>
      </c>
      <c r="F292" s="45">
        <f t="shared" si="66"/>
        <v>0</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12234.02</v>
      </c>
      <c r="E295" s="194">
        <v>13894.61</v>
      </c>
      <c r="F295" s="45">
        <f t="shared" ref="F295:F306" si="68">IF(D295&lt;&gt;0,IF(E295/D295&gt;=100,"&gt;&gt;100",E295/D295*100),"-")</f>
        <v>113.57354328340152</v>
      </c>
    </row>
    <row r="296" spans="1:6" ht="12.75" customHeight="1" x14ac:dyDescent="0.2">
      <c r="A296" s="63" t="s">
        <v>581</v>
      </c>
      <c r="B296" s="64" t="s">
        <v>584</v>
      </c>
      <c r="C296" s="247" t="s">
        <v>585</v>
      </c>
      <c r="D296" s="194">
        <v>11098.75</v>
      </c>
      <c r="E296" s="194">
        <v>9780.31</v>
      </c>
      <c r="F296" s="45">
        <f t="shared" si="68"/>
        <v>88.120824417164087</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1135.2700000000004</v>
      </c>
      <c r="E298" s="60">
        <f t="shared" si="70"/>
        <v>4114.3000000000011</v>
      </c>
      <c r="F298" s="45">
        <f t="shared" si="68"/>
        <v>362.40718067067741</v>
      </c>
    </row>
    <row r="299" spans="1:6" ht="12.75" customHeight="1" x14ac:dyDescent="0.2">
      <c r="A299" s="63" t="s">
        <v>581</v>
      </c>
      <c r="B299" s="64" t="s">
        <v>590</v>
      </c>
      <c r="C299" s="247" t="s">
        <v>591</v>
      </c>
      <c r="D299" s="60">
        <f>D152-D297+D298</f>
        <v>144143456.87000003</v>
      </c>
      <c r="E299" s="60">
        <f>E152-E297+E298</f>
        <v>146697760.10999998</v>
      </c>
      <c r="F299" s="45">
        <f t="shared" si="68"/>
        <v>101.77205632185138</v>
      </c>
    </row>
    <row r="300" spans="1:6" ht="12.75" customHeight="1" x14ac:dyDescent="0.2">
      <c r="A300" s="63" t="s">
        <v>581</v>
      </c>
      <c r="B300" s="64" t="s">
        <v>592</v>
      </c>
      <c r="C300" s="247" t="s">
        <v>593</v>
      </c>
      <c r="D300" s="60">
        <f>IF(D6&gt;=D299,D6-D299,0)</f>
        <v>5054664.9199999571</v>
      </c>
      <c r="E300" s="60">
        <f>IF(E6&gt;=E299,E6-E299,0)</f>
        <v>20125964.890000015</v>
      </c>
      <c r="F300" s="45">
        <f t="shared" si="68"/>
        <v>398.16615361320896</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30954893.860000003</v>
      </c>
      <c r="E302" s="194">
        <v>26175694.899999995</v>
      </c>
      <c r="F302" s="45">
        <f t="shared" si="68"/>
        <v>84.560764505880911</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16565281.930000002</v>
      </c>
      <c r="E304" s="194">
        <v>24421899.079999998</v>
      </c>
      <c r="F304" s="45">
        <f t="shared" si="68"/>
        <v>147.42821271137879</v>
      </c>
    </row>
    <row r="305" spans="1:6" ht="12" x14ac:dyDescent="0.2">
      <c r="A305" s="63">
        <v>9661</v>
      </c>
      <c r="B305" s="220" t="s">
        <v>602</v>
      </c>
      <c r="C305" s="247" t="s">
        <v>603</v>
      </c>
      <c r="D305" s="194">
        <v>1263505.73</v>
      </c>
      <c r="E305" s="194">
        <v>1283401.8999999999</v>
      </c>
      <c r="F305" s="45">
        <f t="shared" si="68"/>
        <v>101.57467983940207</v>
      </c>
    </row>
    <row r="306" spans="1:6" ht="12.75" customHeight="1" x14ac:dyDescent="0.2">
      <c r="A306" s="249" t="s">
        <v>604</v>
      </c>
      <c r="B306" s="184" t="s">
        <v>605</v>
      </c>
      <c r="C306" s="250" t="s">
        <v>604</v>
      </c>
      <c r="D306" s="196">
        <v>9524941.8000000007</v>
      </c>
      <c r="E306" s="196">
        <v>5660086.29</v>
      </c>
      <c r="F306" s="61">
        <f t="shared" si="68"/>
        <v>59.423841203943098</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69660.87</v>
      </c>
      <c r="E308" s="60">
        <f t="shared" si="71"/>
        <v>118354.97</v>
      </c>
      <c r="F308" s="45">
        <f t="shared" ref="F308:F428" si="72">IF(D308&lt;&gt;0,IF(E308/D308&gt;=100,"&gt;&gt;100",E308/D308*100),"-")</f>
        <v>169.90165353949786</v>
      </c>
    </row>
    <row r="309" spans="1:6" ht="12.75" customHeight="1" x14ac:dyDescent="0.2">
      <c r="A309" s="63">
        <v>71</v>
      </c>
      <c r="B309" s="64" t="s">
        <v>609</v>
      </c>
      <c r="C309" s="247" t="s">
        <v>610</v>
      </c>
      <c r="D309" s="60">
        <f t="shared" ref="D309:E309" si="73">D310+D314</f>
        <v>47310.48</v>
      </c>
      <c r="E309" s="60">
        <f t="shared" si="73"/>
        <v>106419.15</v>
      </c>
      <c r="F309" s="45">
        <f t="shared" si="72"/>
        <v>224.93779390951008</v>
      </c>
    </row>
    <row r="310" spans="1:6" ht="24" x14ac:dyDescent="0.2">
      <c r="A310" s="63">
        <v>711</v>
      </c>
      <c r="B310" s="64" t="s">
        <v>611</v>
      </c>
      <c r="C310" s="247" t="s">
        <v>612</v>
      </c>
      <c r="D310" s="60">
        <f t="shared" ref="D310:E310" si="74">SUM(D311:D313)</f>
        <v>47310.48</v>
      </c>
      <c r="E310" s="60">
        <f t="shared" si="74"/>
        <v>106419.15</v>
      </c>
      <c r="F310" s="45">
        <f t="shared" si="72"/>
        <v>224.93779390951008</v>
      </c>
    </row>
    <row r="311" spans="1:6" ht="12.75" customHeight="1" x14ac:dyDescent="0.2">
      <c r="A311" s="63">
        <v>7111</v>
      </c>
      <c r="B311" s="64" t="s">
        <v>613</v>
      </c>
      <c r="C311" s="247" t="s">
        <v>614</v>
      </c>
      <c r="D311" s="194">
        <v>47310.48</v>
      </c>
      <c r="E311" s="194">
        <v>106419.15</v>
      </c>
      <c r="F311" s="45">
        <f t="shared" si="72"/>
        <v>224.93779390951008</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22350.39</v>
      </c>
      <c r="E321" s="60">
        <f t="shared" si="76"/>
        <v>11935.82</v>
      </c>
      <c r="F321" s="45">
        <f t="shared" si="72"/>
        <v>53.403184463447836</v>
      </c>
    </row>
    <row r="322" spans="1:6" ht="12.75" customHeight="1" x14ac:dyDescent="0.2">
      <c r="A322" s="63">
        <v>721</v>
      </c>
      <c r="B322" s="64" t="s">
        <v>635</v>
      </c>
      <c r="C322" s="247" t="s">
        <v>636</v>
      </c>
      <c r="D322" s="60">
        <f t="shared" ref="D322:E322" si="77">SUM(D323:D326)</f>
        <v>582.16999999999996</v>
      </c>
      <c r="E322" s="60">
        <f t="shared" si="77"/>
        <v>364.9</v>
      </c>
      <c r="F322" s="45">
        <f t="shared" si="72"/>
        <v>62.679286119174819</v>
      </c>
    </row>
    <row r="323" spans="1:6" ht="12.75" customHeight="1" x14ac:dyDescent="0.2">
      <c r="A323" s="63">
        <v>7211</v>
      </c>
      <c r="B323" s="64" t="s">
        <v>637</v>
      </c>
      <c r="C323" s="247" t="s">
        <v>638</v>
      </c>
      <c r="D323" s="194">
        <v>582.16999999999996</v>
      </c>
      <c r="E323" s="194">
        <v>364.9</v>
      </c>
      <c r="F323" s="45">
        <f t="shared" si="72"/>
        <v>62.679286119174819</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223.22</v>
      </c>
      <c r="E327" s="60">
        <f t="shared" si="78"/>
        <v>1600</v>
      </c>
      <c r="F327" s="45">
        <f t="shared" si="72"/>
        <v>716.78165038974998</v>
      </c>
    </row>
    <row r="328" spans="1:6" ht="12.75" customHeight="1" x14ac:dyDescent="0.2">
      <c r="A328" s="63">
        <v>7221</v>
      </c>
      <c r="B328" s="64" t="s">
        <v>647</v>
      </c>
      <c r="C328" s="247" t="s">
        <v>648</v>
      </c>
      <c r="D328" s="194">
        <v>100</v>
      </c>
      <c r="E328" s="194">
        <v>0</v>
      </c>
      <c r="F328" s="45">
        <f t="shared" si="72"/>
        <v>0</v>
      </c>
    </row>
    <row r="329" spans="1:6" ht="12.75" customHeight="1" x14ac:dyDescent="0.2">
      <c r="A329" s="63">
        <v>7222</v>
      </c>
      <c r="B329" s="64" t="s">
        <v>649</v>
      </c>
      <c r="C329" s="247" t="s">
        <v>650</v>
      </c>
      <c r="D329" s="194">
        <v>63.22</v>
      </c>
      <c r="E329" s="194">
        <v>0</v>
      </c>
      <c r="F329" s="45">
        <f t="shared" si="72"/>
        <v>0</v>
      </c>
    </row>
    <row r="330" spans="1:6" ht="12.75" customHeight="1" x14ac:dyDescent="0.2">
      <c r="A330" s="63">
        <v>7223</v>
      </c>
      <c r="B330" s="64" t="s">
        <v>651</v>
      </c>
      <c r="C330" s="247" t="s">
        <v>652</v>
      </c>
      <c r="D330" s="194">
        <v>28</v>
      </c>
      <c r="E330" s="194">
        <v>0</v>
      </c>
      <c r="F330" s="45">
        <f t="shared" si="72"/>
        <v>0</v>
      </c>
    </row>
    <row r="331" spans="1:6" ht="12.75" customHeight="1" x14ac:dyDescent="0.2">
      <c r="A331" s="63">
        <v>7224</v>
      </c>
      <c r="B331" s="64" t="s">
        <v>653</v>
      </c>
      <c r="C331" s="247" t="s">
        <v>654</v>
      </c>
      <c r="D331" s="194">
        <v>0</v>
      </c>
      <c r="E331" s="194">
        <v>1600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32</v>
      </c>
      <c r="E334" s="194">
        <v>0</v>
      </c>
      <c r="F334" s="45">
        <f t="shared" si="72"/>
        <v>0</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21545</v>
      </c>
      <c r="E336" s="60">
        <f t="shared" si="79"/>
        <v>9970.92</v>
      </c>
      <c r="F336" s="45">
        <f t="shared" si="72"/>
        <v>46.279508006498027</v>
      </c>
    </row>
    <row r="337" spans="1:6" ht="12.75" customHeight="1" x14ac:dyDescent="0.2">
      <c r="A337" s="63">
        <v>7231</v>
      </c>
      <c r="B337" s="64" t="s">
        <v>665</v>
      </c>
      <c r="C337" s="247" t="s">
        <v>666</v>
      </c>
      <c r="D337" s="194">
        <v>21545</v>
      </c>
      <c r="E337" s="194">
        <v>9970.92</v>
      </c>
      <c r="F337" s="45">
        <f t="shared" si="72"/>
        <v>46.279508006498027</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8414644.25</v>
      </c>
      <c r="E360" s="60">
        <f t="shared" si="86"/>
        <v>21910103.740000002</v>
      </c>
      <c r="F360" s="45">
        <f t="shared" si="72"/>
        <v>260.38063035166346</v>
      </c>
    </row>
    <row r="361" spans="1:6" ht="12.75" customHeight="1" x14ac:dyDescent="0.2">
      <c r="A361" s="63">
        <v>41</v>
      </c>
      <c r="B361" s="64" t="s">
        <v>713</v>
      </c>
      <c r="C361" s="247" t="s">
        <v>714</v>
      </c>
      <c r="D361" s="60">
        <f t="shared" ref="D361:E361" si="87">D362+D366</f>
        <v>118914.92</v>
      </c>
      <c r="E361" s="60">
        <f t="shared" si="87"/>
        <v>5865183.0500000007</v>
      </c>
      <c r="F361" s="45">
        <f t="shared" si="72"/>
        <v>4932.2516047607824</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118914.92</v>
      </c>
      <c r="E366" s="60">
        <f t="shared" si="89"/>
        <v>5865183.0500000007</v>
      </c>
      <c r="F366" s="45">
        <f t="shared" si="72"/>
        <v>4932.2516047607824</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6200.03</v>
      </c>
      <c r="E369" s="194">
        <v>43155.98</v>
      </c>
      <c r="F369" s="45">
        <f t="shared" si="72"/>
        <v>696.06082551213467</v>
      </c>
    </row>
    <row r="370" spans="1:6" ht="12.75" customHeight="1" x14ac:dyDescent="0.2">
      <c r="A370" s="63">
        <v>4124</v>
      </c>
      <c r="B370" s="64" t="s">
        <v>627</v>
      </c>
      <c r="C370" s="247" t="s">
        <v>726</v>
      </c>
      <c r="D370" s="194">
        <v>112714.89</v>
      </c>
      <c r="E370" s="194">
        <v>5822027.0700000003</v>
      </c>
      <c r="F370" s="45">
        <f t="shared" si="72"/>
        <v>5165.2688211823661</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3448546.1300000004</v>
      </c>
      <c r="E373" s="60">
        <f t="shared" si="90"/>
        <v>8369070.75</v>
      </c>
      <c r="F373" s="45">
        <f t="shared" si="72"/>
        <v>242.68403073384434</v>
      </c>
    </row>
    <row r="374" spans="1:6" ht="12.75" customHeight="1" x14ac:dyDescent="0.2">
      <c r="A374" s="63">
        <v>421</v>
      </c>
      <c r="B374" s="64" t="s">
        <v>731</v>
      </c>
      <c r="C374" s="247" t="s">
        <v>732</v>
      </c>
      <c r="D374" s="60">
        <f t="shared" ref="D374:E374" si="91">SUM(D375:D378)</f>
        <v>418674.01</v>
      </c>
      <c r="E374" s="60">
        <f t="shared" si="91"/>
        <v>5456207.4299999997</v>
      </c>
      <c r="F374" s="45">
        <f t="shared" si="72"/>
        <v>1303.211400679015</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418674.01</v>
      </c>
      <c r="E376" s="194">
        <v>5400937.5599999996</v>
      </c>
      <c r="F376" s="45">
        <f t="shared" si="72"/>
        <v>1290.0102301549598</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55269.87</v>
      </c>
      <c r="F378" s="45" t="str">
        <f t="shared" si="72"/>
        <v>-</v>
      </c>
    </row>
    <row r="379" spans="1:6" ht="12.75" customHeight="1" x14ac:dyDescent="0.2">
      <c r="A379" s="63">
        <v>422</v>
      </c>
      <c r="B379" s="64" t="s">
        <v>737</v>
      </c>
      <c r="C379" s="247" t="s">
        <v>738</v>
      </c>
      <c r="D379" s="60">
        <f t="shared" ref="D379:E379" si="92">SUM(D380:D387)</f>
        <v>1487400.8400000003</v>
      </c>
      <c r="E379" s="60">
        <f t="shared" si="92"/>
        <v>2241518.7199999997</v>
      </c>
      <c r="F379" s="45">
        <f t="shared" si="72"/>
        <v>150.70038013424809</v>
      </c>
    </row>
    <row r="380" spans="1:6" ht="12.75" customHeight="1" x14ac:dyDescent="0.2">
      <c r="A380" s="63">
        <v>4221</v>
      </c>
      <c r="B380" s="64" t="s">
        <v>647</v>
      </c>
      <c r="C380" s="247" t="s">
        <v>739</v>
      </c>
      <c r="D380" s="194">
        <v>448315.91000000003</v>
      </c>
      <c r="E380" s="194">
        <v>646953.07999999996</v>
      </c>
      <c r="F380" s="45">
        <f t="shared" si="72"/>
        <v>144.30741037051305</v>
      </c>
    </row>
    <row r="381" spans="1:6" ht="12.75" customHeight="1" x14ac:dyDescent="0.2">
      <c r="A381" s="63">
        <v>4222</v>
      </c>
      <c r="B381" s="64" t="s">
        <v>740</v>
      </c>
      <c r="C381" s="247" t="s">
        <v>741</v>
      </c>
      <c r="D381" s="194">
        <v>97287.140000000014</v>
      </c>
      <c r="E381" s="194">
        <v>39452.32</v>
      </c>
      <c r="F381" s="45">
        <f t="shared" si="72"/>
        <v>40.552451228394624</v>
      </c>
    </row>
    <row r="382" spans="1:6" ht="12.75" customHeight="1" x14ac:dyDescent="0.2">
      <c r="A382" s="63">
        <v>4223</v>
      </c>
      <c r="B382" s="64" t="s">
        <v>651</v>
      </c>
      <c r="C382" s="247" t="s">
        <v>742</v>
      </c>
      <c r="D382" s="194">
        <v>155712.33000000002</v>
      </c>
      <c r="E382" s="194">
        <v>147381.22</v>
      </c>
      <c r="F382" s="45">
        <f t="shared" si="72"/>
        <v>94.649678673487188</v>
      </c>
    </row>
    <row r="383" spans="1:6" ht="12.75" customHeight="1" x14ac:dyDescent="0.2">
      <c r="A383" s="63">
        <v>4224</v>
      </c>
      <c r="B383" s="64" t="s">
        <v>653</v>
      </c>
      <c r="C383" s="247" t="s">
        <v>743</v>
      </c>
      <c r="D383" s="194">
        <v>372128.83</v>
      </c>
      <c r="E383" s="194">
        <v>882837.87</v>
      </c>
      <c r="F383" s="45">
        <f t="shared" si="72"/>
        <v>237.23984782366904</v>
      </c>
    </row>
    <row r="384" spans="1:6" ht="12.75" customHeight="1" x14ac:dyDescent="0.2">
      <c r="A384" s="70">
        <v>4225</v>
      </c>
      <c r="B384" s="65" t="s">
        <v>655</v>
      </c>
      <c r="C384" s="278" t="s">
        <v>744</v>
      </c>
      <c r="D384" s="192">
        <v>16790.349999999999</v>
      </c>
      <c r="E384" s="192">
        <v>8412.2199999999993</v>
      </c>
      <c r="F384" s="71">
        <f t="shared" si="72"/>
        <v>50.101516644977615</v>
      </c>
    </row>
    <row r="385" spans="1:6" ht="12.75" customHeight="1" x14ac:dyDescent="0.2">
      <c r="A385" s="63">
        <v>4226</v>
      </c>
      <c r="B385" s="64" t="s">
        <v>657</v>
      </c>
      <c r="C385" s="247" t="s">
        <v>745</v>
      </c>
      <c r="D385" s="194">
        <v>25325.200000000001</v>
      </c>
      <c r="E385" s="194">
        <v>6980.64</v>
      </c>
      <c r="F385" s="45">
        <f t="shared" si="72"/>
        <v>27.564007391846857</v>
      </c>
    </row>
    <row r="386" spans="1:6" ht="12.75" customHeight="1" x14ac:dyDescent="0.2">
      <c r="A386" s="63">
        <v>4227</v>
      </c>
      <c r="B386" s="183" t="s">
        <v>659</v>
      </c>
      <c r="C386" s="247" t="s">
        <v>746</v>
      </c>
      <c r="D386" s="194">
        <v>371841.07999999996</v>
      </c>
      <c r="E386" s="194">
        <v>509501.37</v>
      </c>
      <c r="F386" s="45">
        <f t="shared" si="72"/>
        <v>137.02126994682783</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1421969.81</v>
      </c>
      <c r="E388" s="60">
        <f t="shared" si="93"/>
        <v>511206.94</v>
      </c>
      <c r="F388" s="45">
        <f t="shared" si="72"/>
        <v>35.95061838900785</v>
      </c>
    </row>
    <row r="389" spans="1:6" ht="12.75" customHeight="1" x14ac:dyDescent="0.2">
      <c r="A389" s="63">
        <v>4231</v>
      </c>
      <c r="B389" s="64" t="s">
        <v>665</v>
      </c>
      <c r="C389" s="247" t="s">
        <v>750</v>
      </c>
      <c r="D389" s="194">
        <v>1421969.81</v>
      </c>
      <c r="E389" s="194">
        <v>491064.44</v>
      </c>
      <c r="F389" s="45">
        <f t="shared" si="72"/>
        <v>34.534097457385535</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20142.5</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6695.1</v>
      </c>
      <c r="E393" s="60">
        <f t="shared" si="94"/>
        <v>8770.3700000000008</v>
      </c>
      <c r="F393" s="45">
        <f t="shared" si="72"/>
        <v>130.99684844139745</v>
      </c>
    </row>
    <row r="394" spans="1:6" ht="12.75" customHeight="1" x14ac:dyDescent="0.2">
      <c r="A394" s="63">
        <v>4241</v>
      </c>
      <c r="B394" s="64" t="s">
        <v>756</v>
      </c>
      <c r="C394" s="247" t="s">
        <v>757</v>
      </c>
      <c r="D394" s="194">
        <v>6695.1</v>
      </c>
      <c r="E394" s="194">
        <v>8770.3700000000008</v>
      </c>
      <c r="F394" s="45">
        <f t="shared" si="72"/>
        <v>130.99684844139745</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228.06</v>
      </c>
      <c r="F398" s="45" t="str">
        <f t="shared" si="72"/>
        <v>-</v>
      </c>
    </row>
    <row r="399" spans="1:6" ht="12.75" customHeight="1" x14ac:dyDescent="0.2">
      <c r="A399" s="63">
        <v>4251</v>
      </c>
      <c r="B399" s="64" t="s">
        <v>763</v>
      </c>
      <c r="C399" s="247" t="s">
        <v>764</v>
      </c>
      <c r="D399" s="194">
        <v>0</v>
      </c>
      <c r="E399" s="194">
        <v>228.06</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113806.37</v>
      </c>
      <c r="E401" s="60">
        <f t="shared" si="96"/>
        <v>151139.22999999998</v>
      </c>
      <c r="F401" s="45">
        <f t="shared" si="72"/>
        <v>132.80384041772001</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59743.869999999995</v>
      </c>
      <c r="E403" s="194">
        <v>112476.73</v>
      </c>
      <c r="F403" s="45">
        <f t="shared" si="72"/>
        <v>188.26488809646915</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54062.5</v>
      </c>
      <c r="E405" s="194">
        <v>38662.5</v>
      </c>
      <c r="F405" s="45">
        <f t="shared" si="72"/>
        <v>71.51445086705202</v>
      </c>
    </row>
    <row r="406" spans="1:6" ht="24" x14ac:dyDescent="0.2">
      <c r="A406" s="63">
        <v>43</v>
      </c>
      <c r="B406" s="64" t="s">
        <v>772</v>
      </c>
      <c r="C406" s="247" t="s">
        <v>773</v>
      </c>
      <c r="D406" s="60">
        <f t="shared" ref="D406:E406" si="97">D407</f>
        <v>200</v>
      </c>
      <c r="E406" s="60">
        <f t="shared" si="97"/>
        <v>930</v>
      </c>
      <c r="F406" s="45">
        <f t="shared" si="72"/>
        <v>465.00000000000006</v>
      </c>
    </row>
    <row r="407" spans="1:6" ht="12.75" customHeight="1" x14ac:dyDescent="0.2">
      <c r="A407" s="63">
        <v>431</v>
      </c>
      <c r="B407" s="64" t="s">
        <v>774</v>
      </c>
      <c r="C407" s="247" t="s">
        <v>775</v>
      </c>
      <c r="D407" s="60">
        <f t="shared" ref="D407:E407" si="98">SUM(D408:D409)</f>
        <v>200</v>
      </c>
      <c r="E407" s="60">
        <f t="shared" si="98"/>
        <v>930</v>
      </c>
      <c r="F407" s="45">
        <f t="shared" si="72"/>
        <v>465.00000000000006</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200</v>
      </c>
      <c r="E409" s="194">
        <v>930</v>
      </c>
      <c r="F409" s="45">
        <f t="shared" si="72"/>
        <v>465.00000000000006</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4846983.2</v>
      </c>
      <c r="E412" s="60">
        <f t="shared" si="100"/>
        <v>7674919.9399999995</v>
      </c>
      <c r="F412" s="45">
        <f t="shared" si="72"/>
        <v>158.34426535664491</v>
      </c>
    </row>
    <row r="413" spans="1:6" ht="12.75" customHeight="1" x14ac:dyDescent="0.2">
      <c r="A413" s="63">
        <v>451</v>
      </c>
      <c r="B413" s="64" t="s">
        <v>784</v>
      </c>
      <c r="C413" s="247" t="s">
        <v>785</v>
      </c>
      <c r="D413" s="194">
        <v>4724454.16</v>
      </c>
      <c r="E413" s="194">
        <v>7641212.5599999996</v>
      </c>
      <c r="F413" s="45">
        <f t="shared" si="72"/>
        <v>161.73746852482952</v>
      </c>
    </row>
    <row r="414" spans="1:6" ht="12.75" customHeight="1" x14ac:dyDescent="0.2">
      <c r="A414" s="63">
        <v>452</v>
      </c>
      <c r="B414" s="64" t="s">
        <v>786</v>
      </c>
      <c r="C414" s="247" t="s">
        <v>787</v>
      </c>
      <c r="D414" s="194">
        <v>122529.04</v>
      </c>
      <c r="E414" s="194">
        <v>33707.379999999997</v>
      </c>
      <c r="F414" s="45">
        <f t="shared" si="72"/>
        <v>27.509707086581269</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8344983.3799999999</v>
      </c>
      <c r="E418" s="60">
        <f t="shared" si="102"/>
        <v>21791748.770000003</v>
      </c>
      <c r="F418" s="45">
        <f t="shared" si="72"/>
        <v>261.13591576739606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2708264.6599999997</v>
      </c>
      <c r="E420" s="194">
        <v>5033661.5699999994</v>
      </c>
      <c r="F420" s="45">
        <f t="shared" si="72"/>
        <v>185.86298615291165</v>
      </c>
    </row>
    <row r="421" spans="1:6" ht="12.75" customHeight="1" x14ac:dyDescent="0.2">
      <c r="A421" s="63">
        <v>97</v>
      </c>
      <c r="B421" s="220" t="s">
        <v>800</v>
      </c>
      <c r="C421" s="247" t="s">
        <v>801</v>
      </c>
      <c r="D421" s="194">
        <v>108527.81</v>
      </c>
      <c r="E421" s="194">
        <v>105084.62</v>
      </c>
      <c r="F421" s="45">
        <f t="shared" si="72"/>
        <v>96.827366183838038</v>
      </c>
    </row>
    <row r="422" spans="1:6" ht="12.75" customHeight="1" x14ac:dyDescent="0.2">
      <c r="A422" s="63" t="s">
        <v>581</v>
      </c>
      <c r="B422" s="64" t="s">
        <v>802</v>
      </c>
      <c r="C422" s="247" t="s">
        <v>803</v>
      </c>
      <c r="D422" s="60">
        <f>D6+D308</f>
        <v>149267782.66</v>
      </c>
      <c r="E422" s="60">
        <f>E6+E308</f>
        <v>166942079.97</v>
      </c>
      <c r="F422" s="45">
        <f t="shared" si="72"/>
        <v>111.84066447229155</v>
      </c>
    </row>
    <row r="423" spans="1:6" ht="12.75" customHeight="1" x14ac:dyDescent="0.2">
      <c r="A423" s="63" t="s">
        <v>581</v>
      </c>
      <c r="B423" s="64" t="s">
        <v>804</v>
      </c>
      <c r="C423" s="247" t="s">
        <v>805</v>
      </c>
      <c r="D423" s="60">
        <f t="shared" ref="D423:E423" si="103">D299+D360</f>
        <v>152558101.12000003</v>
      </c>
      <c r="E423" s="60">
        <f t="shared" si="103"/>
        <v>168607863.84999999</v>
      </c>
      <c r="F423" s="45">
        <f t="shared" si="72"/>
        <v>110.52042638979587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3290318.4600000381</v>
      </c>
      <c r="E425" s="60">
        <f t="shared" si="105"/>
        <v>1665783.8799999952</v>
      </c>
      <c r="F425" s="45">
        <f t="shared" si="72"/>
        <v>50.626828383048853</v>
      </c>
    </row>
    <row r="426" spans="1:6" ht="12.75" customHeight="1" x14ac:dyDescent="0.2">
      <c r="A426" s="251" t="s">
        <v>810</v>
      </c>
      <c r="B426" s="183" t="s">
        <v>811</v>
      </c>
      <c r="C426" s="252" t="s">
        <v>812</v>
      </c>
      <c r="D426" s="60">
        <f t="shared" ref="D426:E426" si="106">IF(D302-D303+D419-D420&gt;=0,D302-D303+D419-D420,0)</f>
        <v>28246629.200000003</v>
      </c>
      <c r="E426" s="60">
        <f t="shared" si="106"/>
        <v>21142033.329999994</v>
      </c>
      <c r="F426" s="45">
        <f t="shared" si="72"/>
        <v>74.847986923692801</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16673809.740000002</v>
      </c>
      <c r="E428" s="81">
        <f t="shared" si="108"/>
        <v>24526983.699999999</v>
      </c>
      <c r="F428" s="61">
        <f t="shared" si="72"/>
        <v>147.09885792423583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1886748.94</v>
      </c>
      <c r="E430" s="60">
        <f>E431+E466+E479+E491+E522</f>
        <v>3102499.51</v>
      </c>
      <c r="F430" s="45">
        <f t="shared" ref="F430:F651" si="109">IF(D430&lt;&gt;0,IF(E430/D430&gt;=100,"&gt;&gt;100",E430/D430*100),"-")</f>
        <v>164.43626622628443</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1886748.94</v>
      </c>
      <c r="E491" s="60">
        <f t="shared" si="126"/>
        <v>3102499.51</v>
      </c>
      <c r="F491" s="45">
        <f t="shared" si="109"/>
        <v>164.43626622628443</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312995.61</v>
      </c>
      <c r="E497" s="60">
        <f t="shared" si="128"/>
        <v>2102499.5099999998</v>
      </c>
      <c r="F497" s="45">
        <f t="shared" si="109"/>
        <v>671.73450451908889</v>
      </c>
    </row>
    <row r="498" spans="1:6" ht="12.75" customHeight="1" x14ac:dyDescent="0.2">
      <c r="A498" s="63">
        <v>8422</v>
      </c>
      <c r="B498" s="64" t="s">
        <v>955</v>
      </c>
      <c r="C498" s="247" t="s">
        <v>956</v>
      </c>
      <c r="D498" s="194">
        <v>312995.61</v>
      </c>
      <c r="E498" s="194">
        <v>2102499.5099999998</v>
      </c>
      <c r="F498" s="45">
        <f t="shared" si="109"/>
        <v>671.73450451908889</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1573753.33</v>
      </c>
      <c r="E502" s="60">
        <f t="shared" si="129"/>
        <v>1000000</v>
      </c>
      <c r="F502" s="45">
        <f t="shared" si="109"/>
        <v>63.542359589478991</v>
      </c>
    </row>
    <row r="503" spans="1:6" ht="12.75" customHeight="1" x14ac:dyDescent="0.2">
      <c r="A503" s="63">
        <v>8443</v>
      </c>
      <c r="B503" s="64" t="s">
        <v>965</v>
      </c>
      <c r="C503" s="247" t="s">
        <v>966</v>
      </c>
      <c r="D503" s="194">
        <v>1573753.33</v>
      </c>
      <c r="E503" s="194">
        <v>1000000</v>
      </c>
      <c r="F503" s="45">
        <f t="shared" si="109"/>
        <v>63.542359589478991</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2288020.12</v>
      </c>
      <c r="E535" s="60">
        <f>E536+E571+E584+E597+E629</f>
        <v>527528.48</v>
      </c>
      <c r="F535" s="45">
        <f t="shared" si="109"/>
        <v>23.05611193663804</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2288020.12</v>
      </c>
      <c r="E597" s="60">
        <f t="shared" si="152"/>
        <v>527528.48</v>
      </c>
      <c r="F597" s="45">
        <f t="shared" si="109"/>
        <v>23.05611193663804</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2238591.38</v>
      </c>
      <c r="E609" s="60">
        <f t="shared" si="156"/>
        <v>478099.74</v>
      </c>
      <c r="F609" s="45">
        <f t="shared" si="109"/>
        <v>21.357168810325717</v>
      </c>
    </row>
    <row r="610" spans="1:6" ht="24" x14ac:dyDescent="0.2">
      <c r="A610" s="63">
        <v>5443</v>
      </c>
      <c r="B610" s="64" t="s">
        <v>1169</v>
      </c>
      <c r="C610" s="247" t="s">
        <v>1170</v>
      </c>
      <c r="D610" s="194">
        <v>2238591.38</v>
      </c>
      <c r="E610" s="194">
        <v>478099.74</v>
      </c>
      <c r="F610" s="45">
        <f t="shared" si="109"/>
        <v>21.357168810325717</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49428.74</v>
      </c>
      <c r="E621" s="60">
        <f t="shared" si="158"/>
        <v>49428.74</v>
      </c>
      <c r="F621" s="45">
        <f t="shared" si="109"/>
        <v>100</v>
      </c>
    </row>
    <row r="622" spans="1:6" ht="12.75" customHeight="1" x14ac:dyDescent="0.2">
      <c r="A622" s="63">
        <v>5471</v>
      </c>
      <c r="B622" s="64" t="s">
        <v>1193</v>
      </c>
      <c r="C622" s="247" t="s">
        <v>1194</v>
      </c>
      <c r="D622" s="194">
        <v>49428.74</v>
      </c>
      <c r="E622" s="194">
        <v>49428.74</v>
      </c>
      <c r="F622" s="45">
        <f t="shared" si="109"/>
        <v>100</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2574971.0299999998</v>
      </c>
      <c r="F639" s="45" t="str">
        <f t="shared" si="109"/>
        <v>-</v>
      </c>
    </row>
    <row r="640" spans="1:6" ht="12.75" customHeight="1" x14ac:dyDescent="0.2">
      <c r="A640" s="63" t="s">
        <v>581</v>
      </c>
      <c r="B640" s="64" t="s">
        <v>1229</v>
      </c>
      <c r="C640" s="247" t="s">
        <v>1230</v>
      </c>
      <c r="D640" s="60">
        <f>IF(D535-D430&gt;=0,D535-D430,0)</f>
        <v>401271.18000000017</v>
      </c>
      <c r="E640" s="60">
        <f>IF(E535-E430&gt;=0,E535-E430,0)</f>
        <v>0</v>
      </c>
      <c r="F640" s="45">
        <f t="shared" si="109"/>
        <v>0</v>
      </c>
    </row>
    <row r="641" spans="1:6" ht="12.75" customHeight="1" x14ac:dyDescent="0.2">
      <c r="A641" s="63">
        <v>92213</v>
      </c>
      <c r="B641" s="64" t="s">
        <v>1231</v>
      </c>
      <c r="C641" s="247" t="s">
        <v>1232</v>
      </c>
      <c r="D641" s="194">
        <v>120782.52000000002</v>
      </c>
      <c r="E641" s="194">
        <v>1586750.96</v>
      </c>
      <c r="F641" s="45">
        <f t="shared" si="109"/>
        <v>1313.7256616271954</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151154531.59999999</v>
      </c>
      <c r="E643" s="60">
        <f>E422+E430</f>
        <v>170044579.47999999</v>
      </c>
      <c r="F643" s="45">
        <f t="shared" si="109"/>
        <v>112.49717602247526</v>
      </c>
    </row>
    <row r="644" spans="1:6" ht="12.75" customHeight="1" x14ac:dyDescent="0.2">
      <c r="A644" s="63" t="s">
        <v>581</v>
      </c>
      <c r="B644" s="64" t="s">
        <v>1237</v>
      </c>
      <c r="C644" s="247" t="s">
        <v>1238</v>
      </c>
      <c r="D644" s="60">
        <f>D423+D535</f>
        <v>154846121.24000004</v>
      </c>
      <c r="E644" s="60">
        <f>E423+E535</f>
        <v>169135392.32999998</v>
      </c>
      <c r="F644" s="45">
        <f t="shared" si="109"/>
        <v>109.22804586616195</v>
      </c>
    </row>
    <row r="645" spans="1:6" ht="12.75" customHeight="1" x14ac:dyDescent="0.2">
      <c r="A645" s="63" t="s">
        <v>581</v>
      </c>
      <c r="B645" s="64" t="s">
        <v>1239</v>
      </c>
      <c r="C645" s="247" t="s">
        <v>1240</v>
      </c>
      <c r="D645" s="60">
        <f t="shared" ref="D645:E645" si="163">IF(D643&gt;=D644,D643-D644,0)</f>
        <v>0</v>
      </c>
      <c r="E645" s="60">
        <f t="shared" si="163"/>
        <v>909187.15000000596</v>
      </c>
      <c r="F645" s="45" t="str">
        <f t="shared" si="109"/>
        <v>-</v>
      </c>
    </row>
    <row r="646" spans="1:6" ht="12.75" customHeight="1" x14ac:dyDescent="0.2">
      <c r="A646" s="63" t="s">
        <v>581</v>
      </c>
      <c r="B646" s="64" t="s">
        <v>1241</v>
      </c>
      <c r="C646" s="247" t="s">
        <v>1242</v>
      </c>
      <c r="D646" s="60">
        <f t="shared" ref="D646:E646" si="164">IF(D644&gt;=D643,D644-D643,0)</f>
        <v>3691589.6400000453</v>
      </c>
      <c r="E646" s="60">
        <f t="shared" si="164"/>
        <v>0</v>
      </c>
      <c r="F646" s="45">
        <f t="shared" si="109"/>
        <v>0</v>
      </c>
    </row>
    <row r="647" spans="1:6" ht="24" x14ac:dyDescent="0.2">
      <c r="A647" s="251" t="s">
        <v>1243</v>
      </c>
      <c r="B647" s="64" t="s">
        <v>1244</v>
      </c>
      <c r="C647" s="252" t="s">
        <v>1243</v>
      </c>
      <c r="D647" s="60">
        <f>IF(D426-D427+D641-D642&gt;=0,D426-D427+D641-D642,0)</f>
        <v>28367411.720000003</v>
      </c>
      <c r="E647" s="60">
        <f>IF(E426-E427+E641-E642&gt;=0,E426-E427+E641-E642,0)</f>
        <v>22728784.289999995</v>
      </c>
      <c r="F647" s="45">
        <f t="shared" si="109"/>
        <v>80.122869560127754</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24675822.079999957</v>
      </c>
      <c r="E649" s="60">
        <f t="shared" si="165"/>
        <v>23637971.440000001</v>
      </c>
      <c r="F649" s="45">
        <f t="shared" si="109"/>
        <v>95.794058505385536</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338068.49</v>
      </c>
      <c r="E651" s="196">
        <v>141594.46</v>
      </c>
      <c r="F651" s="61">
        <f t="shared" si="109"/>
        <v>41.883365113382794</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50762242.699999996</v>
      </c>
      <c r="E653" s="194">
        <v>57034352.869999997</v>
      </c>
      <c r="F653" s="45">
        <f t="shared" ref="F653:F740" si="167">IF(D653&lt;&gt;0,IF(E653/D653&gt;=100,"&gt;&gt;100",E653/D653*100),"-")</f>
        <v>112.35585710242862</v>
      </c>
    </row>
    <row r="654" spans="1:6" ht="12.75" customHeight="1" x14ac:dyDescent="0.2">
      <c r="A654" s="63" t="s">
        <v>1256</v>
      </c>
      <c r="B654" s="64" t="s">
        <v>1257</v>
      </c>
      <c r="C654" s="247" t="s">
        <v>1256</v>
      </c>
      <c r="D654" s="194">
        <v>156207004.31999999</v>
      </c>
      <c r="E654" s="194">
        <v>156071499.21000001</v>
      </c>
      <c r="F654" s="45">
        <f t="shared" si="167"/>
        <v>99.913252859185235</v>
      </c>
    </row>
    <row r="655" spans="1:6" ht="12.75" customHeight="1" x14ac:dyDescent="0.2">
      <c r="A655" s="63" t="s">
        <v>1258</v>
      </c>
      <c r="B655" s="64" t="s">
        <v>1259</v>
      </c>
      <c r="C655" s="247" t="s">
        <v>1258</v>
      </c>
      <c r="D655" s="194">
        <v>154728442.45000002</v>
      </c>
      <c r="E655" s="194">
        <v>151906377.19999999</v>
      </c>
      <c r="F655" s="45">
        <f t="shared" si="167"/>
        <v>98.176117328323798</v>
      </c>
    </row>
    <row r="656" spans="1:6" ht="24" x14ac:dyDescent="0.2">
      <c r="A656" s="63">
        <v>11</v>
      </c>
      <c r="B656" s="64" t="s">
        <v>1260</v>
      </c>
      <c r="C656" s="247" t="s">
        <v>1261</v>
      </c>
      <c r="D656" s="60">
        <f t="shared" ref="D656:E656" si="168">+D653+D654-D655</f>
        <v>52240804.569999963</v>
      </c>
      <c r="E656" s="60">
        <f t="shared" si="168"/>
        <v>61199474.880000025</v>
      </c>
      <c r="F656" s="45">
        <f t="shared" si="167"/>
        <v>117.1487984990658</v>
      </c>
    </row>
    <row r="657" spans="1:6" ht="24" x14ac:dyDescent="0.2">
      <c r="A657" s="63" t="s">
        <v>581</v>
      </c>
      <c r="B657" s="64" t="s">
        <v>1262</v>
      </c>
      <c r="C657" s="247" t="s">
        <v>1263</v>
      </c>
      <c r="D657" s="253">
        <v>364</v>
      </c>
      <c r="E657" s="253">
        <v>368</v>
      </c>
      <c r="F657" s="45">
        <f t="shared" si="167"/>
        <v>101.09890109890109</v>
      </c>
    </row>
    <row r="658" spans="1:6" ht="24" x14ac:dyDescent="0.2">
      <c r="A658" s="63" t="s">
        <v>581</v>
      </c>
      <c r="B658" s="64" t="s">
        <v>1264</v>
      </c>
      <c r="C658" s="247" t="s">
        <v>1265</v>
      </c>
      <c r="D658" s="253">
        <v>6279</v>
      </c>
      <c r="E658" s="253">
        <v>6480</v>
      </c>
      <c r="F658" s="45">
        <f t="shared" si="167"/>
        <v>103.20114667940754</v>
      </c>
    </row>
    <row r="659" spans="1:6" ht="12.75" customHeight="1" x14ac:dyDescent="0.2">
      <c r="A659" s="63" t="s">
        <v>581</v>
      </c>
      <c r="B659" s="64" t="s">
        <v>1266</v>
      </c>
      <c r="C659" s="247" t="s">
        <v>1267</v>
      </c>
      <c r="D659" s="253">
        <v>343</v>
      </c>
      <c r="E659" s="253">
        <v>344</v>
      </c>
      <c r="F659" s="45">
        <f t="shared" si="167"/>
        <v>100.29154518950438</v>
      </c>
    </row>
    <row r="660" spans="1:6" ht="12.75" customHeight="1" x14ac:dyDescent="0.2">
      <c r="A660" s="63" t="s">
        <v>581</v>
      </c>
      <c r="B660" s="64" t="s">
        <v>1268</v>
      </c>
      <c r="C660" s="247" t="s">
        <v>1269</v>
      </c>
      <c r="D660" s="253">
        <v>5715</v>
      </c>
      <c r="E660" s="253">
        <v>5810</v>
      </c>
      <c r="F660" s="45">
        <f t="shared" si="167"/>
        <v>101.66229221347332</v>
      </c>
    </row>
    <row r="661" spans="1:6" ht="24" x14ac:dyDescent="0.2">
      <c r="A661" s="63" t="s">
        <v>1270</v>
      </c>
      <c r="B661" s="64" t="s">
        <v>1271</v>
      </c>
      <c r="C661" s="247" t="s">
        <v>1272</v>
      </c>
      <c r="D661" s="194">
        <v>5725862.0700000003</v>
      </c>
      <c r="E661" s="194">
        <v>6620545.6799999997</v>
      </c>
      <c r="F661" s="45">
        <f t="shared" si="167"/>
        <v>115.62530845246155</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27011.14</v>
      </c>
      <c r="E663" s="192">
        <v>1116447.1499999999</v>
      </c>
      <c r="F663" s="71">
        <f t="shared" si="167"/>
        <v>4133.2840820491101</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1867266.18</v>
      </c>
      <c r="E665" s="192">
        <v>1991407.53</v>
      </c>
      <c r="F665" s="71">
        <f t="shared" si="167"/>
        <v>106.64829424586912</v>
      </c>
    </row>
    <row r="666" spans="1:6" ht="12.75" customHeight="1" x14ac:dyDescent="0.2">
      <c r="A666" s="70" t="s">
        <v>1281</v>
      </c>
      <c r="B666" s="65" t="s">
        <v>1282</v>
      </c>
      <c r="C666" s="277" t="s">
        <v>1281</v>
      </c>
      <c r="D666" s="192">
        <v>92816.639999999999</v>
      </c>
      <c r="E666" s="192">
        <v>145367.73000000001</v>
      </c>
      <c r="F666" s="71">
        <f t="shared" si="167"/>
        <v>156.61817751644534</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3505684.16</v>
      </c>
      <c r="E669" s="194">
        <v>4372962.68</v>
      </c>
      <c r="F669" s="45">
        <f t="shared" si="167"/>
        <v>124.73920867988288</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7323.43</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308513.09999999998</v>
      </c>
      <c r="E676" s="194">
        <v>0</v>
      </c>
      <c r="F676" s="45">
        <f t="shared" si="167"/>
        <v>0</v>
      </c>
    </row>
    <row r="677" spans="1:6" ht="12.75" customHeight="1" x14ac:dyDescent="0.2">
      <c r="A677" s="70">
        <v>63414</v>
      </c>
      <c r="B677" s="65" t="s">
        <v>1303</v>
      </c>
      <c r="C677" s="278" t="s">
        <v>1304</v>
      </c>
      <c r="D677" s="192">
        <v>964.46</v>
      </c>
      <c r="E677" s="192">
        <v>210821.7</v>
      </c>
      <c r="F677" s="71" t="str">
        <f t="shared" si="167"/>
        <v>&gt;&gt;100</v>
      </c>
    </row>
    <row r="678" spans="1:6" ht="12.75" customHeight="1" x14ac:dyDescent="0.2">
      <c r="A678" s="70">
        <v>63415</v>
      </c>
      <c r="B678" s="65" t="s">
        <v>1305</v>
      </c>
      <c r="C678" s="278" t="s">
        <v>1306</v>
      </c>
      <c r="D678" s="192">
        <v>0</v>
      </c>
      <c r="E678" s="192">
        <v>10440.629999999999</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4930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48696928.899999984</v>
      </c>
      <c r="E683" s="192">
        <v>51593066.579999998</v>
      </c>
      <c r="F683" s="71">
        <f t="shared" si="167"/>
        <v>105.94726966447368</v>
      </c>
    </row>
    <row r="684" spans="1:6" ht="24" x14ac:dyDescent="0.2">
      <c r="A684" s="70">
        <v>63613</v>
      </c>
      <c r="B684" s="182" t="s">
        <v>1317</v>
      </c>
      <c r="C684" s="278" t="s">
        <v>1318</v>
      </c>
      <c r="D684" s="192">
        <v>1785153.5500000003</v>
      </c>
      <c r="E684" s="192">
        <v>1714611.69</v>
      </c>
      <c r="F684" s="71">
        <f t="shared" si="167"/>
        <v>96.048414994889356</v>
      </c>
    </row>
    <row r="685" spans="1:6" ht="24" x14ac:dyDescent="0.2">
      <c r="A685" s="63">
        <v>63622</v>
      </c>
      <c r="B685" s="244" t="s">
        <v>1319</v>
      </c>
      <c r="C685" s="247" t="s">
        <v>1320</v>
      </c>
      <c r="D685" s="194">
        <v>435593.37</v>
      </c>
      <c r="E685" s="194">
        <v>23741.47</v>
      </c>
      <c r="F685" s="45">
        <f t="shared" si="167"/>
        <v>5.4503745086845568</v>
      </c>
    </row>
    <row r="686" spans="1:6" ht="24" x14ac:dyDescent="0.2">
      <c r="A686" s="63">
        <v>63623</v>
      </c>
      <c r="B686" s="244" t="s">
        <v>1321</v>
      </c>
      <c r="C686" s="247" t="s">
        <v>1322</v>
      </c>
      <c r="D686" s="194">
        <v>50186.23</v>
      </c>
      <c r="E686" s="194">
        <v>29479.98</v>
      </c>
      <c r="F686" s="45">
        <f t="shared" si="167"/>
        <v>58.741172628428153</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833736.19</v>
      </c>
      <c r="E702" s="192">
        <v>1153831.52</v>
      </c>
      <c r="F702" s="71">
        <f t="shared" si="167"/>
        <v>138.392879407094</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4486</v>
      </c>
      <c r="E704" s="192">
        <v>38590.94</v>
      </c>
      <c r="F704" s="71">
        <f t="shared" si="167"/>
        <v>860.25278644672323</v>
      </c>
    </row>
    <row r="705" spans="1:6" ht="24" x14ac:dyDescent="0.2">
      <c r="A705" s="70" t="s">
        <v>1344</v>
      </c>
      <c r="B705" s="182" t="s">
        <v>1345</v>
      </c>
      <c r="C705" s="278" t="s">
        <v>1344</v>
      </c>
      <c r="D705" s="192">
        <v>404903.31</v>
      </c>
      <c r="E705" s="192">
        <v>428318.64</v>
      </c>
      <c r="F705" s="71">
        <f t="shared" si="167"/>
        <v>105.78294358719864</v>
      </c>
    </row>
    <row r="706" spans="1:6" ht="12.75" customHeight="1" x14ac:dyDescent="0.2">
      <c r="A706" s="70">
        <v>63821</v>
      </c>
      <c r="B706" s="182" t="s">
        <v>1346</v>
      </c>
      <c r="C706" s="278" t="s">
        <v>1347</v>
      </c>
      <c r="D706" s="192">
        <v>1378107.25</v>
      </c>
      <c r="E706" s="192">
        <v>3778328.92</v>
      </c>
      <c r="F706" s="71">
        <f t="shared" si="167"/>
        <v>274.16798801399528</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756.11</v>
      </c>
      <c r="E711" s="192">
        <v>1809.82</v>
      </c>
      <c r="F711" s="71">
        <f t="shared" si="167"/>
        <v>239.35935247516892</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7362148.75</v>
      </c>
      <c r="E724" s="192">
        <v>7795675.75</v>
      </c>
      <c r="F724" s="71">
        <f t="shared" si="167"/>
        <v>105.88859332677841</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177020.44</v>
      </c>
      <c r="E726" s="192">
        <v>292902.21000000002</v>
      </c>
      <c r="F726" s="71">
        <f t="shared" si="167"/>
        <v>165.46236694474379</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175919.56999999998</v>
      </c>
      <c r="E732" s="192">
        <v>198242.2</v>
      </c>
      <c r="F732" s="71">
        <f t="shared" si="167"/>
        <v>112.68911127966037</v>
      </c>
    </row>
    <row r="733" spans="1:6" ht="12.75" customHeight="1" x14ac:dyDescent="0.2">
      <c r="A733" s="70">
        <v>31215</v>
      </c>
      <c r="B733" s="65" t="s">
        <v>1395</v>
      </c>
      <c r="C733" s="278" t="s">
        <v>1396</v>
      </c>
      <c r="D733" s="192">
        <v>165581.56699999998</v>
      </c>
      <c r="E733" s="192">
        <v>179281.99</v>
      </c>
      <c r="F733" s="71">
        <f t="shared" si="167"/>
        <v>108.27412329054719</v>
      </c>
    </row>
    <row r="734" spans="1:6" ht="12.75" customHeight="1" x14ac:dyDescent="0.2">
      <c r="A734" s="70">
        <v>32121</v>
      </c>
      <c r="B734" s="65" t="s">
        <v>1397</v>
      </c>
      <c r="C734" s="278" t="s">
        <v>1398</v>
      </c>
      <c r="D734" s="192">
        <v>2388635.7399999998</v>
      </c>
      <c r="E734" s="192">
        <v>2440194.29</v>
      </c>
      <c r="F734" s="71">
        <f t="shared" si="167"/>
        <v>102.15849361778369</v>
      </c>
    </row>
    <row r="735" spans="1:6" ht="12.75" customHeight="1" x14ac:dyDescent="0.2">
      <c r="A735" s="63" t="s">
        <v>1399</v>
      </c>
      <c r="B735" s="64" t="s">
        <v>1400</v>
      </c>
      <c r="C735" s="247" t="s">
        <v>1399</v>
      </c>
      <c r="D735" s="194">
        <v>0</v>
      </c>
      <c r="E735" s="194">
        <v>646.25</v>
      </c>
      <c r="F735" s="45" t="str">
        <f t="shared" si="167"/>
        <v>-</v>
      </c>
    </row>
    <row r="736" spans="1:6" ht="12.75" customHeight="1" x14ac:dyDescent="0.2">
      <c r="A736" s="63" t="s">
        <v>1401</v>
      </c>
      <c r="B736" s="64" t="s">
        <v>1402</v>
      </c>
      <c r="C736" s="247" t="s">
        <v>1401</v>
      </c>
      <c r="D736" s="194">
        <v>75633.050000000017</v>
      </c>
      <c r="E736" s="194">
        <v>166935.54</v>
      </c>
      <c r="F736" s="45">
        <f t="shared" si="167"/>
        <v>220.71771533740869</v>
      </c>
    </row>
    <row r="737" spans="1:6" ht="12.75" customHeight="1" x14ac:dyDescent="0.2">
      <c r="A737" s="63" t="s">
        <v>1403</v>
      </c>
      <c r="B737" s="64" t="s">
        <v>1404</v>
      </c>
      <c r="C737" s="247" t="s">
        <v>1403</v>
      </c>
      <c r="D737" s="194">
        <v>31821.019999999997</v>
      </c>
      <c r="E737" s="194">
        <v>38807.85</v>
      </c>
      <c r="F737" s="45">
        <f t="shared" si="167"/>
        <v>121.95665003824516</v>
      </c>
    </row>
    <row r="738" spans="1:6" ht="12.75" customHeight="1" x14ac:dyDescent="0.2">
      <c r="A738" s="63" t="s">
        <v>1405</v>
      </c>
      <c r="B738" s="64" t="s">
        <v>1406</v>
      </c>
      <c r="C738" s="247" t="s">
        <v>1405</v>
      </c>
      <c r="D738" s="194">
        <v>366545.71</v>
      </c>
      <c r="E738" s="194">
        <v>344668.5</v>
      </c>
      <c r="F738" s="45">
        <f t="shared" si="167"/>
        <v>94.031519288549305</v>
      </c>
    </row>
    <row r="739" spans="1:6" ht="12.75" customHeight="1" x14ac:dyDescent="0.2">
      <c r="A739" s="70" t="s">
        <v>1407</v>
      </c>
      <c r="B739" s="65" t="s">
        <v>1408</v>
      </c>
      <c r="C739" s="278" t="s">
        <v>1407</v>
      </c>
      <c r="D739" s="192">
        <v>230120.11000000002</v>
      </c>
      <c r="E739" s="192">
        <v>177355.03</v>
      </c>
      <c r="F739" s="71">
        <f t="shared" si="167"/>
        <v>77.070634982748786</v>
      </c>
    </row>
    <row r="740" spans="1:6" ht="12.75" customHeight="1" x14ac:dyDescent="0.2">
      <c r="A740" s="70" t="s">
        <v>1409</v>
      </c>
      <c r="B740" s="65" t="s">
        <v>1410</v>
      </c>
      <c r="C740" s="278" t="s">
        <v>1409</v>
      </c>
      <c r="D740" s="192">
        <v>1825.46</v>
      </c>
      <c r="E740" s="192">
        <v>3111.62</v>
      </c>
      <c r="F740" s="71">
        <f t="shared" si="167"/>
        <v>170.45676158338173</v>
      </c>
    </row>
    <row r="741" spans="1:6" ht="12.75" customHeight="1" x14ac:dyDescent="0.2">
      <c r="A741" s="70">
        <v>32911</v>
      </c>
      <c r="B741" s="65" t="s">
        <v>1411</v>
      </c>
      <c r="C741" s="278" t="s">
        <v>1412</v>
      </c>
      <c r="D741" s="192">
        <v>88348.709999999992</v>
      </c>
      <c r="E741" s="192">
        <v>123559.91</v>
      </c>
      <c r="F741" s="71">
        <f t="shared" ref="F741:F1006" si="169">IF(D741&lt;&gt;0,IF(E741/D741&gt;=100,"&gt;&gt;100",E741/D741*100),"-")</f>
        <v>139.85479810627683</v>
      </c>
    </row>
    <row r="742" spans="1:6" ht="12.75" customHeight="1" x14ac:dyDescent="0.2">
      <c r="A742" s="70" t="s">
        <v>1413</v>
      </c>
      <c r="B742" s="65" t="s">
        <v>1414</v>
      </c>
      <c r="C742" s="278" t="s">
        <v>1413</v>
      </c>
      <c r="D742" s="192">
        <v>32519.999999999996</v>
      </c>
      <c r="E742" s="192">
        <v>28558.28</v>
      </c>
      <c r="F742" s="71">
        <f t="shared" si="169"/>
        <v>87.817589175891769</v>
      </c>
    </row>
    <row r="743" spans="1:6" ht="12.75" customHeight="1" x14ac:dyDescent="0.2">
      <c r="A743" s="70" t="s">
        <v>1415</v>
      </c>
      <c r="B743" s="65" t="s">
        <v>1416</v>
      </c>
      <c r="C743" s="277" t="s">
        <v>1415</v>
      </c>
      <c r="D743" s="192">
        <v>7735.43</v>
      </c>
      <c r="E743" s="192">
        <v>16154.41</v>
      </c>
      <c r="F743" s="71">
        <f t="shared" ref="F743:F744" si="170">IF(D743&lt;&gt;0,IF(E743/D743&gt;=100,"&gt;&gt;100",E743/D743*100),"-")</f>
        <v>208.83661283212439</v>
      </c>
    </row>
    <row r="744" spans="1:6" ht="12.75" customHeight="1" x14ac:dyDescent="0.2">
      <c r="A744" s="70" t="s">
        <v>1417</v>
      </c>
      <c r="B744" s="65" t="s">
        <v>1418</v>
      </c>
      <c r="C744" s="277" t="s">
        <v>1417</v>
      </c>
      <c r="D744" s="192">
        <v>106544.41</v>
      </c>
      <c r="E744" s="192">
        <v>107706.86</v>
      </c>
      <c r="F744" s="71">
        <f t="shared" si="170"/>
        <v>101.09104738578026</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442.14</v>
      </c>
      <c r="E757" s="194">
        <v>21491.63</v>
      </c>
      <c r="F757" s="45">
        <f t="shared" si="169"/>
        <v>4860.8201022300636</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45166.54</v>
      </c>
      <c r="E760" s="194">
        <v>44063.78</v>
      </c>
      <c r="F760" s="45">
        <f t="shared" si="169"/>
        <v>97.558458097520855</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24853.48</v>
      </c>
      <c r="E769" s="194">
        <v>24853.48</v>
      </c>
      <c r="F769" s="45">
        <f t="shared" si="169"/>
        <v>100</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2744.6</v>
      </c>
      <c r="E777" s="192">
        <v>0</v>
      </c>
      <c r="F777" s="71">
        <f t="shared" si="169"/>
        <v>0</v>
      </c>
    </row>
    <row r="778" spans="1:6" ht="12.75" customHeight="1" x14ac:dyDescent="0.2">
      <c r="A778" s="70">
        <v>35232</v>
      </c>
      <c r="B778" s="65" t="s">
        <v>1485</v>
      </c>
      <c r="C778" s="278" t="s">
        <v>1486</v>
      </c>
      <c r="D778" s="192">
        <v>3000</v>
      </c>
      <c r="E778" s="192">
        <v>9000</v>
      </c>
      <c r="F778" s="71">
        <f t="shared" si="169"/>
        <v>300</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2294</v>
      </c>
      <c r="E780" s="192">
        <v>0</v>
      </c>
      <c r="F780" s="71">
        <f t="shared" si="169"/>
        <v>0</v>
      </c>
    </row>
    <row r="781" spans="1:6" ht="12.75" customHeight="1" x14ac:dyDescent="0.2">
      <c r="A781" s="70">
        <v>36315</v>
      </c>
      <c r="B781" s="65" t="s">
        <v>1491</v>
      </c>
      <c r="C781" s="278" t="s">
        <v>1492</v>
      </c>
      <c r="D781" s="192">
        <v>33690.629999999997</v>
      </c>
      <c r="E781" s="192">
        <v>46932.32</v>
      </c>
      <c r="F781" s="71">
        <f t="shared" si="169"/>
        <v>139.30377674742206</v>
      </c>
    </row>
    <row r="782" spans="1:6" ht="12.75" customHeight="1" x14ac:dyDescent="0.2">
      <c r="A782" s="70">
        <v>36316</v>
      </c>
      <c r="B782" s="65" t="s">
        <v>1493</v>
      </c>
      <c r="C782" s="278" t="s">
        <v>1494</v>
      </c>
      <c r="D782" s="192">
        <v>68106.19</v>
      </c>
      <c r="E782" s="192">
        <v>28926.69</v>
      </c>
      <c r="F782" s="71">
        <f t="shared" si="169"/>
        <v>42.472923533088547</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13272.48</v>
      </c>
      <c r="E784" s="192">
        <v>17364.18</v>
      </c>
      <c r="F784" s="71">
        <f t="shared" si="169"/>
        <v>130.82845105059494</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567700.14</v>
      </c>
      <c r="E788" s="192">
        <v>114148.75</v>
      </c>
      <c r="F788" s="71">
        <f t="shared" si="169"/>
        <v>20.107225973204798</v>
      </c>
    </row>
    <row r="789" spans="1:6" ht="12.75" customHeight="1" x14ac:dyDescent="0.2">
      <c r="A789" s="70">
        <v>36326</v>
      </c>
      <c r="B789" s="65" t="s">
        <v>1507</v>
      </c>
      <c r="C789" s="278" t="s">
        <v>1508</v>
      </c>
      <c r="D789" s="192">
        <v>525538.31000000006</v>
      </c>
      <c r="E789" s="192">
        <v>2037139.65</v>
      </c>
      <c r="F789" s="71">
        <f t="shared" si="169"/>
        <v>387.62914353475003</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8918.48</v>
      </c>
      <c r="E817" s="192">
        <v>19136.009999999998</v>
      </c>
      <c r="F817" s="71">
        <f t="shared" si="169"/>
        <v>214.56582287564697</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28935.05</v>
      </c>
      <c r="F820" s="71" t="str">
        <f t="shared" si="169"/>
        <v>-</v>
      </c>
    </row>
    <row r="821" spans="1:6" ht="12.75" customHeight="1" x14ac:dyDescent="0.2">
      <c r="A821" s="63" t="s">
        <v>1570</v>
      </c>
      <c r="B821" s="64" t="s">
        <v>1571</v>
      </c>
      <c r="C821" s="247" t="s">
        <v>1570</v>
      </c>
      <c r="D821" s="194">
        <v>0</v>
      </c>
      <c r="E821" s="194">
        <v>52803.63</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2826.04</v>
      </c>
      <c r="E826" s="192">
        <v>0</v>
      </c>
      <c r="F826" s="71">
        <f t="shared" si="169"/>
        <v>0</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22750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32394.86</v>
      </c>
      <c r="E843" s="194">
        <v>29865.07</v>
      </c>
      <c r="F843" s="45">
        <f t="shared" si="169"/>
        <v>92.190767300738457</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83039.100000000006</v>
      </c>
      <c r="E846" s="194">
        <v>87039.22</v>
      </c>
      <c r="F846" s="45">
        <f t="shared" si="169"/>
        <v>104.81715240169991</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5781.2</v>
      </c>
      <c r="E850" s="194">
        <v>4417.26</v>
      </c>
      <c r="F850" s="45">
        <f t="shared" si="169"/>
        <v>76.407320279526743</v>
      </c>
    </row>
    <row r="851" spans="1:6" ht="12.75" customHeight="1" x14ac:dyDescent="0.2">
      <c r="A851" s="63">
        <v>37221</v>
      </c>
      <c r="B851" s="64" t="s">
        <v>1630</v>
      </c>
      <c r="C851" s="247" t="s">
        <v>1631</v>
      </c>
      <c r="D851" s="194">
        <v>1428626.8499999999</v>
      </c>
      <c r="E851" s="194">
        <v>2608654.5099999998</v>
      </c>
      <c r="F851" s="45">
        <f t="shared" si="169"/>
        <v>182.59873178220053</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52006.39</v>
      </c>
      <c r="E855" s="194">
        <v>71050.600000000006</v>
      </c>
      <c r="F855" s="45">
        <f t="shared" si="169"/>
        <v>136.61898085985206</v>
      </c>
    </row>
    <row r="856" spans="1:6" ht="12.75" customHeight="1" x14ac:dyDescent="0.2">
      <c r="A856" s="63">
        <v>38117</v>
      </c>
      <c r="B856" s="64" t="s">
        <v>1639</v>
      </c>
      <c r="C856" s="247" t="s">
        <v>1640</v>
      </c>
      <c r="D856" s="194">
        <v>51184</v>
      </c>
      <c r="E856" s="194">
        <v>43368</v>
      </c>
      <c r="F856" s="45">
        <f t="shared" si="169"/>
        <v>84.729603000937786</v>
      </c>
    </row>
    <row r="857" spans="1:6" ht="12.75" customHeight="1" x14ac:dyDescent="0.2">
      <c r="A857" s="63">
        <v>38612</v>
      </c>
      <c r="B857" s="64" t="s">
        <v>1641</v>
      </c>
      <c r="C857" s="247" t="s">
        <v>1642</v>
      </c>
      <c r="D857" s="194">
        <v>106857.47</v>
      </c>
      <c r="E857" s="194">
        <v>86506.99</v>
      </c>
      <c r="F857" s="45">
        <f t="shared" si="169"/>
        <v>80.955491459792199</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15000</v>
      </c>
      <c r="E861" s="194">
        <v>0</v>
      </c>
      <c r="F861" s="45">
        <f t="shared" si="169"/>
        <v>0</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15392.3</v>
      </c>
      <c r="E866" s="194">
        <v>0</v>
      </c>
      <c r="F866" s="45">
        <f t="shared" si="169"/>
        <v>0</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12"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312995.61</v>
      </c>
      <c r="E906" s="192">
        <v>2102499.5099999998</v>
      </c>
      <c r="F906" s="71">
        <f t="shared" si="169"/>
        <v>671.73450451908889</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1573753.33</v>
      </c>
      <c r="E912" s="192">
        <v>0</v>
      </c>
      <c r="F912" s="71">
        <f t="shared" si="169"/>
        <v>0</v>
      </c>
    </row>
    <row r="913" spans="1:6" ht="24" x14ac:dyDescent="0.2">
      <c r="A913" s="70">
        <v>84432</v>
      </c>
      <c r="B913" s="65" t="s">
        <v>1753</v>
      </c>
      <c r="C913" s="278" t="s">
        <v>1754</v>
      </c>
      <c r="D913" s="192">
        <v>0</v>
      </c>
      <c r="E913" s="192">
        <v>1000000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1573753.33</v>
      </c>
      <c r="E980" s="192">
        <v>0</v>
      </c>
      <c r="F980" s="71">
        <f t="shared" si="169"/>
        <v>0</v>
      </c>
    </row>
    <row r="981" spans="1:6" ht="24" x14ac:dyDescent="0.2">
      <c r="A981" s="70">
        <v>54432</v>
      </c>
      <c r="B981" s="65" t="s">
        <v>1889</v>
      </c>
      <c r="C981" s="278" t="s">
        <v>1890</v>
      </c>
      <c r="D981" s="192">
        <v>664838.04999999993</v>
      </c>
      <c r="E981" s="192">
        <v>478099.74</v>
      </c>
      <c r="F981" s="71">
        <f t="shared" si="169"/>
        <v>71.912210800810811</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49428.74</v>
      </c>
      <c r="E996" s="192">
        <v>49428.74</v>
      </c>
      <c r="F996" s="71">
        <f t="shared" si="169"/>
        <v>100</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7</v>
      </c>
      <c r="C1011" s="172" t="s">
        <v>8</v>
      </c>
      <c r="D1011" s="47" t="s">
        <v>1949</v>
      </c>
      <c r="E1011" s="49" t="s">
        <v>1950</v>
      </c>
      <c r="F1011" s="47" t="s">
        <v>11</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3</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6</v>
      </c>
      <c r="B3" s="308" t="s">
        <v>7</v>
      </c>
      <c r="C3" s="309" t="s">
        <v>8</v>
      </c>
      <c r="D3" s="310" t="s">
        <v>1989</v>
      </c>
      <c r="E3" s="308" t="s">
        <v>1990</v>
      </c>
      <c r="F3" s="311" t="s">
        <v>11</v>
      </c>
      <c r="H3" s="332"/>
    </row>
    <row r="4" spans="1:24" s="176" customFormat="1" ht="12" customHeight="1" x14ac:dyDescent="0.2">
      <c r="A4" s="211">
        <v>1</v>
      </c>
      <c r="B4" s="212">
        <v>2</v>
      </c>
      <c r="C4" s="213" t="s">
        <v>12</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149</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3</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7</v>
      </c>
      <c r="C3" s="305" t="s">
        <v>8</v>
      </c>
      <c r="D3" s="313" t="s">
        <v>9</v>
      </c>
      <c r="E3" s="313" t="s">
        <v>10</v>
      </c>
      <c r="F3" s="306" t="s">
        <v>11</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12</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3</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7</v>
      </c>
      <c r="C3" s="305" t="s">
        <v>8</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12</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110" zoomScaleNormal="110" workbookViewId="0">
      <selection activeCell="I2" sqref="I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v>23</v>
      </c>
      <c r="E1" s="268" t="s">
        <v>3</v>
      </c>
      <c r="F1" s="326" t="s">
        <v>4</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7</v>
      </c>
      <c r="C3" s="305" t="s">
        <v>8</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12</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44116744.659999996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202299052.01999998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20612307.490000002</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145533666.80999997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106722771.78999999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26071189.039999999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179675.67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754424.67</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832054.64</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2787041.47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4929349.09</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3257160.44</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21051020.809999999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3216497.1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3216497.1</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11885559.810000001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188701303.52000001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11413410.289999999</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146925104.32000002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106612496.32000001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26806921.84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164613.59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744018.27</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469778.65</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3687705.82</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4702239.08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3737330.75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19097040.850000001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641526.06999999995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641526.06999999995</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10624221.99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57714493.159999967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1959691.5400000003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105487.04000000001</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75929.22</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29557.82</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1082347.5900000001</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957.67</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947.67</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10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738011.62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721471.47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14990.61</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1549.54</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692.21</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692.21</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322344.5</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248197.39</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72335.67</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1811.44</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67.5</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67.5</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20274.09</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206.4</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20067.689999999999</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655850.13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648975.13</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6875</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116006.78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55754801.620000005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14695399.510000002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22535689.170000002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4709618.0599999996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8058659.5800000001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5755435.2999999998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29429</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Provjera</v>
      </c>
      <c r="C231" s="91" t="s">
        <v>3544</v>
      </c>
      <c r="D231" s="95"/>
      <c r="E231" s="51">
        <f t="shared" si="17"/>
        <v>0</v>
      </c>
      <c r="F231" s="51">
        <f t="shared" si="18"/>
        <v>1</v>
      </c>
      <c r="G231" s="51"/>
      <c r="H231" s="51"/>
      <c r="I231" s="51"/>
      <c r="J231" s="51"/>
      <c r="K231" s="51"/>
      <c r="L231" s="51">
        <f>IF(AND('PR-RAS'!D90&gt;0,'PR-RAS'!D710=0),1,0)</f>
        <v>1</v>
      </c>
      <c r="M231" s="51">
        <f>IF(AND('PR-RAS'!E90&gt;0,'PR-RAS'!E710=0),1,0)</f>
        <v>1</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Provjera</v>
      </c>
      <c r="C296" s="91" t="s">
        <v>3609</v>
      </c>
      <c r="D296" s="95"/>
      <c r="E296" s="51">
        <f>MAX(G296:K296)</f>
        <v>0</v>
      </c>
      <c r="F296" s="51">
        <f t="shared" si="18"/>
        <v>1</v>
      </c>
      <c r="G296" s="51">
        <f>IF(AND(OR(MAX('PR-RAS'!D657:E657,'PR-RAS'!D659:E659)&gt;10000,MAX('PR-RAS'!D658:E658,'PR-RAS'!D660:E660)&gt;35000),O3&lt;&gt;174,O3&lt;&gt;713,O3&lt;&gt;1222,O3&lt;&gt;47107),1,0)</f>
        <v>0</v>
      </c>
      <c r="H296" s="51">
        <f>IF(MAX('PR-RAS'!D657:E660)&gt;100000,1,0)</f>
        <v>0</v>
      </c>
      <c r="I296" s="51"/>
      <c r="J296" s="51"/>
      <c r="K296" s="51"/>
      <c r="L296" s="51">
        <f>IF(MAX('PR-RAS'!D657:E660)&gt;1000,1,0)</f>
        <v>1</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Jasmina Hadžić</cp:lastModifiedBy>
  <cp:lastPrinted>2026-07-24T10:21:20Z</cp:lastPrinted>
  <dcterms:created xsi:type="dcterms:W3CDTF">2022-04-01T05:14:30Z</dcterms:created>
  <dcterms:modified xsi:type="dcterms:W3CDTF">2026-07-24T10:21:27Z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