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pgz-redir\fr\FINANCIJE\JasminaH\Documents\SLUŽBENO\2026\Financijski izvještaji\I-VI.2026\Konačni financijski izvještaji\"/>
    </mc:Choice>
  </mc:AlternateContent>
  <bookViews>
    <workbookView xWindow="0" yWindow="0" windowWidth="2880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E327" i="9" s="1"/>
  <c r="B327" i="9" s="1"/>
  <c r="G327" i="9"/>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s="1"/>
  <c r="B291" i="9" s="1"/>
  <c r="E291" i="9"/>
  <c r="M290" i="9"/>
  <c r="L290" i="9"/>
  <c r="F290" i="9"/>
  <c r="E290" i="9"/>
  <c r="B290" i="9" s="1"/>
  <c r="M289" i="9"/>
  <c r="L289" i="9"/>
  <c r="F289" i="9"/>
  <c r="B289" i="9" s="1"/>
  <c r="E289" i="9"/>
  <c r="M288" i="9"/>
  <c r="L288" i="9"/>
  <c r="F288" i="9" s="1"/>
  <c r="B288" i="9" s="1"/>
  <c r="E288" i="9"/>
  <c r="M287" i="9"/>
  <c r="L287" i="9"/>
  <c r="F287" i="9" s="1"/>
  <c r="E287" i="9"/>
  <c r="B287" i="9"/>
  <c r="M286" i="9"/>
  <c r="L286" i="9"/>
  <c r="F286" i="9"/>
  <c r="E286" i="9"/>
  <c r="B286" i="9" s="1"/>
  <c r="M285" i="9"/>
  <c r="L285" i="9"/>
  <c r="F285" i="9"/>
  <c r="B285" i="9" s="1"/>
  <c r="E285" i="9"/>
  <c r="M284" i="9"/>
  <c r="L284" i="9"/>
  <c r="F284" i="9" s="1"/>
  <c r="B284" i="9" s="1"/>
  <c r="E284" i="9"/>
  <c r="M283" i="9"/>
  <c r="L283" i="9"/>
  <c r="E283" i="9"/>
  <c r="M282" i="9"/>
  <c r="L282" i="9"/>
  <c r="F282" i="9"/>
  <c r="E282" i="9"/>
  <c r="B282" i="9" s="1"/>
  <c r="M281" i="9"/>
  <c r="L281" i="9"/>
  <c r="F281" i="9"/>
  <c r="B281" i="9" s="1"/>
  <c r="E281" i="9"/>
  <c r="M280" i="9"/>
  <c r="L280" i="9"/>
  <c r="F280" i="9" s="1"/>
  <c r="B280" i="9" s="1"/>
  <c r="E280" i="9"/>
  <c r="M279" i="9"/>
  <c r="L279" i="9"/>
  <c r="F279" i="9" s="1"/>
  <c r="B279" i="9" s="1"/>
  <c r="E279" i="9"/>
  <c r="M278" i="9"/>
  <c r="L278" i="9"/>
  <c r="F278" i="9"/>
  <c r="E278" i="9"/>
  <c r="B278" i="9" s="1"/>
  <c r="M277" i="9"/>
  <c r="L277" i="9"/>
  <c r="F277" i="9"/>
  <c r="B277" i="9" s="1"/>
  <c r="E277" i="9"/>
  <c r="M276" i="9"/>
  <c r="L276" i="9"/>
  <c r="F276" i="9" s="1"/>
  <c r="B276" i="9" s="1"/>
  <c r="E276" i="9"/>
  <c r="M275" i="9"/>
  <c r="L275" i="9"/>
  <c r="F275" i="9" s="1"/>
  <c r="B275" i="9" s="1"/>
  <c r="E275" i="9"/>
  <c r="M274" i="9"/>
  <c r="L274" i="9"/>
  <c r="F274" i="9"/>
  <c r="E274" i="9"/>
  <c r="B274" i="9" s="1"/>
  <c r="M273" i="9"/>
  <c r="L273" i="9"/>
  <c r="F273" i="9"/>
  <c r="B273" i="9" s="1"/>
  <c r="E273" i="9"/>
  <c r="M272" i="9"/>
  <c r="L272" i="9"/>
  <c r="F272" i="9" s="1"/>
  <c r="B272" i="9" s="1"/>
  <c r="E272" i="9"/>
  <c r="M271" i="9"/>
  <c r="L271" i="9"/>
  <c r="F271" i="9" s="1"/>
  <c r="E271" i="9"/>
  <c r="B271" i="9"/>
  <c r="M270" i="9"/>
  <c r="L270" i="9"/>
  <c r="F270" i="9"/>
  <c r="E270" i="9"/>
  <c r="B270" i="9" s="1"/>
  <c r="M269" i="9"/>
  <c r="L269" i="9"/>
  <c r="F269" i="9"/>
  <c r="B269" i="9" s="1"/>
  <c r="E269" i="9"/>
  <c r="M268" i="9"/>
  <c r="L268" i="9"/>
  <c r="F268" i="9" s="1"/>
  <c r="B268" i="9" s="1"/>
  <c r="E268" i="9"/>
  <c r="M267" i="9"/>
  <c r="F267" i="9" s="1"/>
  <c r="B267" i="9" s="1"/>
  <c r="L267" i="9"/>
  <c r="E267" i="9"/>
  <c r="M266" i="9"/>
  <c r="L266" i="9"/>
  <c r="F266" i="9"/>
  <c r="E266" i="9"/>
  <c r="B266" i="9" s="1"/>
  <c r="M265" i="9"/>
  <c r="L265" i="9"/>
  <c r="F265" i="9"/>
  <c r="B265" i="9" s="1"/>
  <c r="E265" i="9"/>
  <c r="M264" i="9"/>
  <c r="L264" i="9"/>
  <c r="F264" i="9" s="1"/>
  <c r="B264" i="9" s="1"/>
  <c r="E264" i="9"/>
  <c r="M263" i="9"/>
  <c r="L263" i="9"/>
  <c r="F263" i="9" s="1"/>
  <c r="B263" i="9" s="1"/>
  <c r="E263" i="9"/>
  <c r="M262" i="9"/>
  <c r="L262" i="9"/>
  <c r="F262" i="9"/>
  <c r="E262" i="9"/>
  <c r="B262" i="9" s="1"/>
  <c r="M261" i="9"/>
  <c r="L261" i="9"/>
  <c r="F261" i="9"/>
  <c r="E261" i="9"/>
  <c r="B261" i="9" s="1"/>
  <c r="M260" i="9"/>
  <c r="L260" i="9"/>
  <c r="F260" i="9" s="1"/>
  <c r="B260" i="9" s="1"/>
  <c r="E260" i="9"/>
  <c r="M259" i="9"/>
  <c r="L259" i="9"/>
  <c r="F259" i="9" s="1"/>
  <c r="B259" i="9" s="1"/>
  <c r="E259" i="9"/>
  <c r="M258" i="9"/>
  <c r="L258" i="9"/>
  <c r="F258" i="9"/>
  <c r="E258" i="9"/>
  <c r="B258" i="9" s="1"/>
  <c r="M257" i="9"/>
  <c r="L257" i="9"/>
  <c r="F257" i="9"/>
  <c r="E257" i="9"/>
  <c r="M256" i="9"/>
  <c r="L256" i="9"/>
  <c r="F256" i="9" s="1"/>
  <c r="B256" i="9" s="1"/>
  <c r="E256" i="9"/>
  <c r="M255" i="9"/>
  <c r="L255" i="9"/>
  <c r="F255" i="9" s="1"/>
  <c r="E255" i="9"/>
  <c r="B255" i="9"/>
  <c r="M254" i="9"/>
  <c r="L254" i="9"/>
  <c r="F254" i="9"/>
  <c r="E254" i="9"/>
  <c r="B254" i="9" s="1"/>
  <c r="M253" i="9"/>
  <c r="L253" i="9"/>
  <c r="F253" i="9"/>
  <c r="E253" i="9"/>
  <c r="B253" i="9" s="1"/>
  <c r="M252" i="9"/>
  <c r="L252" i="9"/>
  <c r="F252" i="9" s="1"/>
  <c r="B252" i="9" s="1"/>
  <c r="E252" i="9"/>
  <c r="M251" i="9"/>
  <c r="L251" i="9"/>
  <c r="E251" i="9"/>
  <c r="M250" i="9"/>
  <c r="L250" i="9"/>
  <c r="F250" i="9"/>
  <c r="E250" i="9"/>
  <c r="B250" i="9" s="1"/>
  <c r="M249" i="9"/>
  <c r="L249" i="9"/>
  <c r="F249" i="9"/>
  <c r="E249" i="9"/>
  <c r="B249" i="9" s="1"/>
  <c r="M248" i="9"/>
  <c r="L248" i="9"/>
  <c r="F248" i="9" s="1"/>
  <c r="B248" i="9" s="1"/>
  <c r="E248" i="9"/>
  <c r="M247" i="9"/>
  <c r="L247" i="9"/>
  <c r="F247" i="9" s="1"/>
  <c r="B247" i="9" s="1"/>
  <c r="E247" i="9"/>
  <c r="M246" i="9"/>
  <c r="L246" i="9"/>
  <c r="F246" i="9"/>
  <c r="E246" i="9"/>
  <c r="B246" i="9" s="1"/>
  <c r="M245" i="9"/>
  <c r="L245" i="9"/>
  <c r="F245" i="9"/>
  <c r="E245" i="9"/>
  <c r="B245" i="9" s="1"/>
  <c r="M244" i="9"/>
  <c r="L244" i="9"/>
  <c r="F244" i="9" s="1"/>
  <c r="B244" i="9" s="1"/>
  <c r="E244" i="9"/>
  <c r="M243" i="9"/>
  <c r="L243" i="9"/>
  <c r="F243" i="9" s="1"/>
  <c r="B243" i="9" s="1"/>
  <c r="E243" i="9"/>
  <c r="M242" i="9"/>
  <c r="F242" i="9" s="1"/>
  <c r="L242" i="9"/>
  <c r="E242" i="9"/>
  <c r="M241" i="9"/>
  <c r="F241" i="9" s="1"/>
  <c r="L241" i="9"/>
  <c r="E241" i="9"/>
  <c r="M240" i="9"/>
  <c r="L240" i="9"/>
  <c r="E240" i="9"/>
  <c r="M239" i="9"/>
  <c r="L239" i="9"/>
  <c r="F239" i="9" s="1"/>
  <c r="B239" i="9" s="1"/>
  <c r="E239" i="9"/>
  <c r="M238" i="9"/>
  <c r="L238" i="9"/>
  <c r="F238" i="9"/>
  <c r="E238" i="9"/>
  <c r="M237" i="9"/>
  <c r="F237" i="9" s="1"/>
  <c r="B237" i="9" s="1"/>
  <c r="L237" i="9"/>
  <c r="E237" i="9"/>
  <c r="M236" i="9"/>
  <c r="L236" i="9"/>
  <c r="E236" i="9"/>
  <c r="M235" i="9"/>
  <c r="L235" i="9"/>
  <c r="E235" i="9"/>
  <c r="M234" i="9"/>
  <c r="L234" i="9"/>
  <c r="F234" i="9"/>
  <c r="E234" i="9"/>
  <c r="B234" i="9" s="1"/>
  <c r="M233" i="9"/>
  <c r="F233" i="9" s="1"/>
  <c r="B233" i="9" s="1"/>
  <c r="L233" i="9"/>
  <c r="E233" i="9"/>
  <c r="M232" i="9"/>
  <c r="L232" i="9"/>
  <c r="E232" i="9"/>
  <c r="M231" i="9"/>
  <c r="L231" i="9"/>
  <c r="F231" i="9" s="1"/>
  <c r="B231" i="9" s="1"/>
  <c r="E231" i="9"/>
  <c r="M230" i="9"/>
  <c r="L230" i="9"/>
  <c r="F230" i="9"/>
  <c r="E230" i="9"/>
  <c r="B230" i="9" s="1"/>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E171" i="9" s="1"/>
  <c r="B171" i="9" s="1"/>
  <c r="F171" i="9"/>
  <c r="H170" i="9"/>
  <c r="E170" i="9" s="1"/>
  <c r="B170" i="9" s="1"/>
  <c r="G170" i="9"/>
  <c r="F170" i="9"/>
  <c r="H169" i="9"/>
  <c r="G169" i="9"/>
  <c r="F169" i="9"/>
  <c r="E169" i="9"/>
  <c r="B169" i="9" s="1"/>
  <c r="H168" i="9"/>
  <c r="G168" i="9"/>
  <c r="E168" i="9" s="1"/>
  <c r="B168" i="9" s="1"/>
  <c r="F168" i="9"/>
  <c r="H167" i="9"/>
  <c r="G167" i="9"/>
  <c r="E167" i="9" s="1"/>
  <c r="B167" i="9" s="1"/>
  <c r="F167" i="9"/>
  <c r="H166" i="9"/>
  <c r="E166" i="9" s="1"/>
  <c r="B166" i="9" s="1"/>
  <c r="G166" i="9"/>
  <c r="F166" i="9"/>
  <c r="H165" i="9"/>
  <c r="G165" i="9"/>
  <c r="F165" i="9"/>
  <c r="E165" i="9"/>
  <c r="B165" i="9" s="1"/>
  <c r="H164" i="9"/>
  <c r="G164" i="9"/>
  <c r="E164" i="9" s="1"/>
  <c r="F164" i="9"/>
  <c r="H163" i="9"/>
  <c r="G163" i="9"/>
  <c r="E163" i="9" s="1"/>
  <c r="B163" i="9" s="1"/>
  <c r="F163" i="9"/>
  <c r="H162" i="9"/>
  <c r="E162" i="9" s="1"/>
  <c r="B162" i="9" s="1"/>
  <c r="G162" i="9"/>
  <c r="F162" i="9"/>
  <c r="H161" i="9"/>
  <c r="G161" i="9"/>
  <c r="F161" i="9"/>
  <c r="E161" i="9"/>
  <c r="B161" i="9" s="1"/>
  <c r="H160" i="9"/>
  <c r="G160" i="9"/>
  <c r="E160" i="9" s="1"/>
  <c r="B160" i="9" s="1"/>
  <c r="F160" i="9"/>
  <c r="H159" i="9"/>
  <c r="G159" i="9"/>
  <c r="E159" i="9" s="1"/>
  <c r="B159" i="9" s="1"/>
  <c r="F159" i="9"/>
  <c r="H158" i="9"/>
  <c r="E158" i="9" s="1"/>
  <c r="G158" i="9"/>
  <c r="F158" i="9"/>
  <c r="B158" i="9"/>
  <c r="H157" i="9"/>
  <c r="G157" i="9"/>
  <c r="F157" i="9"/>
  <c r="E157" i="9"/>
  <c r="B157" i="9" s="1"/>
  <c r="F156" i="9"/>
  <c r="H155" i="9"/>
  <c r="G155" i="9"/>
  <c r="E155" i="9" s="1"/>
  <c r="B155" i="9" s="1"/>
  <c r="F155" i="9"/>
  <c r="H154" i="9"/>
  <c r="E154" i="9" s="1"/>
  <c r="G154" i="9"/>
  <c r="F154" i="9"/>
  <c r="B154" i="9"/>
  <c r="H153" i="9"/>
  <c r="G153" i="9"/>
  <c r="F153" i="9"/>
  <c r="E153" i="9"/>
  <c r="B153" i="9" s="1"/>
  <c r="H152" i="9"/>
  <c r="G152" i="9"/>
  <c r="E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G146" i="9"/>
  <c r="F146" i="9"/>
  <c r="B146" i="9"/>
  <c r="H145" i="9"/>
  <c r="G145" i="9"/>
  <c r="F145" i="9"/>
  <c r="E145" i="9"/>
  <c r="B145" i="9" s="1"/>
  <c r="H144" i="9"/>
  <c r="G144" i="9"/>
  <c r="E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F132" i="9"/>
  <c r="H131" i="9"/>
  <c r="G131" i="9"/>
  <c r="E131" i="9" s="1"/>
  <c r="B131" i="9" s="1"/>
  <c r="F131" i="9"/>
  <c r="H130" i="9"/>
  <c r="E130" i="9" s="1"/>
  <c r="B130" i="9" s="1"/>
  <c r="G130" i="9"/>
  <c r="F130" i="9"/>
  <c r="H129" i="9"/>
  <c r="G129" i="9"/>
  <c r="F129" i="9"/>
  <c r="E129" i="9"/>
  <c r="B129" i="9" s="1"/>
  <c r="H128" i="9"/>
  <c r="G128" i="9"/>
  <c r="E128" i="9" s="1"/>
  <c r="F128" i="9"/>
  <c r="H127" i="9"/>
  <c r="G127" i="9"/>
  <c r="E127" i="9" s="1"/>
  <c r="B127" i="9" s="1"/>
  <c r="F127" i="9"/>
  <c r="H126" i="9"/>
  <c r="E126" i="9" s="1"/>
  <c r="B126" i="9" s="1"/>
  <c r="G126" i="9"/>
  <c r="F126" i="9"/>
  <c r="H125" i="9"/>
  <c r="G125" i="9"/>
  <c r="E125" i="9" s="1"/>
  <c r="B125" i="9" s="1"/>
  <c r="F125" i="9"/>
  <c r="H124" i="9"/>
  <c r="G124" i="9"/>
  <c r="E124" i="9" s="1"/>
  <c r="F124" i="9"/>
  <c r="H123" i="9"/>
  <c r="G123" i="9"/>
  <c r="E123" i="9" s="1"/>
  <c r="B123" i="9" s="1"/>
  <c r="F123" i="9"/>
  <c r="H122" i="9"/>
  <c r="E122" i="9" s="1"/>
  <c r="B122" i="9" s="1"/>
  <c r="G122" i="9"/>
  <c r="F122" i="9"/>
  <c r="H121" i="9"/>
  <c r="G121" i="9"/>
  <c r="E121" i="9" s="1"/>
  <c r="B121" i="9" s="1"/>
  <c r="F121" i="9"/>
  <c r="H120" i="9"/>
  <c r="G120" i="9"/>
  <c r="E120" i="9" s="1"/>
  <c r="F120" i="9"/>
  <c r="H119" i="9"/>
  <c r="G119" i="9"/>
  <c r="E119" i="9" s="1"/>
  <c r="B119" i="9" s="1"/>
  <c r="F119" i="9"/>
  <c r="H118" i="9"/>
  <c r="E118" i="9" s="1"/>
  <c r="B118" i="9" s="1"/>
  <c r="G118" i="9"/>
  <c r="F118" i="9"/>
  <c r="H117" i="9"/>
  <c r="G117" i="9"/>
  <c r="E117" i="9" s="1"/>
  <c r="B117" i="9" s="1"/>
  <c r="F117" i="9"/>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F112" i="9"/>
  <c r="H111" i="9"/>
  <c r="G111" i="9"/>
  <c r="E111" i="9" s="1"/>
  <c r="B111" i="9" s="1"/>
  <c r="F111" i="9"/>
  <c r="H110" i="9"/>
  <c r="E110" i="9" s="1"/>
  <c r="B110" i="9" s="1"/>
  <c r="G110" i="9"/>
  <c r="F110" i="9"/>
  <c r="H109" i="9"/>
  <c r="G109" i="9"/>
  <c r="F109" i="9"/>
  <c r="E109" i="9"/>
  <c r="B109" i="9" s="1"/>
  <c r="H108" i="9"/>
  <c r="G108" i="9"/>
  <c r="E108" i="9" s="1"/>
  <c r="F108" i="9"/>
  <c r="H107" i="9"/>
  <c r="G107" i="9"/>
  <c r="E107" i="9" s="1"/>
  <c r="B107" i="9" s="1"/>
  <c r="F107" i="9"/>
  <c r="H106" i="9"/>
  <c r="E106" i="9" s="1"/>
  <c r="B106" i="9" s="1"/>
  <c r="G106" i="9"/>
  <c r="F106" i="9"/>
  <c r="H105" i="9"/>
  <c r="G105" i="9"/>
  <c r="F105" i="9"/>
  <c r="E105" i="9"/>
  <c r="B105" i="9" s="1"/>
  <c r="H104" i="9"/>
  <c r="G104" i="9"/>
  <c r="E104" i="9" s="1"/>
  <c r="F104" i="9"/>
  <c r="H103" i="9"/>
  <c r="G103" i="9"/>
  <c r="E103" i="9" s="1"/>
  <c r="B103" i="9" s="1"/>
  <c r="F103" i="9"/>
  <c r="H102" i="9"/>
  <c r="E102" i="9" s="1"/>
  <c r="B102" i="9" s="1"/>
  <c r="G102" i="9"/>
  <c r="F102" i="9"/>
  <c r="H101" i="9"/>
  <c r="G101" i="9"/>
  <c r="F101" i="9"/>
  <c r="E101" i="9"/>
  <c r="B101" i="9" s="1"/>
  <c r="H100" i="9"/>
  <c r="G100" i="9"/>
  <c r="E100" i="9" s="1"/>
  <c r="F100" i="9"/>
  <c r="H99" i="9"/>
  <c r="G99" i="9"/>
  <c r="E99" i="9" s="1"/>
  <c r="B99" i="9" s="1"/>
  <c r="F99" i="9"/>
  <c r="H98" i="9"/>
  <c r="E98" i="9" s="1"/>
  <c r="B98" i="9" s="1"/>
  <c r="G98" i="9"/>
  <c r="F98" i="9"/>
  <c r="H97" i="9"/>
  <c r="G97" i="9"/>
  <c r="F97" i="9"/>
  <c r="E97" i="9"/>
  <c r="B97" i="9" s="1"/>
  <c r="H96" i="9"/>
  <c r="G96" i="9"/>
  <c r="E96" i="9" s="1"/>
  <c r="F96" i="9"/>
  <c r="H95" i="9"/>
  <c r="G95" i="9"/>
  <c r="E95" i="9" s="1"/>
  <c r="B95" i="9" s="1"/>
  <c r="F95" i="9"/>
  <c r="H94" i="9"/>
  <c r="E94" i="9" s="1"/>
  <c r="B94" i="9" s="1"/>
  <c r="G94" i="9"/>
  <c r="F94" i="9"/>
  <c r="H93" i="9"/>
  <c r="G93" i="9"/>
  <c r="F93" i="9"/>
  <c r="E93" i="9"/>
  <c r="B93" i="9" s="1"/>
  <c r="H92" i="9"/>
  <c r="G92" i="9"/>
  <c r="E92" i="9" s="1"/>
  <c r="F92" i="9"/>
  <c r="H91" i="9"/>
  <c r="G91" i="9"/>
  <c r="E91" i="9" s="1"/>
  <c r="B91" i="9" s="1"/>
  <c r="F91" i="9"/>
  <c r="H90" i="9"/>
  <c r="E90" i="9" s="1"/>
  <c r="B90" i="9" s="1"/>
  <c r="G90" i="9"/>
  <c r="F90" i="9"/>
  <c r="H89" i="9"/>
  <c r="G89" i="9"/>
  <c r="F89" i="9"/>
  <c r="E89" i="9"/>
  <c r="B89" i="9" s="1"/>
  <c r="H88" i="9"/>
  <c r="G88" i="9"/>
  <c r="E88" i="9" s="1"/>
  <c r="F88" i="9"/>
  <c r="H87" i="9"/>
  <c r="G87" i="9"/>
  <c r="E87" i="9" s="1"/>
  <c r="B87" i="9" s="1"/>
  <c r="F87" i="9"/>
  <c r="H86" i="9"/>
  <c r="E86" i="9" s="1"/>
  <c r="B86" i="9" s="1"/>
  <c r="G86" i="9"/>
  <c r="F86" i="9"/>
  <c r="H85" i="9"/>
  <c r="G85" i="9"/>
  <c r="F85" i="9"/>
  <c r="E85" i="9"/>
  <c r="B85" i="9" s="1"/>
  <c r="H84" i="9"/>
  <c r="G84" i="9"/>
  <c r="F84" i="9"/>
  <c r="H83" i="9"/>
  <c r="G83" i="9"/>
  <c r="F83" i="9"/>
  <c r="H82" i="9"/>
  <c r="E82" i="9" s="1"/>
  <c r="B82" i="9" s="1"/>
  <c r="G82" i="9"/>
  <c r="F82" i="9"/>
  <c r="H81" i="9"/>
  <c r="E81" i="9" s="1"/>
  <c r="B81" i="9" s="1"/>
  <c r="G81" i="9"/>
  <c r="F81" i="9"/>
  <c r="H80" i="9"/>
  <c r="G80" i="9"/>
  <c r="E80" i="9" s="1"/>
  <c r="F80" i="9"/>
  <c r="H79" i="9"/>
  <c r="G79" i="9"/>
  <c r="E79" i="9" s="1"/>
  <c r="B79" i="9" s="1"/>
  <c r="F79" i="9"/>
  <c r="H78" i="9"/>
  <c r="E78" i="9" s="1"/>
  <c r="B78" i="9" s="1"/>
  <c r="G78" i="9"/>
  <c r="F78" i="9"/>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F72" i="9"/>
  <c r="H71" i="9"/>
  <c r="G71" i="9"/>
  <c r="E71" i="9" s="1"/>
  <c r="B71" i="9" s="1"/>
  <c r="F71" i="9"/>
  <c r="H70" i="9"/>
  <c r="E70" i="9" s="1"/>
  <c r="B70" i="9" s="1"/>
  <c r="G70" i="9"/>
  <c r="F70" i="9"/>
  <c r="H69" i="9"/>
  <c r="E69" i="9" s="1"/>
  <c r="B69" i="9" s="1"/>
  <c r="G69" i="9"/>
  <c r="F69" i="9"/>
  <c r="H68" i="9"/>
  <c r="G68" i="9"/>
  <c r="E68" i="9" s="1"/>
  <c r="F68" i="9"/>
  <c r="H67" i="9"/>
  <c r="G67" i="9"/>
  <c r="E67" i="9" s="1"/>
  <c r="B67" i="9" s="1"/>
  <c r="F67" i="9"/>
  <c r="H66" i="9"/>
  <c r="E66" i="9" s="1"/>
  <c r="B66" i="9" s="1"/>
  <c r="G66" i="9"/>
  <c r="F66" i="9"/>
  <c r="H65" i="9"/>
  <c r="G65" i="9"/>
  <c r="F65" i="9"/>
  <c r="E65" i="9"/>
  <c r="B65" i="9" s="1"/>
  <c r="H64" i="9"/>
  <c r="G64" i="9"/>
  <c r="E64" i="9" s="1"/>
  <c r="F64" i="9"/>
  <c r="H63" i="9"/>
  <c r="G63" i="9"/>
  <c r="E63" i="9" s="1"/>
  <c r="B63" i="9" s="1"/>
  <c r="F63" i="9"/>
  <c r="H62" i="9"/>
  <c r="E62" i="9" s="1"/>
  <c r="B62" i="9" s="1"/>
  <c r="G62" i="9"/>
  <c r="F62" i="9"/>
  <c r="H61" i="9"/>
  <c r="G61" i="9"/>
  <c r="F61" i="9"/>
  <c r="E61" i="9"/>
  <c r="B61" i="9" s="1"/>
  <c r="H60" i="9"/>
  <c r="G60" i="9"/>
  <c r="E60" i="9" s="1"/>
  <c r="F60" i="9"/>
  <c r="H59" i="9"/>
  <c r="G59" i="9"/>
  <c r="E59" i="9" s="1"/>
  <c r="B59" i="9" s="1"/>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E51" i="9" s="1"/>
  <c r="B51" i="9" s="1"/>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F45" i="9"/>
  <c r="E45" i="9"/>
  <c r="B45" i="9" s="1"/>
  <c r="H44" i="9"/>
  <c r="G44" i="9"/>
  <c r="E44" i="9" s="1"/>
  <c r="F44" i="9"/>
  <c r="H43" i="9"/>
  <c r="G43" i="9"/>
  <c r="E43" i="9" s="1"/>
  <c r="B43" i="9" s="1"/>
  <c r="F43" i="9"/>
  <c r="H42" i="9"/>
  <c r="E42" i="9" s="1"/>
  <c r="B42" i="9" s="1"/>
  <c r="G42" i="9"/>
  <c r="F42" i="9"/>
  <c r="H41" i="9"/>
  <c r="E41" i="9" s="1"/>
  <c r="B41" i="9" s="1"/>
  <c r="G41" i="9"/>
  <c r="F41" i="9"/>
  <c r="H40" i="9"/>
  <c r="G40" i="9"/>
  <c r="E40" i="9" s="1"/>
  <c r="F40" i="9"/>
  <c r="H39" i="9"/>
  <c r="G39" i="9"/>
  <c r="F39" i="9"/>
  <c r="H38" i="9"/>
  <c r="E38" i="9" s="1"/>
  <c r="B38" i="9" s="1"/>
  <c r="G38" i="9"/>
  <c r="F38" i="9"/>
  <c r="H37" i="9"/>
  <c r="G37" i="9"/>
  <c r="F37" i="9"/>
  <c r="H36" i="9"/>
  <c r="G36" i="9"/>
  <c r="F36" i="9"/>
  <c r="H35" i="9"/>
  <c r="G35" i="9"/>
  <c r="E35" i="9" s="1"/>
  <c r="B35" i="9" s="1"/>
  <c r="F35" i="9"/>
  <c r="H34" i="9"/>
  <c r="E34" i="9" s="1"/>
  <c r="B34" i="9" s="1"/>
  <c r="G34" i="9"/>
  <c r="F34" i="9"/>
  <c r="H33" i="9"/>
  <c r="G33" i="9"/>
  <c r="F33" i="9"/>
  <c r="E33" i="9"/>
  <c r="B33" i="9" s="1"/>
  <c r="H32" i="9"/>
  <c r="G32" i="9"/>
  <c r="F32" i="9"/>
  <c r="H31" i="9"/>
  <c r="G31" i="9"/>
  <c r="F31" i="9"/>
  <c r="H30" i="9"/>
  <c r="E30" i="9" s="1"/>
  <c r="B30" i="9" s="1"/>
  <c r="G30" i="9"/>
  <c r="F30" i="9"/>
  <c r="H29" i="9"/>
  <c r="E29" i="9" s="1"/>
  <c r="B29" i="9" s="1"/>
  <c r="G29" i="9"/>
  <c r="F29" i="9"/>
  <c r="H28" i="9"/>
  <c r="G28" i="9"/>
  <c r="E28" i="9" s="1"/>
  <c r="F28" i="9"/>
  <c r="H27" i="9"/>
  <c r="G27" i="9"/>
  <c r="F27" i="9"/>
  <c r="H26" i="9"/>
  <c r="E26" i="9" s="1"/>
  <c r="B26" i="9" s="1"/>
  <c r="G26" i="9"/>
  <c r="F26" i="9"/>
  <c r="H25" i="9"/>
  <c r="G25" i="9"/>
  <c r="F25" i="9"/>
  <c r="E25" i="9"/>
  <c r="B25" i="9" s="1"/>
  <c r="F24" i="9"/>
  <c r="F4" i="9"/>
  <c r="O3" i="9"/>
  <c r="G296" i="9" s="1"/>
  <c r="I3" i="9"/>
  <c r="H3" i="9"/>
  <c r="G3" i="9"/>
  <c r="D104" i="8"/>
  <c r="C1680" i="1" s="1"/>
  <c r="G1680" i="1" s="1"/>
  <c r="D97" i="8"/>
  <c r="C1673" i="1" s="1"/>
  <c r="G1673" i="1" s="1"/>
  <c r="D92" i="8"/>
  <c r="D87" i="8"/>
  <c r="D82" i="8"/>
  <c r="D77" i="8"/>
  <c r="C1653" i="1" s="1"/>
  <c r="G1653" i="1" s="1"/>
  <c r="D72" i="8"/>
  <c r="D67" i="8"/>
  <c r="D62" i="8"/>
  <c r="D57" i="8"/>
  <c r="D52" i="8"/>
  <c r="C1628" i="1" s="1"/>
  <c r="D46" i="8"/>
  <c r="D37" i="8"/>
  <c r="D27" i="8"/>
  <c r="D18" i="8"/>
  <c r="D8" i="8"/>
  <c r="D6" i="8" s="1"/>
  <c r="C1582" i="1" s="1"/>
  <c r="H1582" i="1" s="1"/>
  <c r="E44" i="7"/>
  <c r="D44" i="7"/>
  <c r="E39" i="7"/>
  <c r="D39" i="7"/>
  <c r="D38" i="7" s="1"/>
  <c r="E38" i="7"/>
  <c r="E30" i="7"/>
  <c r="D30" i="7"/>
  <c r="E23" i="7"/>
  <c r="D23" i="7"/>
  <c r="E22" i="7"/>
  <c r="D22" i="7"/>
  <c r="E14" i="7"/>
  <c r="D14" i="7"/>
  <c r="E7" i="7"/>
  <c r="E6" i="7" s="1"/>
  <c r="E5" i="7"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E250" i="5" s="1"/>
  <c r="I25" i="3"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8" i="4"/>
  <c r="F587" i="4"/>
  <c r="F586" i="4"/>
  <c r="F585" i="4"/>
  <c r="E585" i="4"/>
  <c r="D585" i="4"/>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6" i="4" s="1"/>
  <c r="E536" i="4"/>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85" i="1" s="1"/>
  <c r="D497" i="4"/>
  <c r="F497" i="4" s="1"/>
  <c r="F496" i="4"/>
  <c r="F495" i="4"/>
  <c r="F494" i="4"/>
  <c r="F493" i="4"/>
  <c r="E492" i="4"/>
  <c r="D492" i="4"/>
  <c r="F492" i="4" s="1"/>
  <c r="F490" i="4"/>
  <c r="F489" i="4"/>
  <c r="E488" i="4"/>
  <c r="D488" i="4"/>
  <c r="F488" i="4" s="1"/>
  <c r="F487" i="4"/>
  <c r="F486" i="4"/>
  <c r="E485" i="4"/>
  <c r="E479" i="4" s="1"/>
  <c r="D485" i="4"/>
  <c r="F485" i="4" s="1"/>
  <c r="F484" i="4"/>
  <c r="F483" i="4"/>
  <c r="F482" i="4"/>
  <c r="F481" i="4"/>
  <c r="E480" i="4"/>
  <c r="D480" i="4"/>
  <c r="F480" i="4" s="1"/>
  <c r="F478" i="4"/>
  <c r="F477" i="4"/>
  <c r="E476" i="4"/>
  <c r="D476" i="4"/>
  <c r="F476" i="4" s="1"/>
  <c r="F475" i="4"/>
  <c r="F474" i="4"/>
  <c r="E473" i="4"/>
  <c r="D473" i="4"/>
  <c r="F472" i="4"/>
  <c r="F471" i="4"/>
  <c r="F470" i="4"/>
  <c r="E470" i="4"/>
  <c r="E466" i="4" s="1"/>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F432" i="4" s="1"/>
  <c r="E428" i="4"/>
  <c r="D423" i="1" s="1"/>
  <c r="D428" i="4"/>
  <c r="E427" i="4"/>
  <c r="D427" i="4"/>
  <c r="F427" i="4" s="1"/>
  <c r="E426" i="4"/>
  <c r="D426" i="4"/>
  <c r="D647" i="4" s="1"/>
  <c r="F421" i="4"/>
  <c r="F420" i="4"/>
  <c r="F419" i="4"/>
  <c r="F416" i="4"/>
  <c r="F415" i="4"/>
  <c r="F414" i="4"/>
  <c r="F413" i="4"/>
  <c r="F412" i="4"/>
  <c r="E412" i="4"/>
  <c r="D412" i="4"/>
  <c r="F411" i="4"/>
  <c r="F410" i="4"/>
  <c r="E410" i="4"/>
  <c r="D410" i="4"/>
  <c r="F409" i="4"/>
  <c r="F408" i="4"/>
  <c r="E407" i="4"/>
  <c r="E406" i="4" s="1"/>
  <c r="D407" i="4"/>
  <c r="F407" i="4" s="1"/>
  <c r="F405" i="4"/>
  <c r="F404" i="4"/>
  <c r="F403" i="4"/>
  <c r="F402" i="4"/>
  <c r="E401" i="4"/>
  <c r="F401" i="4" s="1"/>
  <c r="D401" i="4"/>
  <c r="F400" i="4"/>
  <c r="F399" i="4"/>
  <c r="F398" i="4"/>
  <c r="E398" i="4"/>
  <c r="D398" i="4"/>
  <c r="F397" i="4"/>
  <c r="F396" i="4"/>
  <c r="F395" i="4"/>
  <c r="F394" i="4"/>
  <c r="F393" i="4"/>
  <c r="E393" i="4"/>
  <c r="D393" i="4"/>
  <c r="F392" i="4"/>
  <c r="F391" i="4"/>
  <c r="F390" i="4"/>
  <c r="F389" i="4"/>
  <c r="E388" i="4"/>
  <c r="D383" i="1" s="1"/>
  <c r="D388" i="4"/>
  <c r="F387" i="4"/>
  <c r="F386" i="4"/>
  <c r="F385" i="4"/>
  <c r="F384" i="4"/>
  <c r="F383" i="4"/>
  <c r="F382" i="4"/>
  <c r="F381" i="4"/>
  <c r="F380" i="4"/>
  <c r="E379" i="4"/>
  <c r="D379" i="4"/>
  <c r="F378" i="4"/>
  <c r="F377" i="4"/>
  <c r="F376" i="4"/>
  <c r="F375" i="4"/>
  <c r="E374" i="4"/>
  <c r="F374" i="4" s="1"/>
  <c r="D374" i="4"/>
  <c r="D373" i="4" s="1"/>
  <c r="F372" i="4"/>
  <c r="F371" i="4"/>
  <c r="F370" i="4"/>
  <c r="F369" i="4"/>
  <c r="F368" i="4"/>
  <c r="F367" i="4"/>
  <c r="F366" i="4"/>
  <c r="E366" i="4"/>
  <c r="D361" i="1" s="1"/>
  <c r="H361" i="1" s="1"/>
  <c r="D366" i="4"/>
  <c r="F365" i="4"/>
  <c r="F364" i="4"/>
  <c r="F363" i="4"/>
  <c r="E362" i="4"/>
  <c r="D362" i="4"/>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s="1"/>
  <c r="E321" i="4"/>
  <c r="F320" i="4"/>
  <c r="F319" i="4"/>
  <c r="F318" i="4"/>
  <c r="F317" i="4"/>
  <c r="F316" i="4"/>
  <c r="F315" i="4"/>
  <c r="F314" i="4"/>
  <c r="E314" i="4"/>
  <c r="D314" i="4"/>
  <c r="F313" i="4"/>
  <c r="F312" i="4"/>
  <c r="F311" i="4"/>
  <c r="E310" i="4"/>
  <c r="E309" i="4" s="1"/>
  <c r="E308" i="4" s="1"/>
  <c r="D303" i="1" s="1"/>
  <c r="D310" i="4"/>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E283" i="4"/>
  <c r="D283" i="4"/>
  <c r="F283" i="4" s="1"/>
  <c r="F282" i="4"/>
  <c r="F281" i="4"/>
  <c r="F280" i="4"/>
  <c r="F279" i="4"/>
  <c r="E278" i="4"/>
  <c r="D278" i="4"/>
  <c r="F277" i="4"/>
  <c r="F276" i="4"/>
  <c r="F275" i="4"/>
  <c r="E274" i="4"/>
  <c r="D274" i="4"/>
  <c r="F272" i="4"/>
  <c r="F271" i="4"/>
  <c r="F270" i="4"/>
  <c r="E269" i="4"/>
  <c r="E262" i="4" s="1"/>
  <c r="D258" i="1" s="1"/>
  <c r="D269" i="4"/>
  <c r="F268" i="4"/>
  <c r="F267" i="4"/>
  <c r="F266" i="4"/>
  <c r="F265" i="4"/>
  <c r="F264" i="4"/>
  <c r="F263" i="4"/>
  <c r="E263" i="4"/>
  <c r="D263" i="4"/>
  <c r="D262" i="4" s="1"/>
  <c r="F261" i="4"/>
  <c r="F260" i="4"/>
  <c r="F259" i="4"/>
  <c r="F258" i="4"/>
  <c r="E257" i="4"/>
  <c r="D253" i="1" s="1"/>
  <c r="D257" i="4"/>
  <c r="F257" i="4" s="1"/>
  <c r="F256" i="4"/>
  <c r="F255" i="4"/>
  <c r="F254" i="4"/>
  <c r="E254" i="4"/>
  <c r="D254" i="4"/>
  <c r="F253" i="4"/>
  <c r="F252" i="4"/>
  <c r="F251" i="4"/>
  <c r="E250" i="4"/>
  <c r="D246" i="1" s="1"/>
  <c r="D250" i="4"/>
  <c r="F249" i="4"/>
  <c r="F248" i="4"/>
  <c r="F247" i="4"/>
  <c r="E246" i="4"/>
  <c r="F246" i="4" s="1"/>
  <c r="D246" i="4"/>
  <c r="F245" i="4"/>
  <c r="F244" i="4"/>
  <c r="F243" i="4"/>
  <c r="E242" i="4"/>
  <c r="D242" i="4"/>
  <c r="F242" i="4" s="1"/>
  <c r="F241" i="4"/>
  <c r="F240" i="4"/>
  <c r="F239" i="4"/>
  <c r="F238" i="4"/>
  <c r="F237" i="4"/>
  <c r="E237" i="4"/>
  <c r="D233" i="1" s="1"/>
  <c r="D237" i="4"/>
  <c r="F236" i="4"/>
  <c r="F235" i="4"/>
  <c r="E234" i="4"/>
  <c r="D234" i="4"/>
  <c r="F234" i="4" s="1"/>
  <c r="F233" i="4"/>
  <c r="F232" i="4"/>
  <c r="E231" i="4"/>
  <c r="D231" i="4"/>
  <c r="F229" i="4"/>
  <c r="F228" i="4"/>
  <c r="F227" i="4"/>
  <c r="F226" i="4"/>
  <c r="E225" i="4"/>
  <c r="F225" i="4" s="1"/>
  <c r="D225" i="4"/>
  <c r="F224" i="4"/>
  <c r="F223" i="4"/>
  <c r="E222" i="4"/>
  <c r="D218" i="1" s="1"/>
  <c r="D222" i="4"/>
  <c r="F222" i="4" s="1"/>
  <c r="E221" i="4"/>
  <c r="D217" i="1" s="1"/>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D198" i="1"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1" i="1" s="1"/>
  <c r="G161" i="1" s="1"/>
  <c r="D165" i="4"/>
  <c r="D164" i="4"/>
  <c r="F163" i="4"/>
  <c r="F162" i="4"/>
  <c r="F161" i="4"/>
  <c r="E160" i="4"/>
  <c r="F160" i="4" s="1"/>
  <c r="D160" i="4"/>
  <c r="F159" i="4"/>
  <c r="F158" i="4"/>
  <c r="F157" i="4"/>
  <c r="F156" i="4"/>
  <c r="F155" i="4"/>
  <c r="E154" i="4"/>
  <c r="D150" i="1" s="1"/>
  <c r="D154" i="4"/>
  <c r="D153" i="4"/>
  <c r="F151" i="4"/>
  <c r="F150" i="4"/>
  <c r="F149" i="4"/>
  <c r="F148" i="4"/>
  <c r="F147" i="4"/>
  <c r="F146" i="4"/>
  <c r="F145" i="4"/>
  <c r="F144" i="4"/>
  <c r="F143" i="4"/>
  <c r="F142" i="4"/>
  <c r="E141" i="4"/>
  <c r="E140" i="4" s="1"/>
  <c r="D136" i="1" s="1"/>
  <c r="D141" i="4"/>
  <c r="F139" i="4"/>
  <c r="F138" i="4"/>
  <c r="F137" i="4"/>
  <c r="F136" i="4"/>
  <c r="F135" i="4"/>
  <c r="E135" i="4"/>
  <c r="D135" i="4"/>
  <c r="F134" i="4"/>
  <c r="E134" i="4"/>
  <c r="D134" i="4"/>
  <c r="F133" i="4"/>
  <c r="F132" i="4"/>
  <c r="F131" i="4"/>
  <c r="F130" i="4"/>
  <c r="E129" i="4"/>
  <c r="E125" i="4" s="1"/>
  <c r="D121" i="1" s="1"/>
  <c r="D129" i="4"/>
  <c r="F128" i="4"/>
  <c r="F127" i="4"/>
  <c r="F126" i="4"/>
  <c r="E126" i="4"/>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87" i="1" s="1"/>
  <c r="H87" i="1" s="1"/>
  <c r="D91" i="4"/>
  <c r="F90" i="4"/>
  <c r="F89" i="4"/>
  <c r="F88" i="4"/>
  <c r="F87" i="4"/>
  <c r="F86" i="4"/>
  <c r="F85" i="4"/>
  <c r="F84" i="4"/>
  <c r="E83" i="4"/>
  <c r="D83" i="4"/>
  <c r="F81" i="4"/>
  <c r="F80" i="4"/>
  <c r="F79" i="4"/>
  <c r="F78" i="4"/>
  <c r="F77" i="4"/>
  <c r="E77" i="4"/>
  <c r="D77" i="4"/>
  <c r="F76" i="4"/>
  <c r="F75" i="4"/>
  <c r="E74" i="4"/>
  <c r="D70" i="1" s="1"/>
  <c r="D74" i="4"/>
  <c r="F73" i="4"/>
  <c r="F72" i="4"/>
  <c r="E71" i="4"/>
  <c r="D71" i="4"/>
  <c r="F71" i="4" s="1"/>
  <c r="F70" i="4"/>
  <c r="F69" i="4"/>
  <c r="F68" i="4"/>
  <c r="E68" i="4"/>
  <c r="D68" i="4"/>
  <c r="F67" i="4"/>
  <c r="F66" i="4"/>
  <c r="F65" i="4"/>
  <c r="E64" i="4"/>
  <c r="D60" i="1" s="1"/>
  <c r="D64" i="4"/>
  <c r="F64" i="4" s="1"/>
  <c r="F63" i="4"/>
  <c r="F62" i="4"/>
  <c r="E61" i="4"/>
  <c r="D61" i="4"/>
  <c r="F61" i="4" s="1"/>
  <c r="F60" i="4"/>
  <c r="F59" i="4"/>
  <c r="E58" i="4"/>
  <c r="F58" i="4" s="1"/>
  <c r="D58" i="4"/>
  <c r="F57" i="4"/>
  <c r="F56" i="4"/>
  <c r="F55" i="4"/>
  <c r="F54" i="4"/>
  <c r="E53" i="4"/>
  <c r="D53" i="4"/>
  <c r="D49" i="4" s="1"/>
  <c r="F52" i="4"/>
  <c r="F51" i="4"/>
  <c r="F50" i="4"/>
  <c r="E50" i="4"/>
  <c r="D50" i="4"/>
  <c r="F48" i="4"/>
  <c r="F47" i="4"/>
  <c r="F46" i="4"/>
  <c r="F45" i="4"/>
  <c r="E44" i="4"/>
  <c r="E43" i="4" s="1"/>
  <c r="D44" i="4"/>
  <c r="F42" i="4"/>
  <c r="F41" i="4"/>
  <c r="F40" i="4"/>
  <c r="E39" i="4"/>
  <c r="D39" i="4"/>
  <c r="F38" i="4"/>
  <c r="F37" i="4"/>
  <c r="F36" i="4"/>
  <c r="E36" i="4"/>
  <c r="D36" i="4"/>
  <c r="F35" i="4"/>
  <c r="F34" i="4"/>
  <c r="F33" i="4"/>
  <c r="F32" i="4"/>
  <c r="F31" i="4"/>
  <c r="F30" i="4"/>
  <c r="E29" i="4"/>
  <c r="D25" i="1" s="1"/>
  <c r="D29" i="4"/>
  <c r="F28" i="4"/>
  <c r="F27" i="4"/>
  <c r="F26" i="4"/>
  <c r="F25" i="4"/>
  <c r="F24" i="4"/>
  <c r="E23" i="4"/>
  <c r="D19" i="1"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C1682" i="1"/>
  <c r="H1681" i="1"/>
  <c r="G1681" i="1"/>
  <c r="C1681" i="1"/>
  <c r="G1679" i="1"/>
  <c r="C1679" i="1"/>
  <c r="H1679" i="1" s="1"/>
  <c r="C1678" i="1"/>
  <c r="H1677" i="1"/>
  <c r="G1677" i="1"/>
  <c r="C1677" i="1"/>
  <c r="H1676" i="1"/>
  <c r="G1676" i="1"/>
  <c r="C1676" i="1"/>
  <c r="G1675" i="1"/>
  <c r="C1675" i="1"/>
  <c r="H1675" i="1" s="1"/>
  <c r="C1674" i="1"/>
  <c r="H1673" i="1"/>
  <c r="H1672" i="1"/>
  <c r="G1672" i="1"/>
  <c r="C1672" i="1"/>
  <c r="G1671" i="1"/>
  <c r="C1671" i="1"/>
  <c r="H1671" i="1" s="1"/>
  <c r="C1670" i="1"/>
  <c r="H1669" i="1"/>
  <c r="G1669" i="1"/>
  <c r="C1669" i="1"/>
  <c r="C1668" i="1"/>
  <c r="H1668" i="1" s="1"/>
  <c r="G1667" i="1"/>
  <c r="C1667" i="1"/>
  <c r="H1667" i="1" s="1"/>
  <c r="C1666" i="1"/>
  <c r="H1665" i="1"/>
  <c r="G1665" i="1"/>
  <c r="C1665" i="1"/>
  <c r="H1664" i="1"/>
  <c r="G1664" i="1"/>
  <c r="C1664" i="1"/>
  <c r="C1663" i="1"/>
  <c r="H1663" i="1" s="1"/>
  <c r="C1662" i="1"/>
  <c r="H1661" i="1"/>
  <c r="G1661" i="1"/>
  <c r="C1661" i="1"/>
  <c r="H1660" i="1"/>
  <c r="G1660" i="1"/>
  <c r="C1660" i="1"/>
  <c r="C1659" i="1"/>
  <c r="C1658" i="1"/>
  <c r="H1657" i="1"/>
  <c r="G1657" i="1"/>
  <c r="C1657" i="1"/>
  <c r="G1656" i="1"/>
  <c r="C1656" i="1"/>
  <c r="H1656" i="1" s="1"/>
  <c r="C1655" i="1"/>
  <c r="H1655" i="1" s="1"/>
  <c r="C1654" i="1"/>
  <c r="H1653" i="1"/>
  <c r="H1652" i="1"/>
  <c r="G1652" i="1"/>
  <c r="C1652" i="1"/>
  <c r="C1651" i="1"/>
  <c r="C1650" i="1"/>
  <c r="H1649" i="1"/>
  <c r="G1649" i="1"/>
  <c r="C1649" i="1"/>
  <c r="H1648" i="1"/>
  <c r="G1648" i="1"/>
  <c r="C1648" i="1"/>
  <c r="C1647" i="1"/>
  <c r="H1647" i="1" s="1"/>
  <c r="C1646" i="1"/>
  <c r="H1645" i="1"/>
  <c r="G1645" i="1"/>
  <c r="C1645" i="1"/>
  <c r="H1644" i="1"/>
  <c r="G1644" i="1"/>
  <c r="C1644" i="1"/>
  <c r="G1643" i="1"/>
  <c r="C1643" i="1"/>
  <c r="H1643" i="1" s="1"/>
  <c r="C1642" i="1"/>
  <c r="H1641" i="1"/>
  <c r="G1641" i="1"/>
  <c r="C1641" i="1"/>
  <c r="H1640" i="1"/>
  <c r="G1640" i="1"/>
  <c r="C1640" i="1"/>
  <c r="C1639" i="1"/>
  <c r="H1639" i="1" s="1"/>
  <c r="C1638" i="1"/>
  <c r="H1637" i="1"/>
  <c r="G1637" i="1"/>
  <c r="C1637" i="1"/>
  <c r="H1636" i="1"/>
  <c r="G1636" i="1"/>
  <c r="C1636" i="1"/>
  <c r="C1635" i="1"/>
  <c r="C1634" i="1"/>
  <c r="H1632" i="1"/>
  <c r="G1632" i="1"/>
  <c r="C1632" i="1"/>
  <c r="C1631" i="1"/>
  <c r="H1631" i="1" s="1"/>
  <c r="C1630" i="1"/>
  <c r="C1629" i="1"/>
  <c r="H1629" i="1" s="1"/>
  <c r="C1626" i="1"/>
  <c r="H1625" i="1"/>
  <c r="G1625" i="1"/>
  <c r="C1625" i="1"/>
  <c r="H1624" i="1"/>
  <c r="G1624" i="1"/>
  <c r="C1624" i="1"/>
  <c r="G1623" i="1"/>
  <c r="C1623" i="1"/>
  <c r="H1623" i="1" s="1"/>
  <c r="C1622" i="1"/>
  <c r="C1619" i="1"/>
  <c r="H1619" i="1" s="1"/>
  <c r="C1618" i="1"/>
  <c r="G1618" i="1" s="1"/>
  <c r="C1617" i="1"/>
  <c r="H1617" i="1" s="1"/>
  <c r="C1616" i="1"/>
  <c r="H1616" i="1" s="1"/>
  <c r="C1615" i="1"/>
  <c r="H1615" i="1" s="1"/>
  <c r="H1614" i="1"/>
  <c r="C1614" i="1"/>
  <c r="G1614" i="1" s="1"/>
  <c r="G1613" i="1"/>
  <c r="C1613" i="1"/>
  <c r="H1613" i="1" s="1"/>
  <c r="H1612" i="1"/>
  <c r="C1612" i="1"/>
  <c r="G1612" i="1" s="1"/>
  <c r="C1611" i="1"/>
  <c r="H1611" i="1" s="1"/>
  <c r="C1610" i="1"/>
  <c r="G1610" i="1" s="1"/>
  <c r="C1609" i="1"/>
  <c r="G1609" i="1" s="1"/>
  <c r="C1608" i="1"/>
  <c r="H1608" i="1" s="1"/>
  <c r="C1607" i="1"/>
  <c r="H1607" i="1" s="1"/>
  <c r="C1606" i="1"/>
  <c r="G1606" i="1" s="1"/>
  <c r="C1605" i="1"/>
  <c r="H1605" i="1" s="1"/>
  <c r="C1604" i="1"/>
  <c r="G1604" i="1" s="1"/>
  <c r="C1602" i="1"/>
  <c r="H1602" i="1" s="1"/>
  <c r="C1600" i="1"/>
  <c r="G1600" i="1" s="1"/>
  <c r="H1599" i="1"/>
  <c r="G1599" i="1"/>
  <c r="C1599" i="1"/>
  <c r="G1598" i="1"/>
  <c r="C1598" i="1"/>
  <c r="H1598" i="1" s="1"/>
  <c r="C1597" i="1"/>
  <c r="H1596" i="1"/>
  <c r="C1596" i="1"/>
  <c r="G1596" i="1" s="1"/>
  <c r="H1595" i="1"/>
  <c r="G1595" i="1"/>
  <c r="C1595" i="1"/>
  <c r="G1594" i="1"/>
  <c r="C1594" i="1"/>
  <c r="H1594" i="1" s="1"/>
  <c r="C1593" i="1"/>
  <c r="C1592" i="1"/>
  <c r="G1592" i="1" s="1"/>
  <c r="G1591" i="1"/>
  <c r="C1591" i="1"/>
  <c r="H1591" i="1" s="1"/>
  <c r="C1590" i="1"/>
  <c r="H1590" i="1" s="1"/>
  <c r="C1589" i="1"/>
  <c r="H1588" i="1"/>
  <c r="C1588" i="1"/>
  <c r="G1588" i="1" s="1"/>
  <c r="C1587" i="1"/>
  <c r="H1587" i="1" s="1"/>
  <c r="C1586" i="1"/>
  <c r="H1586" i="1" s="1"/>
  <c r="C1585" i="1"/>
  <c r="G1583" i="1"/>
  <c r="C1583" i="1"/>
  <c r="H1583" i="1" s="1"/>
  <c r="C1581" i="1"/>
  <c r="J1580" i="1"/>
  <c r="G1580" i="1"/>
  <c r="I1580" i="1" s="1"/>
  <c r="D1580" i="1"/>
  <c r="H1580" i="1" s="1"/>
  <c r="C1580" i="1"/>
  <c r="H1579" i="1"/>
  <c r="D1579" i="1"/>
  <c r="C1579" i="1"/>
  <c r="J1578" i="1"/>
  <c r="G1578" i="1"/>
  <c r="I1578" i="1" s="1"/>
  <c r="D1578" i="1"/>
  <c r="H1578" i="1" s="1"/>
  <c r="C1578" i="1"/>
  <c r="H1577" i="1"/>
  <c r="D1577" i="1"/>
  <c r="C1577" i="1"/>
  <c r="H1576" i="1"/>
  <c r="D1576" i="1"/>
  <c r="C1576" i="1"/>
  <c r="G1576" i="1" s="1"/>
  <c r="D1575" i="1"/>
  <c r="H1575" i="1" s="1"/>
  <c r="C1575" i="1"/>
  <c r="H1574" i="1"/>
  <c r="D1574" i="1"/>
  <c r="C1574" i="1"/>
  <c r="D1573" i="1"/>
  <c r="H1573" i="1" s="1"/>
  <c r="C1573" i="1"/>
  <c r="H1572" i="1"/>
  <c r="D1572" i="1"/>
  <c r="C1572" i="1"/>
  <c r="D1571" i="1"/>
  <c r="C1571" i="1"/>
  <c r="G1571" i="1" s="1"/>
  <c r="D1570" i="1"/>
  <c r="C1570" i="1"/>
  <c r="G1570" i="1" s="1"/>
  <c r="J1569" i="1"/>
  <c r="D1569" i="1"/>
  <c r="H1569" i="1" s="1"/>
  <c r="C1569" i="1"/>
  <c r="D1568" i="1"/>
  <c r="C1568" i="1"/>
  <c r="H1568" i="1" s="1"/>
  <c r="J1567" i="1"/>
  <c r="D1567" i="1"/>
  <c r="H1567" i="1" s="1"/>
  <c r="C1567" i="1"/>
  <c r="D1566" i="1"/>
  <c r="C1566" i="1"/>
  <c r="H1566" i="1" s="1"/>
  <c r="J1565" i="1"/>
  <c r="D1565" i="1"/>
  <c r="H1565" i="1" s="1"/>
  <c r="C1565" i="1"/>
  <c r="D1564" i="1"/>
  <c r="C1564" i="1"/>
  <c r="H1564" i="1" s="1"/>
  <c r="J1563" i="1"/>
  <c r="D1563" i="1"/>
  <c r="H1563" i="1" s="1"/>
  <c r="C1563" i="1"/>
  <c r="G1562" i="1"/>
  <c r="D1562" i="1"/>
  <c r="H1562" i="1" s="1"/>
  <c r="C1562" i="1"/>
  <c r="H1561" i="1"/>
  <c r="D1561" i="1"/>
  <c r="C1561" i="1"/>
  <c r="J1560" i="1"/>
  <c r="G1560" i="1"/>
  <c r="I1560" i="1" s="1"/>
  <c r="D1560" i="1"/>
  <c r="H1560" i="1" s="1"/>
  <c r="C1560" i="1"/>
  <c r="H1559" i="1"/>
  <c r="D1559" i="1"/>
  <c r="C1559" i="1"/>
  <c r="J1558" i="1"/>
  <c r="G1558" i="1"/>
  <c r="I1558" i="1" s="1"/>
  <c r="D1558" i="1"/>
  <c r="H1558" i="1" s="1"/>
  <c r="C1558" i="1"/>
  <c r="H1557" i="1"/>
  <c r="D1557" i="1"/>
  <c r="C1557" i="1"/>
  <c r="J1556" i="1"/>
  <c r="G1556" i="1"/>
  <c r="I1556" i="1" s="1"/>
  <c r="D1556" i="1"/>
  <c r="H1556" i="1" s="1"/>
  <c r="C1556" i="1"/>
  <c r="D1555" i="1"/>
  <c r="H1555" i="1" s="1"/>
  <c r="C1555" i="1"/>
  <c r="G1554" i="1"/>
  <c r="D1554" i="1"/>
  <c r="H1554" i="1" s="1"/>
  <c r="C1554" i="1"/>
  <c r="D1553" i="1"/>
  <c r="C1553" i="1"/>
  <c r="G1552" i="1"/>
  <c r="I1552" i="1" s="1"/>
  <c r="D1552" i="1"/>
  <c r="H1552" i="1" s="1"/>
  <c r="C1552" i="1"/>
  <c r="D1551" i="1"/>
  <c r="C1551" i="1"/>
  <c r="G1550" i="1"/>
  <c r="I1550" i="1" s="1"/>
  <c r="D1550" i="1"/>
  <c r="H1550" i="1" s="1"/>
  <c r="C1550" i="1"/>
  <c r="D1549" i="1"/>
  <c r="C1549" i="1"/>
  <c r="G1548" i="1"/>
  <c r="I1548" i="1" s="1"/>
  <c r="D1548" i="1"/>
  <c r="H1548" i="1" s="1"/>
  <c r="C1548" i="1"/>
  <c r="D1547" i="1"/>
  <c r="C1547" i="1"/>
  <c r="D1546" i="1"/>
  <c r="C1546" i="1"/>
  <c r="J1546" i="1" s="1"/>
  <c r="H1545" i="1"/>
  <c r="G1545" i="1"/>
  <c r="D1545" i="1"/>
  <c r="C1545" i="1"/>
  <c r="J1545" i="1" s="1"/>
  <c r="J1544" i="1"/>
  <c r="D1544" i="1"/>
  <c r="C1544" i="1"/>
  <c r="H1543" i="1"/>
  <c r="G1543" i="1"/>
  <c r="D1543" i="1"/>
  <c r="C1543" i="1"/>
  <c r="J1543" i="1" s="1"/>
  <c r="J1542" i="1"/>
  <c r="D1542" i="1"/>
  <c r="C1542" i="1"/>
  <c r="H1541" i="1"/>
  <c r="G1541" i="1"/>
  <c r="D1541" i="1"/>
  <c r="C1541" i="1"/>
  <c r="J1541" i="1" s="1"/>
  <c r="J1540"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G1459" i="1"/>
  <c r="D1459" i="1"/>
  <c r="C1459" i="1"/>
  <c r="H1459" i="1" s="1"/>
  <c r="D1458" i="1"/>
  <c r="G1458" i="1" s="1"/>
  <c r="C1458" i="1"/>
  <c r="D1457" i="1"/>
  <c r="C1457" i="1"/>
  <c r="H1457" i="1" s="1"/>
  <c r="D1456" i="1"/>
  <c r="C1456" i="1"/>
  <c r="G1456" i="1" s="1"/>
  <c r="G1455" i="1"/>
  <c r="D1455" i="1"/>
  <c r="C1455" i="1"/>
  <c r="H1455" i="1" s="1"/>
  <c r="D1454" i="1"/>
  <c r="G1454" i="1" s="1"/>
  <c r="C1454" i="1"/>
  <c r="D1453" i="1"/>
  <c r="C1453" i="1"/>
  <c r="H1453" i="1" s="1"/>
  <c r="D1452" i="1"/>
  <c r="C1452" i="1"/>
  <c r="G1452" i="1" s="1"/>
  <c r="G1451" i="1"/>
  <c r="D1451" i="1"/>
  <c r="C1451" i="1"/>
  <c r="H1451" i="1" s="1"/>
  <c r="D1450" i="1"/>
  <c r="G1450" i="1" s="1"/>
  <c r="C1450" i="1"/>
  <c r="D1449" i="1"/>
  <c r="C1449" i="1"/>
  <c r="H1449" i="1" s="1"/>
  <c r="D1448" i="1"/>
  <c r="C1448" i="1"/>
  <c r="G1448" i="1" s="1"/>
  <c r="G1447" i="1"/>
  <c r="D1447" i="1"/>
  <c r="C1447" i="1"/>
  <c r="H1447" i="1" s="1"/>
  <c r="D1446" i="1"/>
  <c r="G1446" i="1" s="1"/>
  <c r="C1446" i="1"/>
  <c r="D1445" i="1"/>
  <c r="C1445" i="1"/>
  <c r="H1445" i="1" s="1"/>
  <c r="D1444" i="1"/>
  <c r="C1444" i="1"/>
  <c r="G1444" i="1" s="1"/>
  <c r="G1443" i="1"/>
  <c r="D1443" i="1"/>
  <c r="C1443" i="1"/>
  <c r="H1443" i="1" s="1"/>
  <c r="D1442" i="1"/>
  <c r="G1442" i="1" s="1"/>
  <c r="C1442" i="1"/>
  <c r="D1441" i="1"/>
  <c r="C1441" i="1"/>
  <c r="H1441" i="1" s="1"/>
  <c r="D1440" i="1"/>
  <c r="C1440" i="1"/>
  <c r="G1440" i="1" s="1"/>
  <c r="G1439" i="1"/>
  <c r="D1439" i="1"/>
  <c r="C1439" i="1"/>
  <c r="H1439" i="1" s="1"/>
  <c r="D1438" i="1"/>
  <c r="G1438" i="1" s="1"/>
  <c r="C1438" i="1"/>
  <c r="D1437" i="1"/>
  <c r="C1437" i="1"/>
  <c r="H1437" i="1" s="1"/>
  <c r="D1436" i="1"/>
  <c r="C1436" i="1"/>
  <c r="G1436" i="1" s="1"/>
  <c r="G1435" i="1"/>
  <c r="D1435" i="1"/>
  <c r="C1435" i="1"/>
  <c r="H1435" i="1" s="1"/>
  <c r="D1434" i="1"/>
  <c r="G1434" i="1" s="1"/>
  <c r="C1434" i="1"/>
  <c r="D1433" i="1"/>
  <c r="C1433" i="1"/>
  <c r="H1433" i="1" s="1"/>
  <c r="D1432" i="1"/>
  <c r="C1432" i="1"/>
  <c r="G1432" i="1" s="1"/>
  <c r="G1431" i="1"/>
  <c r="D1431" i="1"/>
  <c r="C1431" i="1"/>
  <c r="H1431" i="1" s="1"/>
  <c r="D1430" i="1"/>
  <c r="G1430" i="1" s="1"/>
  <c r="C1430" i="1"/>
  <c r="D1429" i="1"/>
  <c r="C1429" i="1"/>
  <c r="H1429" i="1" s="1"/>
  <c r="D1428" i="1"/>
  <c r="C1428" i="1"/>
  <c r="G1428" i="1" s="1"/>
  <c r="G1427" i="1"/>
  <c r="D1427" i="1"/>
  <c r="C1427" i="1"/>
  <c r="H1427" i="1" s="1"/>
  <c r="D1426" i="1"/>
  <c r="G1426" i="1" s="1"/>
  <c r="C1426" i="1"/>
  <c r="D1425" i="1"/>
  <c r="C1425" i="1"/>
  <c r="H1425" i="1" s="1"/>
  <c r="D1424" i="1"/>
  <c r="C1424" i="1"/>
  <c r="G1424" i="1" s="1"/>
  <c r="G1423" i="1"/>
  <c r="D1423" i="1"/>
  <c r="C1423" i="1"/>
  <c r="H1423" i="1" s="1"/>
  <c r="D1422" i="1"/>
  <c r="G1422" i="1" s="1"/>
  <c r="C1422" i="1"/>
  <c r="D1421" i="1"/>
  <c r="C1421" i="1"/>
  <c r="H1421" i="1" s="1"/>
  <c r="D1420" i="1"/>
  <c r="C1420" i="1"/>
  <c r="G1420" i="1" s="1"/>
  <c r="G1419" i="1"/>
  <c r="D1419" i="1"/>
  <c r="C1419" i="1"/>
  <c r="H1419" i="1" s="1"/>
  <c r="D1418" i="1"/>
  <c r="G1418" i="1" s="1"/>
  <c r="C1418" i="1"/>
  <c r="D1417" i="1"/>
  <c r="C1417" i="1"/>
  <c r="H1417" i="1" s="1"/>
  <c r="D1416" i="1"/>
  <c r="C1416" i="1"/>
  <c r="G1416" i="1" s="1"/>
  <c r="G1415" i="1"/>
  <c r="D1415" i="1"/>
  <c r="C1415" i="1"/>
  <c r="H1415" i="1" s="1"/>
  <c r="D1414" i="1"/>
  <c r="G1414" i="1" s="1"/>
  <c r="C1414" i="1"/>
  <c r="D1413" i="1"/>
  <c r="C1413" i="1"/>
  <c r="H1413" i="1" s="1"/>
  <c r="D1412" i="1"/>
  <c r="C1412" i="1"/>
  <c r="G1412" i="1" s="1"/>
  <c r="G1411" i="1"/>
  <c r="D1411" i="1"/>
  <c r="C1411" i="1"/>
  <c r="H1411" i="1" s="1"/>
  <c r="D1410" i="1"/>
  <c r="G1410" i="1" s="1"/>
  <c r="C1410" i="1"/>
  <c r="D1409" i="1"/>
  <c r="H1409" i="1" s="1"/>
  <c r="C1409" i="1"/>
  <c r="D1408" i="1"/>
  <c r="H1408" i="1" s="1"/>
  <c r="C1408" i="1"/>
  <c r="D1407" i="1"/>
  <c r="H1407" i="1" s="1"/>
  <c r="C1407" i="1"/>
  <c r="D1406" i="1"/>
  <c r="H1406" i="1" s="1"/>
  <c r="C1406" i="1"/>
  <c r="D1405" i="1"/>
  <c r="H1405" i="1" s="1"/>
  <c r="C1405" i="1"/>
  <c r="D1404" i="1"/>
  <c r="H1404" i="1" s="1"/>
  <c r="C1404" i="1"/>
  <c r="D1403" i="1"/>
  <c r="H1403" i="1" s="1"/>
  <c r="C1403" i="1"/>
  <c r="D1402" i="1"/>
  <c r="H1402" i="1" s="1"/>
  <c r="C1402" i="1"/>
  <c r="D1401" i="1"/>
  <c r="H1401" i="1" s="1"/>
  <c r="C1401" i="1"/>
  <c r="D1399" i="1"/>
  <c r="H1399" i="1" s="1"/>
  <c r="C1399" i="1"/>
  <c r="D1398" i="1"/>
  <c r="H1398" i="1" s="1"/>
  <c r="C1398" i="1"/>
  <c r="D1397" i="1"/>
  <c r="H1397" i="1" s="1"/>
  <c r="C1397" i="1"/>
  <c r="D1396" i="1"/>
  <c r="H1396" i="1" s="1"/>
  <c r="C1396" i="1"/>
  <c r="D1395" i="1"/>
  <c r="H1395" i="1" s="1"/>
  <c r="C1395" i="1"/>
  <c r="D1394" i="1"/>
  <c r="H1394" i="1" s="1"/>
  <c r="C1394" i="1"/>
  <c r="D1393" i="1"/>
  <c r="H1393" i="1" s="1"/>
  <c r="C1393" i="1"/>
  <c r="D1392" i="1"/>
  <c r="H1392" i="1" s="1"/>
  <c r="C1392" i="1"/>
  <c r="D1391" i="1"/>
  <c r="H1391" i="1" s="1"/>
  <c r="C1391" i="1"/>
  <c r="D1390" i="1"/>
  <c r="H1390" i="1" s="1"/>
  <c r="C1390" i="1"/>
  <c r="D1389" i="1"/>
  <c r="H1389" i="1" s="1"/>
  <c r="C1389" i="1"/>
  <c r="D1388" i="1"/>
  <c r="H1388" i="1" s="1"/>
  <c r="C1388" i="1"/>
  <c r="D1387" i="1"/>
  <c r="H1387" i="1" s="1"/>
  <c r="C1387" i="1"/>
  <c r="D1386" i="1"/>
  <c r="H1386" i="1" s="1"/>
  <c r="C1386" i="1"/>
  <c r="D1385" i="1"/>
  <c r="H1385" i="1" s="1"/>
  <c r="C1385" i="1"/>
  <c r="D1384" i="1"/>
  <c r="H1384" i="1" s="1"/>
  <c r="C1384" i="1"/>
  <c r="D1383" i="1"/>
  <c r="H1383" i="1" s="1"/>
  <c r="C1383" i="1"/>
  <c r="D1382" i="1"/>
  <c r="H1382" i="1" s="1"/>
  <c r="C1382" i="1"/>
  <c r="D1381" i="1"/>
  <c r="H1381" i="1" s="1"/>
  <c r="C1381" i="1"/>
  <c r="D1380" i="1"/>
  <c r="H1380" i="1" s="1"/>
  <c r="C1380" i="1"/>
  <c r="D1379" i="1"/>
  <c r="H1379" i="1" s="1"/>
  <c r="C1379" i="1"/>
  <c r="D1378" i="1"/>
  <c r="H1378" i="1" s="1"/>
  <c r="C1378" i="1"/>
  <c r="D1377" i="1"/>
  <c r="H1377" i="1" s="1"/>
  <c r="C1377" i="1"/>
  <c r="D1376" i="1"/>
  <c r="H1376" i="1" s="1"/>
  <c r="C1376" i="1"/>
  <c r="D1375" i="1"/>
  <c r="H1375" i="1" s="1"/>
  <c r="C1375" i="1"/>
  <c r="D1374" i="1"/>
  <c r="H1374" i="1" s="1"/>
  <c r="C1374" i="1"/>
  <c r="D1373" i="1"/>
  <c r="H1373" i="1" s="1"/>
  <c r="C1373" i="1"/>
  <c r="D1372" i="1"/>
  <c r="H1372" i="1" s="1"/>
  <c r="C1372" i="1"/>
  <c r="D1371" i="1"/>
  <c r="H1371" i="1" s="1"/>
  <c r="C1371" i="1"/>
  <c r="D1370" i="1"/>
  <c r="H1370" i="1" s="1"/>
  <c r="C1370" i="1"/>
  <c r="D1369" i="1"/>
  <c r="H1369" i="1" s="1"/>
  <c r="C1369" i="1"/>
  <c r="D1368" i="1"/>
  <c r="H1368" i="1" s="1"/>
  <c r="C1368" i="1"/>
  <c r="D1367" i="1"/>
  <c r="H1367" i="1" s="1"/>
  <c r="C1367" i="1"/>
  <c r="D1366" i="1"/>
  <c r="H1366" i="1" s="1"/>
  <c r="C1366" i="1"/>
  <c r="D1365" i="1"/>
  <c r="H1365" i="1" s="1"/>
  <c r="C1365" i="1"/>
  <c r="D1364" i="1"/>
  <c r="H1364" i="1" s="1"/>
  <c r="C1364" i="1"/>
  <c r="D1363" i="1"/>
  <c r="H1363" i="1" s="1"/>
  <c r="C1363" i="1"/>
  <c r="D1362" i="1"/>
  <c r="H1362" i="1" s="1"/>
  <c r="C1362" i="1"/>
  <c r="D1361" i="1"/>
  <c r="H1361" i="1" s="1"/>
  <c r="C1361" i="1"/>
  <c r="D1360" i="1"/>
  <c r="H1360" i="1" s="1"/>
  <c r="C1360" i="1"/>
  <c r="D1359" i="1"/>
  <c r="H1359" i="1" s="1"/>
  <c r="C1359" i="1"/>
  <c r="D1358" i="1"/>
  <c r="H1358" i="1" s="1"/>
  <c r="C1358" i="1"/>
  <c r="D1357" i="1"/>
  <c r="H1357" i="1" s="1"/>
  <c r="C1357" i="1"/>
  <c r="D1356" i="1"/>
  <c r="H1356" i="1" s="1"/>
  <c r="C1356" i="1"/>
  <c r="D1355" i="1"/>
  <c r="H1355" i="1" s="1"/>
  <c r="C1355" i="1"/>
  <c r="D1354" i="1"/>
  <c r="H1354" i="1" s="1"/>
  <c r="C1354" i="1"/>
  <c r="D1353" i="1"/>
  <c r="H1353" i="1" s="1"/>
  <c r="C1353" i="1"/>
  <c r="D1352" i="1"/>
  <c r="H1352" i="1" s="1"/>
  <c r="C1352" i="1"/>
  <c r="D1351" i="1"/>
  <c r="H1351" i="1" s="1"/>
  <c r="C1351" i="1"/>
  <c r="D1350" i="1"/>
  <c r="H1350" i="1" s="1"/>
  <c r="C1350" i="1"/>
  <c r="D1349" i="1"/>
  <c r="H1349" i="1" s="1"/>
  <c r="C1349" i="1"/>
  <c r="D1348" i="1"/>
  <c r="H1348" i="1" s="1"/>
  <c r="C1348" i="1"/>
  <c r="D1347" i="1"/>
  <c r="H1347" i="1" s="1"/>
  <c r="C1347" i="1"/>
  <c r="D1346" i="1"/>
  <c r="H1346" i="1" s="1"/>
  <c r="C1346" i="1"/>
  <c r="D1345" i="1"/>
  <c r="H1345" i="1" s="1"/>
  <c r="C1345" i="1"/>
  <c r="D1344" i="1"/>
  <c r="H1344" i="1" s="1"/>
  <c r="C1344" i="1"/>
  <c r="D1343" i="1"/>
  <c r="H1343" i="1" s="1"/>
  <c r="C1343" i="1"/>
  <c r="D1342" i="1"/>
  <c r="H1342" i="1" s="1"/>
  <c r="C1342" i="1"/>
  <c r="D1341" i="1"/>
  <c r="H1341" i="1" s="1"/>
  <c r="C1341" i="1"/>
  <c r="D1340" i="1"/>
  <c r="H1340" i="1" s="1"/>
  <c r="C1340" i="1"/>
  <c r="D1339" i="1"/>
  <c r="H1339" i="1" s="1"/>
  <c r="C1339" i="1"/>
  <c r="D1338" i="1"/>
  <c r="H1338" i="1" s="1"/>
  <c r="C1338" i="1"/>
  <c r="D1337" i="1"/>
  <c r="H1337" i="1" s="1"/>
  <c r="C1337" i="1"/>
  <c r="D1336" i="1"/>
  <c r="H1336" i="1" s="1"/>
  <c r="C1336" i="1"/>
  <c r="D1335" i="1"/>
  <c r="H1335" i="1" s="1"/>
  <c r="C1335" i="1"/>
  <c r="D1334" i="1"/>
  <c r="H1334" i="1" s="1"/>
  <c r="C1334" i="1"/>
  <c r="D1333" i="1"/>
  <c r="H1333" i="1" s="1"/>
  <c r="C1333" i="1"/>
  <c r="D1332" i="1"/>
  <c r="H1332" i="1" s="1"/>
  <c r="C1332" i="1"/>
  <c r="D1331" i="1"/>
  <c r="H1331" i="1" s="1"/>
  <c r="C1331" i="1"/>
  <c r="D1330" i="1"/>
  <c r="H1330" i="1" s="1"/>
  <c r="C1330" i="1"/>
  <c r="D1329" i="1"/>
  <c r="H1329" i="1" s="1"/>
  <c r="C1329" i="1"/>
  <c r="D1328" i="1"/>
  <c r="H1328" i="1" s="1"/>
  <c r="C1328" i="1"/>
  <c r="D1327" i="1"/>
  <c r="H1327" i="1" s="1"/>
  <c r="C1327" i="1"/>
  <c r="D1326" i="1"/>
  <c r="H1326" i="1" s="1"/>
  <c r="C1326" i="1"/>
  <c r="D1325" i="1"/>
  <c r="H1325" i="1" s="1"/>
  <c r="C1325" i="1"/>
  <c r="D1324" i="1"/>
  <c r="H1324" i="1" s="1"/>
  <c r="C1324" i="1"/>
  <c r="D1323" i="1"/>
  <c r="H1323" i="1" s="1"/>
  <c r="C1323" i="1"/>
  <c r="D1322" i="1"/>
  <c r="H1322" i="1" s="1"/>
  <c r="C1322" i="1"/>
  <c r="D1321" i="1"/>
  <c r="H1321" i="1" s="1"/>
  <c r="C1321" i="1"/>
  <c r="D1320" i="1"/>
  <c r="H1320" i="1" s="1"/>
  <c r="C1320" i="1"/>
  <c r="D1319" i="1"/>
  <c r="H1319" i="1" s="1"/>
  <c r="C1319" i="1"/>
  <c r="D1318" i="1"/>
  <c r="H1318" i="1" s="1"/>
  <c r="C1318" i="1"/>
  <c r="D1317" i="1"/>
  <c r="H1317" i="1" s="1"/>
  <c r="C1317" i="1"/>
  <c r="D1316" i="1"/>
  <c r="H1316" i="1" s="1"/>
  <c r="C1316" i="1"/>
  <c r="D1315" i="1"/>
  <c r="H1315" i="1" s="1"/>
  <c r="C1315" i="1"/>
  <c r="D1314" i="1"/>
  <c r="H1314" i="1" s="1"/>
  <c r="C1314" i="1"/>
  <c r="D1313" i="1"/>
  <c r="H1313" i="1" s="1"/>
  <c r="C1313" i="1"/>
  <c r="D1312" i="1"/>
  <c r="H1312" i="1" s="1"/>
  <c r="C1312" i="1"/>
  <c r="D1311" i="1"/>
  <c r="H1311" i="1" s="1"/>
  <c r="C1311" i="1"/>
  <c r="D1310" i="1"/>
  <c r="H1310" i="1" s="1"/>
  <c r="C1310" i="1"/>
  <c r="D1309" i="1"/>
  <c r="H1309" i="1" s="1"/>
  <c r="C1309" i="1"/>
  <c r="D1308" i="1"/>
  <c r="H1308" i="1" s="1"/>
  <c r="C1308" i="1"/>
  <c r="D1307" i="1"/>
  <c r="H1307" i="1" s="1"/>
  <c r="C1307" i="1"/>
  <c r="D1306" i="1"/>
  <c r="H1306" i="1" s="1"/>
  <c r="C1306" i="1"/>
  <c r="D1305" i="1"/>
  <c r="H1305" i="1" s="1"/>
  <c r="C1305" i="1"/>
  <c r="D1304" i="1"/>
  <c r="H1304" i="1" s="1"/>
  <c r="C1304" i="1"/>
  <c r="D1303" i="1"/>
  <c r="H1303" i="1" s="1"/>
  <c r="C1303" i="1"/>
  <c r="D1302" i="1"/>
  <c r="H1302" i="1" s="1"/>
  <c r="C1302" i="1"/>
  <c r="D1301" i="1"/>
  <c r="H1301" i="1" s="1"/>
  <c r="C1301" i="1"/>
  <c r="D1300" i="1"/>
  <c r="H1300" i="1" s="1"/>
  <c r="C1300" i="1"/>
  <c r="D1299" i="1"/>
  <c r="H1299" i="1" s="1"/>
  <c r="C1299" i="1"/>
  <c r="D1298" i="1"/>
  <c r="H1298" i="1" s="1"/>
  <c r="C1298" i="1"/>
  <c r="D1297" i="1"/>
  <c r="H1297" i="1" s="1"/>
  <c r="C1297" i="1"/>
  <c r="D1296" i="1"/>
  <c r="H1296" i="1" s="1"/>
  <c r="C1296" i="1"/>
  <c r="D1295" i="1"/>
  <c r="H1295" i="1" s="1"/>
  <c r="C1295" i="1"/>
  <c r="D1294" i="1"/>
  <c r="H1294" i="1" s="1"/>
  <c r="C1294" i="1"/>
  <c r="D1293" i="1"/>
  <c r="H1293" i="1" s="1"/>
  <c r="C1293" i="1"/>
  <c r="D1292" i="1"/>
  <c r="H1292" i="1" s="1"/>
  <c r="C1292" i="1"/>
  <c r="D1291" i="1"/>
  <c r="H1291" i="1" s="1"/>
  <c r="C1291" i="1"/>
  <c r="D1290" i="1"/>
  <c r="H1290" i="1" s="1"/>
  <c r="C1290" i="1"/>
  <c r="D1289" i="1"/>
  <c r="H1289" i="1" s="1"/>
  <c r="C1289" i="1"/>
  <c r="D1288" i="1"/>
  <c r="H1288" i="1" s="1"/>
  <c r="C1288" i="1"/>
  <c r="D1287" i="1"/>
  <c r="H1287" i="1" s="1"/>
  <c r="C1287" i="1"/>
  <c r="D1286" i="1"/>
  <c r="H1286" i="1" s="1"/>
  <c r="C1286" i="1"/>
  <c r="D1285" i="1"/>
  <c r="H1285" i="1" s="1"/>
  <c r="C1285" i="1"/>
  <c r="D1284" i="1"/>
  <c r="H1284" i="1" s="1"/>
  <c r="C1284" i="1"/>
  <c r="D1283" i="1"/>
  <c r="H1283" i="1" s="1"/>
  <c r="C1283" i="1"/>
  <c r="D1282" i="1"/>
  <c r="H1282" i="1" s="1"/>
  <c r="C1282" i="1"/>
  <c r="D1281" i="1"/>
  <c r="H1281" i="1" s="1"/>
  <c r="C1281" i="1"/>
  <c r="D1280" i="1"/>
  <c r="H1280" i="1" s="1"/>
  <c r="C1280" i="1"/>
  <c r="D1279" i="1"/>
  <c r="H1279" i="1" s="1"/>
  <c r="C1279" i="1"/>
  <c r="D1278" i="1"/>
  <c r="H1278" i="1" s="1"/>
  <c r="C1278" i="1"/>
  <c r="D1277" i="1"/>
  <c r="H1277" i="1" s="1"/>
  <c r="C1277" i="1"/>
  <c r="D1276" i="1"/>
  <c r="H1276" i="1" s="1"/>
  <c r="C1276" i="1"/>
  <c r="D1275" i="1"/>
  <c r="H1275" i="1" s="1"/>
  <c r="C1275" i="1"/>
  <c r="D1274" i="1"/>
  <c r="H1274" i="1" s="1"/>
  <c r="C1274" i="1"/>
  <c r="D1273" i="1"/>
  <c r="H1273" i="1" s="1"/>
  <c r="C1273" i="1"/>
  <c r="D1272" i="1"/>
  <c r="H1272" i="1" s="1"/>
  <c r="C1272" i="1"/>
  <c r="D1271" i="1"/>
  <c r="H1271" i="1" s="1"/>
  <c r="C1271" i="1"/>
  <c r="D1270" i="1"/>
  <c r="H1270" i="1" s="1"/>
  <c r="C1270" i="1"/>
  <c r="D1269" i="1"/>
  <c r="H1269" i="1" s="1"/>
  <c r="C1269" i="1"/>
  <c r="D1268" i="1"/>
  <c r="H1268" i="1" s="1"/>
  <c r="C1268" i="1"/>
  <c r="D1267" i="1"/>
  <c r="H1267" i="1" s="1"/>
  <c r="C1267" i="1"/>
  <c r="D1266" i="1"/>
  <c r="H1266" i="1" s="1"/>
  <c r="C1266" i="1"/>
  <c r="D1265" i="1"/>
  <c r="H1265" i="1" s="1"/>
  <c r="C1265" i="1"/>
  <c r="D1264" i="1"/>
  <c r="H1264" i="1" s="1"/>
  <c r="C1264" i="1"/>
  <c r="D1263" i="1"/>
  <c r="H1263" i="1" s="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G1129" i="1"/>
  <c r="D1129" i="1"/>
  <c r="H1129" i="1" s="1"/>
  <c r="C1129" i="1"/>
  <c r="D1128" i="1"/>
  <c r="C1128" i="1"/>
  <c r="G1127" i="1"/>
  <c r="D1127" i="1"/>
  <c r="H1127" i="1" s="1"/>
  <c r="C1127" i="1"/>
  <c r="D1126" i="1"/>
  <c r="C1126" i="1"/>
  <c r="G1125" i="1"/>
  <c r="D1125" i="1"/>
  <c r="H1125" i="1" s="1"/>
  <c r="C1125" i="1"/>
  <c r="D1124" i="1"/>
  <c r="D1123" i="1"/>
  <c r="C1123" i="1"/>
  <c r="G1122" i="1"/>
  <c r="D1122" i="1"/>
  <c r="H1122" i="1" s="1"/>
  <c r="C1122" i="1"/>
  <c r="D1121" i="1"/>
  <c r="C1121" i="1"/>
  <c r="G1120" i="1"/>
  <c r="D1120" i="1"/>
  <c r="H1120" i="1" s="1"/>
  <c r="C1120" i="1"/>
  <c r="D1119" i="1"/>
  <c r="C1119" i="1"/>
  <c r="G1118" i="1"/>
  <c r="D1118" i="1"/>
  <c r="H1118" i="1" s="1"/>
  <c r="C1118" i="1"/>
  <c r="D1117" i="1"/>
  <c r="C1117" i="1"/>
  <c r="G1116" i="1"/>
  <c r="D1116" i="1"/>
  <c r="H1116" i="1" s="1"/>
  <c r="C1116" i="1"/>
  <c r="D1115" i="1"/>
  <c r="C1115" i="1"/>
  <c r="G1114" i="1"/>
  <c r="D1114" i="1"/>
  <c r="H1114" i="1" s="1"/>
  <c r="C1114" i="1"/>
  <c r="G1113" i="1"/>
  <c r="D1113" i="1"/>
  <c r="H1113" i="1" s="1"/>
  <c r="C1113" i="1"/>
  <c r="G1112" i="1"/>
  <c r="D1112" i="1"/>
  <c r="H1112" i="1" s="1"/>
  <c r="C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G1097" i="1"/>
  <c r="D1097" i="1"/>
  <c r="H1097" i="1" s="1"/>
  <c r="C1097" i="1"/>
  <c r="G1096" i="1"/>
  <c r="D1096" i="1"/>
  <c r="H1096" i="1" s="1"/>
  <c r="C1096" i="1"/>
  <c r="G1095" i="1"/>
  <c r="D1095" i="1"/>
  <c r="H1095" i="1" s="1"/>
  <c r="C1095" i="1"/>
  <c r="G1094" i="1"/>
  <c r="D1094" i="1"/>
  <c r="H1094" i="1" s="1"/>
  <c r="C1094" i="1"/>
  <c r="C1093" i="1"/>
  <c r="G1092" i="1"/>
  <c r="D1092" i="1"/>
  <c r="H1092" i="1" s="1"/>
  <c r="C1092" i="1"/>
  <c r="G1091" i="1"/>
  <c r="D1091" i="1"/>
  <c r="H1091" i="1" s="1"/>
  <c r="C1091" i="1"/>
  <c r="G1090" i="1"/>
  <c r="D1090" i="1"/>
  <c r="H1090" i="1" s="1"/>
  <c r="C1090" i="1"/>
  <c r="G1089" i="1"/>
  <c r="D1089" i="1"/>
  <c r="H1089" i="1" s="1"/>
  <c r="C1089" i="1"/>
  <c r="G1088" i="1"/>
  <c r="D1088" i="1"/>
  <c r="H1088" i="1" s="1"/>
  <c r="C1088" i="1"/>
  <c r="G1087" i="1"/>
  <c r="D1087" i="1"/>
  <c r="H1087" i="1" s="1"/>
  <c r="C1087" i="1"/>
  <c r="G1086" i="1"/>
  <c r="D1086" i="1"/>
  <c r="H1086" i="1" s="1"/>
  <c r="C1086" i="1"/>
  <c r="G1085" i="1"/>
  <c r="D1085" i="1"/>
  <c r="H1085" i="1" s="1"/>
  <c r="C1085" i="1"/>
  <c r="G1084" i="1"/>
  <c r="D1084" i="1"/>
  <c r="H1084" i="1" s="1"/>
  <c r="C1084" i="1"/>
  <c r="G1083" i="1"/>
  <c r="D1083" i="1"/>
  <c r="H1083" i="1" s="1"/>
  <c r="C1083" i="1"/>
  <c r="G1082" i="1"/>
  <c r="D1082" i="1"/>
  <c r="H1082" i="1" s="1"/>
  <c r="C1082" i="1"/>
  <c r="G1081" i="1"/>
  <c r="D1081" i="1"/>
  <c r="H1081" i="1" s="1"/>
  <c r="C1081" i="1"/>
  <c r="G1080" i="1"/>
  <c r="D1080" i="1"/>
  <c r="H1080" i="1" s="1"/>
  <c r="C1080" i="1"/>
  <c r="G1079" i="1"/>
  <c r="D1079" i="1"/>
  <c r="H1079" i="1" s="1"/>
  <c r="C1079" i="1"/>
  <c r="G1078" i="1"/>
  <c r="D1078" i="1"/>
  <c r="H1078" i="1" s="1"/>
  <c r="C1078" i="1"/>
  <c r="G1077" i="1"/>
  <c r="D1077" i="1"/>
  <c r="H1077" i="1" s="1"/>
  <c r="C1077" i="1"/>
  <c r="G1076" i="1"/>
  <c r="D1076" i="1"/>
  <c r="H1076" i="1" s="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6" i="1"/>
  <c r="H1016" i="1" s="1"/>
  <c r="C1016" i="1"/>
  <c r="D1015" i="1"/>
  <c r="H1015" i="1" s="1"/>
  <c r="C1015" i="1"/>
  <c r="D1014" i="1"/>
  <c r="H1014" i="1" s="1"/>
  <c r="C1014" i="1"/>
  <c r="D1013" i="1"/>
  <c r="H1013" i="1" s="1"/>
  <c r="C1013" i="1"/>
  <c r="D1010" i="1"/>
  <c r="G1010" i="1" s="1"/>
  <c r="C1010" i="1"/>
  <c r="H1009" i="1"/>
  <c r="D1009" i="1"/>
  <c r="G1009" i="1" s="1"/>
  <c r="C1009" i="1"/>
  <c r="H1008" i="1"/>
  <c r="D1008" i="1"/>
  <c r="G1008" i="1" s="1"/>
  <c r="C1008" i="1"/>
  <c r="H1007" i="1"/>
  <c r="D1007" i="1"/>
  <c r="G1007" i="1" s="1"/>
  <c r="C1007" i="1"/>
  <c r="D1006" i="1"/>
  <c r="G1006" i="1" s="1"/>
  <c r="C1006" i="1"/>
  <c r="H1005" i="1"/>
  <c r="D1005" i="1"/>
  <c r="G1005" i="1" s="1"/>
  <c r="C1005" i="1"/>
  <c r="H1004" i="1"/>
  <c r="D1004" i="1"/>
  <c r="G1004" i="1" s="1"/>
  <c r="C1004" i="1"/>
  <c r="H1003" i="1"/>
  <c r="D1003" i="1"/>
  <c r="G1003" i="1" s="1"/>
  <c r="C1003" i="1"/>
  <c r="D1002" i="1"/>
  <c r="G1002" i="1" s="1"/>
  <c r="C1002" i="1"/>
  <c r="H1001" i="1"/>
  <c r="D1001" i="1"/>
  <c r="G1001" i="1" s="1"/>
  <c r="C1001" i="1"/>
  <c r="H1000" i="1"/>
  <c r="D1000" i="1"/>
  <c r="G1000" i="1" s="1"/>
  <c r="C1000" i="1"/>
  <c r="H999" i="1"/>
  <c r="D999" i="1"/>
  <c r="G999" i="1" s="1"/>
  <c r="C999" i="1"/>
  <c r="D998" i="1"/>
  <c r="G998" i="1" s="1"/>
  <c r="C998" i="1"/>
  <c r="H997" i="1"/>
  <c r="D997" i="1"/>
  <c r="G997" i="1" s="1"/>
  <c r="C997" i="1"/>
  <c r="H996" i="1"/>
  <c r="D996" i="1"/>
  <c r="G996" i="1" s="1"/>
  <c r="C996" i="1"/>
  <c r="H995" i="1"/>
  <c r="D995" i="1"/>
  <c r="G995" i="1" s="1"/>
  <c r="C995" i="1"/>
  <c r="D994" i="1"/>
  <c r="G994" i="1" s="1"/>
  <c r="C994" i="1"/>
  <c r="H993" i="1"/>
  <c r="D993" i="1"/>
  <c r="G993" i="1" s="1"/>
  <c r="C993" i="1"/>
  <c r="H992" i="1"/>
  <c r="D992" i="1"/>
  <c r="G992" i="1" s="1"/>
  <c r="C992" i="1"/>
  <c r="H991" i="1"/>
  <c r="D991" i="1"/>
  <c r="G991" i="1" s="1"/>
  <c r="C991" i="1"/>
  <c r="D990" i="1"/>
  <c r="G990" i="1" s="1"/>
  <c r="C990" i="1"/>
  <c r="H989" i="1"/>
  <c r="D989" i="1"/>
  <c r="G989" i="1" s="1"/>
  <c r="C989" i="1"/>
  <c r="H988" i="1"/>
  <c r="D988" i="1"/>
  <c r="G988" i="1" s="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D850" i="1"/>
  <c r="H850" i="1" s="1"/>
  <c r="C850" i="1"/>
  <c r="H849" i="1"/>
  <c r="G849" i="1"/>
  <c r="D849" i="1"/>
  <c r="C849" i="1"/>
  <c r="D848" i="1"/>
  <c r="H848" i="1" s="1"/>
  <c r="C848" i="1"/>
  <c r="H847" i="1"/>
  <c r="G847" i="1"/>
  <c r="D847" i="1"/>
  <c r="C847" i="1"/>
  <c r="H846" i="1"/>
  <c r="G846" i="1"/>
  <c r="D846" i="1"/>
  <c r="C846" i="1"/>
  <c r="H845" i="1"/>
  <c r="G845" i="1"/>
  <c r="D845" i="1"/>
  <c r="C845" i="1"/>
  <c r="H844" i="1"/>
  <c r="D844" i="1"/>
  <c r="G844" i="1" s="1"/>
  <c r="C844" i="1"/>
  <c r="H843" i="1"/>
  <c r="G843" i="1"/>
  <c r="D843" i="1"/>
  <c r="C843" i="1"/>
  <c r="H842" i="1"/>
  <c r="G842" i="1"/>
  <c r="D842" i="1"/>
  <c r="C842" i="1"/>
  <c r="H841" i="1"/>
  <c r="G841" i="1"/>
  <c r="D841" i="1"/>
  <c r="C841" i="1"/>
  <c r="H840" i="1"/>
  <c r="G840" i="1"/>
  <c r="D840" i="1"/>
  <c r="C840" i="1"/>
  <c r="G839" i="1"/>
  <c r="D839" i="1"/>
  <c r="H839" i="1" s="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D825" i="1"/>
  <c r="H825" i="1" s="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D782" i="1"/>
  <c r="G782" i="1" s="1"/>
  <c r="C782" i="1"/>
  <c r="D781" i="1"/>
  <c r="H781" i="1" s="1"/>
  <c r="C781" i="1"/>
  <c r="H780" i="1"/>
  <c r="G780" i="1"/>
  <c r="D780" i="1"/>
  <c r="C780" i="1"/>
  <c r="H779" i="1"/>
  <c r="G779" i="1"/>
  <c r="D779" i="1"/>
  <c r="C779" i="1"/>
  <c r="H778" i="1"/>
  <c r="G778" i="1"/>
  <c r="D778" i="1"/>
  <c r="C778" i="1"/>
  <c r="D777" i="1"/>
  <c r="H777" i="1" s="1"/>
  <c r="C777" i="1"/>
  <c r="H776" i="1"/>
  <c r="G776" i="1"/>
  <c r="D776" i="1"/>
  <c r="C776" i="1"/>
  <c r="G775" i="1"/>
  <c r="D775" i="1"/>
  <c r="H775" i="1" s="1"/>
  <c r="C775" i="1"/>
  <c r="D774" i="1"/>
  <c r="H774" i="1" s="1"/>
  <c r="C774" i="1"/>
  <c r="H773" i="1"/>
  <c r="G773" i="1"/>
  <c r="D773" i="1"/>
  <c r="C773" i="1"/>
  <c r="H772" i="1"/>
  <c r="G772" i="1"/>
  <c r="D772" i="1"/>
  <c r="C772" i="1"/>
  <c r="D771" i="1"/>
  <c r="H771" i="1" s="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G762" i="1"/>
  <c r="D762" i="1"/>
  <c r="H762" i="1" s="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D750" i="1"/>
  <c r="H750" i="1" s="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D736" i="1"/>
  <c r="H736" i="1" s="1"/>
  <c r="C736" i="1"/>
  <c r="D735" i="1"/>
  <c r="H735" i="1" s="1"/>
  <c r="C735" i="1"/>
  <c r="D734" i="1"/>
  <c r="H734" i="1" s="1"/>
  <c r="C734" i="1"/>
  <c r="D733" i="1"/>
  <c r="G733" i="1" s="1"/>
  <c r="C733" i="1"/>
  <c r="G732" i="1"/>
  <c r="D732" i="1"/>
  <c r="H732" i="1" s="1"/>
  <c r="C732" i="1"/>
  <c r="D731" i="1"/>
  <c r="H731" i="1" s="1"/>
  <c r="C731" i="1"/>
  <c r="D730" i="1"/>
  <c r="G730" i="1" s="1"/>
  <c r="C730" i="1"/>
  <c r="G729" i="1"/>
  <c r="D729" i="1"/>
  <c r="H729" i="1" s="1"/>
  <c r="C729" i="1"/>
  <c r="H728" i="1"/>
  <c r="G728" i="1"/>
  <c r="D728" i="1"/>
  <c r="C728" i="1"/>
  <c r="D727" i="1"/>
  <c r="G727" i="1" s="1"/>
  <c r="C727" i="1"/>
  <c r="G726" i="1"/>
  <c r="D726" i="1"/>
  <c r="H726" i="1" s="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G704" i="1"/>
  <c r="D704" i="1"/>
  <c r="H704" i="1" s="1"/>
  <c r="C704" i="1"/>
  <c r="H703" i="1"/>
  <c r="G703" i="1"/>
  <c r="D703" i="1"/>
  <c r="C703" i="1"/>
  <c r="H702" i="1"/>
  <c r="G702" i="1"/>
  <c r="D702" i="1"/>
  <c r="C702" i="1"/>
  <c r="H701" i="1"/>
  <c r="G701" i="1"/>
  <c r="D701" i="1"/>
  <c r="C701" i="1"/>
  <c r="H700" i="1"/>
  <c r="G700" i="1"/>
  <c r="D700" i="1"/>
  <c r="C700" i="1"/>
  <c r="G699" i="1"/>
  <c r="D699" i="1"/>
  <c r="H699" i="1" s="1"/>
  <c r="C699" i="1"/>
  <c r="H698" i="1"/>
  <c r="G698" i="1"/>
  <c r="D698" i="1"/>
  <c r="C698" i="1"/>
  <c r="D697" i="1"/>
  <c r="H697" i="1" s="1"/>
  <c r="C697" i="1"/>
  <c r="H696" i="1"/>
  <c r="G696" i="1"/>
  <c r="D696" i="1"/>
  <c r="C696" i="1"/>
  <c r="G695"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D671" i="1"/>
  <c r="G671" i="1" s="1"/>
  <c r="C671" i="1"/>
  <c r="H670" i="1"/>
  <c r="G670" i="1"/>
  <c r="D670" i="1"/>
  <c r="C670" i="1"/>
  <c r="H669" i="1"/>
  <c r="G669" i="1"/>
  <c r="D669" i="1"/>
  <c r="C669" i="1"/>
  <c r="H668" i="1"/>
  <c r="G668" i="1"/>
  <c r="D668" i="1"/>
  <c r="C668" i="1"/>
  <c r="H667" i="1"/>
  <c r="G667" i="1"/>
  <c r="D667" i="1"/>
  <c r="C667" i="1"/>
  <c r="H666" i="1"/>
  <c r="G666" i="1"/>
  <c r="D666" i="1"/>
  <c r="C666" i="1"/>
  <c r="H665" i="1"/>
  <c r="D665" i="1"/>
  <c r="G665" i="1" s="1"/>
  <c r="C665" i="1"/>
  <c r="H664" i="1"/>
  <c r="G664" i="1"/>
  <c r="D664" i="1"/>
  <c r="C664" i="1"/>
  <c r="H663" i="1"/>
  <c r="G663" i="1"/>
  <c r="D663" i="1"/>
  <c r="C663" i="1"/>
  <c r="H662" i="1"/>
  <c r="D662" i="1"/>
  <c r="G662" i="1" s="1"/>
  <c r="C662" i="1"/>
  <c r="H661" i="1"/>
  <c r="G661" i="1"/>
  <c r="D661" i="1"/>
  <c r="C661" i="1"/>
  <c r="H660" i="1"/>
  <c r="G660" i="1"/>
  <c r="D660" i="1"/>
  <c r="C660" i="1"/>
  <c r="H659" i="1"/>
  <c r="D659" i="1"/>
  <c r="G659" i="1" s="1"/>
  <c r="C659" i="1"/>
  <c r="H658" i="1"/>
  <c r="G658" i="1"/>
  <c r="D658" i="1"/>
  <c r="C658" i="1"/>
  <c r="H657" i="1"/>
  <c r="G657" i="1"/>
  <c r="D657" i="1"/>
  <c r="C657" i="1"/>
  <c r="G656" i="1"/>
  <c r="D656" i="1"/>
  <c r="H656" i="1" s="1"/>
  <c r="C656" i="1"/>
  <c r="H655" i="1"/>
  <c r="G655" i="1"/>
  <c r="D655" i="1"/>
  <c r="C655" i="1"/>
  <c r="D654" i="1"/>
  <c r="H654" i="1" s="1"/>
  <c r="C654" i="1"/>
  <c r="H653" i="1"/>
  <c r="G653" i="1"/>
  <c r="D653" i="1"/>
  <c r="C653" i="1"/>
  <c r="H652" i="1"/>
  <c r="D652" i="1"/>
  <c r="G652" i="1" s="1"/>
  <c r="C652" i="1"/>
  <c r="H651" i="1"/>
  <c r="G651" i="1"/>
  <c r="D651" i="1"/>
  <c r="C651" i="1"/>
  <c r="H650" i="1"/>
  <c r="G650" i="1"/>
  <c r="D650" i="1"/>
  <c r="C650" i="1"/>
  <c r="D649" i="1"/>
  <c r="H649" i="1" s="1"/>
  <c r="C649" i="1"/>
  <c r="G648" i="1"/>
  <c r="D648" i="1"/>
  <c r="H648" i="1" s="1"/>
  <c r="C648" i="1"/>
  <c r="H647" i="1"/>
  <c r="D647" i="1"/>
  <c r="G647" i="1" s="1"/>
  <c r="C647" i="1"/>
  <c r="D646" i="1"/>
  <c r="H646" i="1" s="1"/>
  <c r="C646" i="1"/>
  <c r="D645" i="1"/>
  <c r="G645" i="1" s="1"/>
  <c r="C645" i="1"/>
  <c r="C641" i="1"/>
  <c r="H636" i="1"/>
  <c r="G636" i="1"/>
  <c r="D636" i="1"/>
  <c r="C636" i="1"/>
  <c r="G635"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D615" i="1"/>
  <c r="H615" i="1" s="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D492" i="1"/>
  <c r="H492" i="1" s="1"/>
  <c r="C492" i="1"/>
  <c r="H491" i="1"/>
  <c r="D491" i="1"/>
  <c r="G491" i="1" s="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C423" i="1"/>
  <c r="D422" i="1"/>
  <c r="H422" i="1" s="1"/>
  <c r="C422" i="1"/>
  <c r="C421" i="1"/>
  <c r="H416" i="1"/>
  <c r="G416" i="1"/>
  <c r="D416" i="1"/>
  <c r="C416" i="1"/>
  <c r="H415" i="1"/>
  <c r="G415" i="1"/>
  <c r="D415" i="1"/>
  <c r="C415" i="1"/>
  <c r="G414" i="1"/>
  <c r="D414" i="1"/>
  <c r="H414" i="1" s="1"/>
  <c r="C414" i="1"/>
  <c r="H411" i="1"/>
  <c r="G411" i="1"/>
  <c r="D411" i="1"/>
  <c r="C411" i="1"/>
  <c r="H410" i="1"/>
  <c r="G410" i="1"/>
  <c r="D410" i="1"/>
  <c r="C410" i="1"/>
  <c r="H409" i="1"/>
  <c r="G409" i="1"/>
  <c r="D409" i="1"/>
  <c r="C409" i="1"/>
  <c r="D408" i="1"/>
  <c r="H408" i="1" s="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D398" i="1"/>
  <c r="H398" i="1" s="1"/>
  <c r="C398" i="1"/>
  <c r="H397" i="1"/>
  <c r="G397" i="1"/>
  <c r="D397" i="1"/>
  <c r="C397"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D386" i="1"/>
  <c r="G386" i="1" s="1"/>
  <c r="C386" i="1"/>
  <c r="H385" i="1"/>
  <c r="G385" i="1"/>
  <c r="D385" i="1"/>
  <c r="C385" i="1"/>
  <c r="H384" i="1"/>
  <c r="G384" i="1"/>
  <c r="D384" i="1"/>
  <c r="C384" i="1"/>
  <c r="C383" i="1"/>
  <c r="H382" i="1"/>
  <c r="G382" i="1"/>
  <c r="D382" i="1"/>
  <c r="C382" i="1"/>
  <c r="H381" i="1"/>
  <c r="D381" i="1"/>
  <c r="G381" i="1" s="1"/>
  <c r="C381" i="1"/>
  <c r="H380" i="1"/>
  <c r="G380" i="1"/>
  <c r="D380" i="1"/>
  <c r="C380" i="1"/>
  <c r="H379" i="1"/>
  <c r="G379" i="1"/>
  <c r="D379" i="1"/>
  <c r="C379" i="1"/>
  <c r="H378" i="1"/>
  <c r="G378" i="1"/>
  <c r="D378" i="1"/>
  <c r="C378" i="1"/>
  <c r="D377" i="1"/>
  <c r="H377" i="1" s="1"/>
  <c r="C377" i="1"/>
  <c r="H376" i="1"/>
  <c r="D376" i="1"/>
  <c r="G376" i="1" s="1"/>
  <c r="C376" i="1"/>
  <c r="H375" i="1"/>
  <c r="G375" i="1"/>
  <c r="D375" i="1"/>
  <c r="C375" i="1"/>
  <c r="D374" i="1"/>
  <c r="H374" i="1" s="1"/>
  <c r="C374" i="1"/>
  <c r="D373" i="1"/>
  <c r="H373" i="1" s="1"/>
  <c r="C373" i="1"/>
  <c r="H372" i="1"/>
  <c r="G372" i="1"/>
  <c r="D372" i="1"/>
  <c r="C372" i="1"/>
  <c r="H371" i="1"/>
  <c r="D371" i="1"/>
  <c r="G371" i="1" s="1"/>
  <c r="C371" i="1"/>
  <c r="H370" i="1"/>
  <c r="G370" i="1"/>
  <c r="D370" i="1"/>
  <c r="C370" i="1"/>
  <c r="C369" i="1"/>
  <c r="C368" i="1"/>
  <c r="H367" i="1"/>
  <c r="G367" i="1"/>
  <c r="D367" i="1"/>
  <c r="C367" i="1"/>
  <c r="H366" i="1"/>
  <c r="G366" i="1"/>
  <c r="D366" i="1"/>
  <c r="C366" i="1"/>
  <c r="H365" i="1"/>
  <c r="D365" i="1"/>
  <c r="G365" i="1" s="1"/>
  <c r="C365" i="1"/>
  <c r="G364" i="1"/>
  <c r="D364" i="1"/>
  <c r="H364" i="1" s="1"/>
  <c r="C364" i="1"/>
  <c r="H363" i="1"/>
  <c r="G363" i="1"/>
  <c r="D363" i="1"/>
  <c r="C363" i="1"/>
  <c r="H362" i="1"/>
  <c r="G362" i="1"/>
  <c r="D362" i="1"/>
  <c r="C362" i="1"/>
  <c r="C361" i="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D332" i="1"/>
  <c r="H332" i="1" s="1"/>
  <c r="C332" i="1"/>
  <c r="D331" i="1"/>
  <c r="H331" i="1" s="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6" i="1" s="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G306" i="1" s="1"/>
  <c r="C306" i="1"/>
  <c r="D305" i="1"/>
  <c r="H305" i="1" s="1"/>
  <c r="C305" i="1"/>
  <c r="D302" i="1"/>
  <c r="G302" i="1" s="1"/>
  <c r="C302" i="1"/>
  <c r="D301" i="1"/>
  <c r="H301" i="1" s="1"/>
  <c r="C301" i="1"/>
  <c r="G300" i="1"/>
  <c r="D300" i="1"/>
  <c r="H300" i="1" s="1"/>
  <c r="C300" i="1"/>
  <c r="H299" i="1"/>
  <c r="D299" i="1"/>
  <c r="G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D286" i="1"/>
  <c r="H286" i="1" s="1"/>
  <c r="C286" i="1"/>
  <c r="H285" i="1"/>
  <c r="D285" i="1"/>
  <c r="G285" i="1" s="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D275" i="1"/>
  <c r="H275" i="1" s="1"/>
  <c r="C275" i="1"/>
  <c r="D274" i="1"/>
  <c r="H274" i="1" s="1"/>
  <c r="C274" i="1"/>
  <c r="D273" i="1"/>
  <c r="H273" i="1" s="1"/>
  <c r="C273" i="1"/>
  <c r="H272" i="1"/>
  <c r="D272" i="1"/>
  <c r="G272" i="1" s="1"/>
  <c r="C272" i="1"/>
  <c r="D271" i="1"/>
  <c r="H271" i="1" s="1"/>
  <c r="C271" i="1"/>
  <c r="D270" i="1"/>
  <c r="G270" i="1" s="1"/>
  <c r="C270" i="1"/>
  <c r="H268" i="1"/>
  <c r="G268" i="1"/>
  <c r="D268" i="1"/>
  <c r="C268" i="1"/>
  <c r="H267" i="1"/>
  <c r="G267" i="1"/>
  <c r="D267" i="1"/>
  <c r="C267" i="1"/>
  <c r="D266" i="1"/>
  <c r="H266" i="1" s="1"/>
  <c r="C266" i="1"/>
  <c r="D265" i="1"/>
  <c r="H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D256" i="1"/>
  <c r="H256" i="1" s="1"/>
  <c r="C256" i="1"/>
  <c r="H255" i="1"/>
  <c r="G255" i="1"/>
  <c r="D255" i="1"/>
  <c r="C255" i="1"/>
  <c r="H254" i="1"/>
  <c r="G254" i="1"/>
  <c r="D254" i="1"/>
  <c r="C254" i="1"/>
  <c r="C253" i="1"/>
  <c r="H252" i="1"/>
  <c r="G252" i="1"/>
  <c r="D252" i="1"/>
  <c r="C252" i="1"/>
  <c r="H251" i="1"/>
  <c r="G251" i="1"/>
  <c r="D251" i="1"/>
  <c r="C251" i="1"/>
  <c r="D250" i="1"/>
  <c r="G250" i="1" s="1"/>
  <c r="C250" i="1"/>
  <c r="H249" i="1"/>
  <c r="G249" i="1"/>
  <c r="D249" i="1"/>
  <c r="C249" i="1"/>
  <c r="D248" i="1"/>
  <c r="H248" i="1" s="1"/>
  <c r="C248" i="1"/>
  <c r="D247" i="1"/>
  <c r="H247" i="1" s="1"/>
  <c r="C247" i="1"/>
  <c r="C246" i="1"/>
  <c r="H245" i="1"/>
  <c r="G245" i="1"/>
  <c r="D245" i="1"/>
  <c r="C245" i="1"/>
  <c r="H244" i="1"/>
  <c r="G244" i="1"/>
  <c r="D244" i="1"/>
  <c r="C244" i="1"/>
  <c r="D243" i="1"/>
  <c r="H243" i="1" s="1"/>
  <c r="C243" i="1"/>
  <c r="D242" i="1"/>
  <c r="G242" i="1" s="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D235" i="1"/>
  <c r="H235" i="1" s="1"/>
  <c r="C235" i="1"/>
  <c r="H234" i="1"/>
  <c r="G234" i="1"/>
  <c r="D234" i="1"/>
  <c r="C234" i="1"/>
  <c r="C233" i="1"/>
  <c r="H232" i="1"/>
  <c r="G232" i="1"/>
  <c r="D232" i="1"/>
  <c r="C232" i="1"/>
  <c r="H231" i="1"/>
  <c r="G231" i="1"/>
  <c r="D231" i="1"/>
  <c r="C231" i="1"/>
  <c r="H230" i="1"/>
  <c r="G230" i="1"/>
  <c r="D230" i="1"/>
  <c r="C230" i="1"/>
  <c r="H229" i="1"/>
  <c r="G229" i="1"/>
  <c r="D229" i="1"/>
  <c r="C229" i="1"/>
  <c r="D228" i="1"/>
  <c r="H228" i="1" s="1"/>
  <c r="C228" i="1"/>
  <c r="D227" i="1"/>
  <c r="H227" i="1" s="1"/>
  <c r="C227" i="1"/>
  <c r="H225" i="1"/>
  <c r="G225" i="1"/>
  <c r="D225" i="1"/>
  <c r="C225" i="1"/>
  <c r="D224" i="1"/>
  <c r="H224" i="1" s="1"/>
  <c r="C224" i="1"/>
  <c r="H223" i="1"/>
  <c r="D223" i="1"/>
  <c r="G223" i="1" s="1"/>
  <c r="C223" i="1"/>
  <c r="H222" i="1"/>
  <c r="D222" i="1"/>
  <c r="G222" i="1" s="1"/>
  <c r="C222" i="1"/>
  <c r="D221" i="1"/>
  <c r="G221" i="1" s="1"/>
  <c r="C221" i="1"/>
  <c r="D220" i="1"/>
  <c r="H220" i="1" s="1"/>
  <c r="C220" i="1"/>
  <c r="H219" i="1"/>
  <c r="G219" i="1"/>
  <c r="D219" i="1"/>
  <c r="C219" i="1"/>
  <c r="C218" i="1"/>
  <c r="H216" i="1"/>
  <c r="G216" i="1"/>
  <c r="D216" i="1"/>
  <c r="C216" i="1"/>
  <c r="D215" i="1"/>
  <c r="G215" i="1" s="1"/>
  <c r="C215" i="1"/>
  <c r="D214" i="1"/>
  <c r="H214" i="1" s="1"/>
  <c r="C214" i="1"/>
  <c r="D213" i="1"/>
  <c r="G213" i="1" s="1"/>
  <c r="C213" i="1"/>
  <c r="D212" i="1"/>
  <c r="H212" i="1" s="1"/>
  <c r="C212" i="1"/>
  <c r="D211" i="1"/>
  <c r="H211" i="1" s="1"/>
  <c r="C211" i="1"/>
  <c r="H210" i="1"/>
  <c r="G210" i="1"/>
  <c r="D210" i="1"/>
  <c r="C210" i="1"/>
  <c r="H209" i="1"/>
  <c r="G209" i="1"/>
  <c r="D209" i="1"/>
  <c r="C209" i="1"/>
  <c r="H208" i="1"/>
  <c r="G208" i="1"/>
  <c r="D208" i="1"/>
  <c r="C208" i="1"/>
  <c r="H207" i="1"/>
  <c r="G207" i="1"/>
  <c r="D207" i="1"/>
  <c r="C207" i="1"/>
  <c r="H206" i="1"/>
  <c r="D206" i="1"/>
  <c r="G206" i="1" s="1"/>
  <c r="C206" i="1"/>
  <c r="H205" i="1"/>
  <c r="G205" i="1"/>
  <c r="D205" i="1"/>
  <c r="C205" i="1"/>
  <c r="D204" i="1"/>
  <c r="H204" i="1" s="1"/>
  <c r="C204" i="1"/>
  <c r="H203" i="1"/>
  <c r="G203" i="1"/>
  <c r="D203" i="1"/>
  <c r="C203" i="1"/>
  <c r="H202" i="1"/>
  <c r="G202" i="1"/>
  <c r="D202" i="1"/>
  <c r="C202" i="1"/>
  <c r="H201" i="1"/>
  <c r="G201" i="1"/>
  <c r="D201" i="1"/>
  <c r="C201" i="1"/>
  <c r="H200" i="1"/>
  <c r="G200" i="1"/>
  <c r="D200" i="1"/>
  <c r="C200" i="1"/>
  <c r="H199" i="1"/>
  <c r="G199" i="1"/>
  <c r="D199" i="1"/>
  <c r="C199" i="1"/>
  <c r="H197" i="1"/>
  <c r="D197" i="1"/>
  <c r="G197" i="1" s="1"/>
  <c r="C197" i="1"/>
  <c r="D196" i="1"/>
  <c r="H196" i="1" s="1"/>
  <c r="C196" i="1"/>
  <c r="H195" i="1"/>
  <c r="D195" i="1"/>
  <c r="G195" i="1" s="1"/>
  <c r="C195" i="1"/>
  <c r="D194" i="1"/>
  <c r="H194" i="1" s="1"/>
  <c r="C194" i="1"/>
  <c r="D193" i="1"/>
  <c r="H193" i="1" s="1"/>
  <c r="C193" i="1"/>
  <c r="H192" i="1"/>
  <c r="D192" i="1"/>
  <c r="G192" i="1" s="1"/>
  <c r="C192" i="1"/>
  <c r="D191" i="1"/>
  <c r="H191" i="1" s="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D184" i="1"/>
  <c r="H184" i="1" s="1"/>
  <c r="C184" i="1"/>
  <c r="D183" i="1"/>
  <c r="H183" i="1" s="1"/>
  <c r="C183" i="1"/>
  <c r="H182" i="1"/>
  <c r="G182" i="1"/>
  <c r="D182" i="1"/>
  <c r="C182" i="1"/>
  <c r="D181" i="1"/>
  <c r="G181" i="1" s="1"/>
  <c r="C181" i="1"/>
  <c r="D180" i="1"/>
  <c r="H180" i="1" s="1"/>
  <c r="C180" i="1"/>
  <c r="D179" i="1"/>
  <c r="H179" i="1" s="1"/>
  <c r="C179" i="1"/>
  <c r="D178" i="1"/>
  <c r="G178" i="1" s="1"/>
  <c r="C178" i="1"/>
  <c r="H177" i="1"/>
  <c r="G177" i="1"/>
  <c r="D177" i="1"/>
  <c r="C177" i="1"/>
  <c r="D176" i="1"/>
  <c r="G176" i="1" s="1"/>
  <c r="C176" i="1"/>
  <c r="D175" i="1"/>
  <c r="H175" i="1" s="1"/>
  <c r="C175" i="1"/>
  <c r="D174" i="1"/>
  <c r="G174" i="1" s="1"/>
  <c r="C174" i="1"/>
  <c r="D173" i="1"/>
  <c r="G173" i="1" s="1"/>
  <c r="C173" i="1"/>
  <c r="H172" i="1"/>
  <c r="G172" i="1"/>
  <c r="D172" i="1"/>
  <c r="C172" i="1"/>
  <c r="D171" i="1"/>
  <c r="H171" i="1" s="1"/>
  <c r="C171" i="1"/>
  <c r="D170" i="1"/>
  <c r="H170" i="1" s="1"/>
  <c r="C170" i="1"/>
  <c r="D169" i="1"/>
  <c r="H169" i="1" s="1"/>
  <c r="C169" i="1"/>
  <c r="D168" i="1"/>
  <c r="H168" i="1" s="1"/>
  <c r="C168" i="1"/>
  <c r="D167" i="1"/>
  <c r="H167" i="1" s="1"/>
  <c r="C167" i="1"/>
  <c r="C166" i="1"/>
  <c r="H165" i="1"/>
  <c r="G165" i="1"/>
  <c r="D165" i="1"/>
  <c r="C165" i="1"/>
  <c r="H164" i="1"/>
  <c r="G164" i="1"/>
  <c r="D164" i="1"/>
  <c r="C164" i="1"/>
  <c r="H163" i="1"/>
  <c r="G163" i="1"/>
  <c r="D163" i="1"/>
  <c r="C163" i="1"/>
  <c r="D162" i="1"/>
  <c r="H162" i="1" s="1"/>
  <c r="C162" i="1"/>
  <c r="C161" i="1"/>
  <c r="C160" i="1"/>
  <c r="H159" i="1"/>
  <c r="G159" i="1"/>
  <c r="D159" i="1"/>
  <c r="C159" i="1"/>
  <c r="D158" i="1"/>
  <c r="H158" i="1" s="1"/>
  <c r="C158" i="1"/>
  <c r="H157" i="1"/>
  <c r="G157" i="1"/>
  <c r="D157" i="1"/>
  <c r="C157" i="1"/>
  <c r="C156" i="1"/>
  <c r="H155" i="1"/>
  <c r="D155" i="1"/>
  <c r="G155" i="1" s="1"/>
  <c r="C155" i="1"/>
  <c r="H154" i="1"/>
  <c r="G154" i="1"/>
  <c r="D154" i="1"/>
  <c r="C154" i="1"/>
  <c r="D153" i="1"/>
  <c r="H153" i="1" s="1"/>
  <c r="C153" i="1"/>
  <c r="H152" i="1"/>
  <c r="G152" i="1"/>
  <c r="D152" i="1"/>
  <c r="C152" i="1"/>
  <c r="D151" i="1"/>
  <c r="H151" i="1" s="1"/>
  <c r="C151"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D126" i="1"/>
  <c r="G126" i="1" s="1"/>
  <c r="C126" i="1"/>
  <c r="C125" i="1"/>
  <c r="H124" i="1"/>
  <c r="G124" i="1"/>
  <c r="D124" i="1"/>
  <c r="C124" i="1"/>
  <c r="D123" i="1"/>
  <c r="G123" i="1" s="1"/>
  <c r="C123" i="1"/>
  <c r="H122"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C108" i="1"/>
  <c r="D107" i="1"/>
  <c r="H107" i="1" s="1"/>
  <c r="C107" i="1"/>
  <c r="H106" i="1"/>
  <c r="D106" i="1"/>
  <c r="G106" i="1" s="1"/>
  <c r="C106" i="1"/>
  <c r="D105" i="1"/>
  <c r="H105" i="1" s="1"/>
  <c r="C105" i="1"/>
  <c r="H104" i="1"/>
  <c r="G104" i="1"/>
  <c r="D104" i="1"/>
  <c r="C104"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D90" i="1"/>
  <c r="H90" i="1" s="1"/>
  <c r="C90" i="1"/>
  <c r="D89" i="1"/>
  <c r="H89" i="1" s="1"/>
  <c r="C89" i="1"/>
  <c r="D88" i="1"/>
  <c r="H88" i="1" s="1"/>
  <c r="C88" i="1"/>
  <c r="C87" i="1"/>
  <c r="H86" i="1"/>
  <c r="G86" i="1"/>
  <c r="D86" i="1"/>
  <c r="C86" i="1"/>
  <c r="D85" i="1"/>
  <c r="H85" i="1" s="1"/>
  <c r="C85" i="1"/>
  <c r="H84" i="1"/>
  <c r="G84" i="1"/>
  <c r="D84" i="1"/>
  <c r="C84" i="1"/>
  <c r="H83" i="1"/>
  <c r="G83" i="1"/>
  <c r="D83" i="1"/>
  <c r="C83" i="1"/>
  <c r="H82" i="1"/>
  <c r="G82" i="1"/>
  <c r="D82" i="1"/>
  <c r="C82" i="1"/>
  <c r="H81" i="1"/>
  <c r="G81" i="1"/>
  <c r="D81" i="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D72" i="1"/>
  <c r="G72" i="1" s="1"/>
  <c r="C72" i="1"/>
  <c r="D71" i="1"/>
  <c r="H71" i="1" s="1"/>
  <c r="C71"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D61" i="1"/>
  <c r="H61" i="1" s="1"/>
  <c r="C61" i="1"/>
  <c r="C60" i="1"/>
  <c r="H59" i="1"/>
  <c r="G59" i="1"/>
  <c r="D59" i="1"/>
  <c r="C59" i="1"/>
  <c r="D58" i="1"/>
  <c r="G58" i="1" s="1"/>
  <c r="C58" i="1"/>
  <c r="D57" i="1"/>
  <c r="H57" i="1" s="1"/>
  <c r="C57" i="1"/>
  <c r="H56" i="1"/>
  <c r="G56" i="1"/>
  <c r="D56" i="1"/>
  <c r="C56" i="1"/>
  <c r="H55" i="1"/>
  <c r="G55" i="1"/>
  <c r="D55" i="1"/>
  <c r="C55" i="1"/>
  <c r="D54" i="1"/>
  <c r="G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D31" i="1"/>
  <c r="G31" i="1" s="1"/>
  <c r="C31" i="1"/>
  <c r="H30" i="1"/>
  <c r="G30" i="1"/>
  <c r="D30" i="1"/>
  <c r="C30" i="1"/>
  <c r="H29" i="1"/>
  <c r="D29" i="1"/>
  <c r="G29" i="1" s="1"/>
  <c r="C29" i="1"/>
  <c r="H28" i="1"/>
  <c r="G28" i="1"/>
  <c r="D28" i="1"/>
  <c r="C28" i="1"/>
  <c r="H27" i="1"/>
  <c r="G27" i="1"/>
  <c r="D27" i="1"/>
  <c r="C27" i="1"/>
  <c r="H26" i="1"/>
  <c r="G26" i="1"/>
  <c r="D26" i="1"/>
  <c r="C26" i="1"/>
  <c r="C25" i="1"/>
  <c r="H24" i="1"/>
  <c r="G24" i="1"/>
  <c r="D24" i="1"/>
  <c r="C24" i="1"/>
  <c r="H23" i="1"/>
  <c r="G23" i="1"/>
  <c r="D23" i="1"/>
  <c r="C23" i="1"/>
  <c r="H22" i="1"/>
  <c r="G22" i="1"/>
  <c r="D22" i="1"/>
  <c r="C22" i="1"/>
  <c r="D21" i="1"/>
  <c r="H21" i="1" s="1"/>
  <c r="C21" i="1"/>
  <c r="H20" i="1"/>
  <c r="D20" i="1"/>
  <c r="G20" i="1" s="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H10" i="1"/>
  <c r="D10" i="1"/>
  <c r="G10" i="1" s="1"/>
  <c r="C10" i="1"/>
  <c r="H9" i="1"/>
  <c r="D9" i="1"/>
  <c r="G9" i="1" s="1"/>
  <c r="C9" i="1"/>
  <c r="D8" i="1"/>
  <c r="H8" i="1" s="1"/>
  <c r="C8" i="1"/>
  <c r="D7" i="1"/>
  <c r="H7" i="1" s="1"/>
  <c r="C7" i="1"/>
  <c r="H6" i="1"/>
  <c r="G6" i="1"/>
  <c r="D6" i="1"/>
  <c r="C6" i="1"/>
  <c r="H5" i="1"/>
  <c r="G5" i="1"/>
  <c r="D5" i="1"/>
  <c r="C5" i="1"/>
  <c r="D4" i="1"/>
  <c r="H4" i="1" s="1"/>
  <c r="C4" i="1"/>
  <c r="E325" i="9" l="1"/>
  <c r="G850" i="1"/>
  <c r="G848" i="1"/>
  <c r="G825" i="1"/>
  <c r="G781" i="1"/>
  <c r="G777" i="1"/>
  <c r="G774" i="1"/>
  <c r="G771" i="1"/>
  <c r="G750" i="1"/>
  <c r="G736" i="1"/>
  <c r="G735" i="1"/>
  <c r="E55" i="9"/>
  <c r="B55" i="9" s="1"/>
  <c r="G734" i="1"/>
  <c r="H733" i="1"/>
  <c r="F240" i="9"/>
  <c r="B240" i="9" s="1"/>
  <c r="G731" i="1"/>
  <c r="H730" i="1"/>
  <c r="E52" i="9"/>
  <c r="B52" i="9" s="1"/>
  <c r="B238" i="9"/>
  <c r="H727" i="1"/>
  <c r="G725" i="1"/>
  <c r="E48" i="9"/>
  <c r="E296" i="9"/>
  <c r="B296" i="9" s="1"/>
  <c r="G646" i="1"/>
  <c r="G649" i="1"/>
  <c r="H645" i="1"/>
  <c r="H302" i="1"/>
  <c r="G301" i="1"/>
  <c r="I41" i="3"/>
  <c r="E326" i="9"/>
  <c r="B326" i="9" s="1"/>
  <c r="E328" i="9"/>
  <c r="B328" i="9" s="1"/>
  <c r="G1602" i="1"/>
  <c r="C1584" i="1"/>
  <c r="G1584" i="1" s="1"/>
  <c r="G615" i="1"/>
  <c r="G408" i="1"/>
  <c r="E373" i="4"/>
  <c r="D368" i="1" s="1"/>
  <c r="D396" i="1"/>
  <c r="H396" i="1" s="1"/>
  <c r="G396" i="1"/>
  <c r="G398" i="1"/>
  <c r="G383" i="1"/>
  <c r="H383" i="1"/>
  <c r="H386" i="1"/>
  <c r="F388" i="4"/>
  <c r="G377" i="1"/>
  <c r="F379" i="4"/>
  <c r="G374" i="1"/>
  <c r="G373" i="1"/>
  <c r="D369" i="1"/>
  <c r="H368" i="1"/>
  <c r="G368" i="1"/>
  <c r="G361" i="1"/>
  <c r="E361" i="4"/>
  <c r="D356" i="1" s="1"/>
  <c r="G286" i="1"/>
  <c r="E84" i="9"/>
  <c r="B84" i="9" s="1"/>
  <c r="G275" i="1"/>
  <c r="F278" i="4"/>
  <c r="G274" i="1"/>
  <c r="H270" i="1"/>
  <c r="G271" i="1"/>
  <c r="E83" i="9"/>
  <c r="B83" i="9" s="1"/>
  <c r="G273" i="1"/>
  <c r="H258" i="1"/>
  <c r="G258" i="1"/>
  <c r="G265" i="1"/>
  <c r="G266" i="1"/>
  <c r="F269" i="4"/>
  <c r="H253" i="1"/>
  <c r="G253" i="1"/>
  <c r="G256" i="1"/>
  <c r="H250" i="1"/>
  <c r="H246" i="1"/>
  <c r="G246" i="1"/>
  <c r="F250" i="4"/>
  <c r="G247" i="1"/>
  <c r="G248" i="1"/>
  <c r="H242" i="1"/>
  <c r="G243" i="1"/>
  <c r="G233" i="1"/>
  <c r="H233" i="1"/>
  <c r="G235" i="1"/>
  <c r="G227" i="1"/>
  <c r="G228" i="1"/>
  <c r="G224" i="1"/>
  <c r="H221" i="1"/>
  <c r="G218" i="1"/>
  <c r="H218" i="1"/>
  <c r="G220" i="1"/>
  <c r="H215" i="1"/>
  <c r="H213" i="1"/>
  <c r="G214" i="1"/>
  <c r="G212" i="1"/>
  <c r="G211" i="1"/>
  <c r="G204" i="1"/>
  <c r="E56" i="9"/>
  <c r="B242" i="9"/>
  <c r="G193" i="1"/>
  <c r="G194" i="1"/>
  <c r="G191" i="1"/>
  <c r="G196" i="1"/>
  <c r="G175" i="1"/>
  <c r="G180" i="1"/>
  <c r="H176" i="1"/>
  <c r="H181" i="1"/>
  <c r="H178" i="1"/>
  <c r="G179" i="1"/>
  <c r="G183" i="1"/>
  <c r="G184" i="1"/>
  <c r="H174" i="1"/>
  <c r="H173" i="1"/>
  <c r="G168" i="1"/>
  <c r="G169" i="1"/>
  <c r="D166" i="1"/>
  <c r="G171" i="1"/>
  <c r="G170" i="1"/>
  <c r="G167" i="1"/>
  <c r="F165" i="4"/>
  <c r="H161" i="1"/>
  <c r="G162" i="1"/>
  <c r="G158" i="1"/>
  <c r="D156" i="1"/>
  <c r="G153" i="1"/>
  <c r="H150" i="1"/>
  <c r="G150" i="1"/>
  <c r="G151" i="1"/>
  <c r="G1685" i="1"/>
  <c r="H1680" i="1"/>
  <c r="G1668" i="1"/>
  <c r="G1655" i="1"/>
  <c r="H1628" i="1"/>
  <c r="G1628" i="1"/>
  <c r="G1629" i="1"/>
  <c r="G1617" i="1"/>
  <c r="D25" i="8"/>
  <c r="C1601" i="1" s="1"/>
  <c r="H1601" i="1" s="1"/>
  <c r="H1609" i="1"/>
  <c r="H1606" i="1"/>
  <c r="G1605" i="1"/>
  <c r="H1604" i="1"/>
  <c r="C1603" i="1"/>
  <c r="H1600" i="1"/>
  <c r="H1592" i="1"/>
  <c r="G1590" i="1"/>
  <c r="G1587" i="1"/>
  <c r="G1586" i="1"/>
  <c r="H1584" i="1"/>
  <c r="G1582" i="1"/>
  <c r="E310" i="9"/>
  <c r="B310" i="9" s="1"/>
  <c r="E36" i="9"/>
  <c r="B36" i="9" s="1"/>
  <c r="G654" i="1"/>
  <c r="E647" i="4"/>
  <c r="F647" i="4" s="1"/>
  <c r="H423" i="1"/>
  <c r="G423" i="1"/>
  <c r="F428" i="4"/>
  <c r="H298" i="1"/>
  <c r="G422" i="1"/>
  <c r="D641" i="1"/>
  <c r="F426" i="4"/>
  <c r="D421" i="1"/>
  <c r="E648" i="4"/>
  <c r="D642" i="1" s="1"/>
  <c r="E294" i="9"/>
  <c r="B294" i="9" s="1"/>
  <c r="E319" i="9"/>
  <c r="B319" i="9" s="1"/>
  <c r="E37" i="9"/>
  <c r="B37" i="9" s="1"/>
  <c r="E311" i="9"/>
  <c r="B311" i="9" s="1"/>
  <c r="F232" i="9"/>
  <c r="B232" i="9" s="1"/>
  <c r="E39" i="9"/>
  <c r="B39" i="9" s="1"/>
  <c r="G697" i="1"/>
  <c r="E323" i="9"/>
  <c r="B323" i="9" s="1"/>
  <c r="G492" i="1"/>
  <c r="G316" i="1"/>
  <c r="G331" i="1"/>
  <c r="G332" i="1"/>
  <c r="D304" i="1"/>
  <c r="H306" i="1"/>
  <c r="G305" i="1"/>
  <c r="D125" i="1"/>
  <c r="G121" i="1"/>
  <c r="H121" i="1"/>
  <c r="H123" i="1"/>
  <c r="D108" i="1"/>
  <c r="G107" i="1"/>
  <c r="G103" i="1"/>
  <c r="G105" i="1"/>
  <c r="F91" i="4"/>
  <c r="G90" i="1"/>
  <c r="G89" i="1"/>
  <c r="G87" i="1"/>
  <c r="G88" i="1"/>
  <c r="G85" i="1"/>
  <c r="F83" i="4"/>
  <c r="G79" i="1"/>
  <c r="H72" i="1"/>
  <c r="G70" i="1"/>
  <c r="H70" i="1"/>
  <c r="G71" i="1"/>
  <c r="F74" i="4"/>
  <c r="G60" i="1"/>
  <c r="H60" i="1"/>
  <c r="G61" i="1"/>
  <c r="E32" i="9"/>
  <c r="G57" i="1"/>
  <c r="H58" i="1"/>
  <c r="H54" i="1"/>
  <c r="H25" i="1"/>
  <c r="G25" i="1"/>
  <c r="F29" i="4"/>
  <c r="G21" i="1"/>
  <c r="H19" i="1"/>
  <c r="G19" i="1"/>
  <c r="E27" i="9"/>
  <c r="B27" i="9" s="1"/>
  <c r="F23" i="4"/>
  <c r="G11" i="1"/>
  <c r="G8" i="1"/>
  <c r="G7" i="1"/>
  <c r="G4" i="1"/>
  <c r="E307" i="9"/>
  <c r="B307" i="9" s="1"/>
  <c r="E31" i="9"/>
  <c r="B31" i="9" s="1"/>
  <c r="F236" i="9"/>
  <c r="B236" i="9" s="1"/>
  <c r="E321" i="9"/>
  <c r="B321" i="9" s="1"/>
  <c r="H1117" i="1"/>
  <c r="G1117" i="1"/>
  <c r="H1119" i="1"/>
  <c r="G1119" i="1"/>
  <c r="H1126" i="1"/>
  <c r="G1126"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60" i="1"/>
  <c r="G1260" i="1"/>
  <c r="H1262" i="1"/>
  <c r="G1262" i="1"/>
  <c r="H990" i="1"/>
  <c r="H994" i="1"/>
  <c r="H998" i="1"/>
  <c r="H1002" i="1"/>
  <c r="H1006" i="1"/>
  <c r="H1010" i="1"/>
  <c r="G1013" i="1"/>
  <c r="G1014" i="1"/>
  <c r="G1015" i="1"/>
  <c r="G1016" i="1"/>
  <c r="H1121" i="1"/>
  <c r="G1121" i="1"/>
  <c r="H1128" i="1"/>
  <c r="G1128" i="1"/>
  <c r="H1115" i="1"/>
  <c r="G1115" i="1"/>
  <c r="H1123" i="1"/>
  <c r="G1123" i="1"/>
  <c r="H1130" i="1"/>
  <c r="G113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9" i="1"/>
  <c r="G1259" i="1"/>
  <c r="H1261" i="1"/>
  <c r="G1261"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55" i="1"/>
  <c r="G1255" i="1"/>
  <c r="H1257" i="1"/>
  <c r="G1257" i="1"/>
  <c r="H1132" i="1"/>
  <c r="G1132" i="1"/>
  <c r="H1134" i="1"/>
  <c r="G1134" i="1"/>
  <c r="H1136" i="1"/>
  <c r="G1136" i="1"/>
  <c r="H1138" i="1"/>
  <c r="G1138" i="1"/>
  <c r="H1140" i="1"/>
  <c r="G1140"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56" i="1"/>
  <c r="G1256" i="1"/>
  <c r="H1410" i="1"/>
  <c r="H1414" i="1"/>
  <c r="H1418" i="1"/>
  <c r="H1422" i="1"/>
  <c r="H1426" i="1"/>
  <c r="H1430" i="1"/>
  <c r="H1434" i="1"/>
  <c r="H1438" i="1"/>
  <c r="H1442" i="1"/>
  <c r="H1446" i="1"/>
  <c r="H1450" i="1"/>
  <c r="H1454" i="1"/>
  <c r="H1458"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H1537" i="1"/>
  <c r="G1537" i="1"/>
  <c r="H1539" i="1"/>
  <c r="G1539" i="1"/>
  <c r="I1541" i="1"/>
  <c r="I1543" i="1"/>
  <c r="I1545" i="1"/>
  <c r="J1548" i="1"/>
  <c r="J1550" i="1"/>
  <c r="J1552" i="1"/>
  <c r="G1563" i="1"/>
  <c r="I1563" i="1" s="1"/>
  <c r="G1565" i="1"/>
  <c r="I1565" i="1" s="1"/>
  <c r="G1567" i="1"/>
  <c r="I1567" i="1" s="1"/>
  <c r="G1569" i="1"/>
  <c r="I1569" i="1" s="1"/>
  <c r="H1570" i="1"/>
  <c r="G1572" i="1"/>
  <c r="I1572" i="1" s="1"/>
  <c r="J1572" i="1"/>
  <c r="G1574" i="1"/>
  <c r="I1574" i="1" s="1"/>
  <c r="J1574" i="1"/>
  <c r="G1611" i="1"/>
  <c r="G1619" i="1"/>
  <c r="H1626" i="1"/>
  <c r="G1626" i="1"/>
  <c r="H1630" i="1"/>
  <c r="G1630" i="1"/>
  <c r="G1647" i="1"/>
  <c r="H1651" i="1"/>
  <c r="G1651" i="1"/>
  <c r="H1682" i="1"/>
  <c r="G1682" i="1"/>
  <c r="G1547" i="1"/>
  <c r="J1547" i="1"/>
  <c r="G1549" i="1"/>
  <c r="J1549" i="1"/>
  <c r="G1551" i="1"/>
  <c r="J1551" i="1"/>
  <c r="G1553" i="1"/>
  <c r="J1553" i="1"/>
  <c r="H1634" i="1"/>
  <c r="G1634" i="1"/>
  <c r="H1638" i="1"/>
  <c r="G1638" i="1"/>
  <c r="H1683" i="1"/>
  <c r="G1683" i="1"/>
  <c r="F39" i="4"/>
  <c r="D7" i="4"/>
  <c r="F125" i="4"/>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H1412" i="1"/>
  <c r="H1416" i="1"/>
  <c r="H1420" i="1"/>
  <c r="H1424" i="1"/>
  <c r="H1428" i="1"/>
  <c r="H1432" i="1"/>
  <c r="H1436" i="1"/>
  <c r="H1440" i="1"/>
  <c r="H1444" i="1"/>
  <c r="H1448" i="1"/>
  <c r="H1452" i="1"/>
  <c r="H1456"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4" i="1"/>
  <c r="G1524" i="1"/>
  <c r="H1526" i="1"/>
  <c r="G1526" i="1"/>
  <c r="H1528" i="1"/>
  <c r="G1528" i="1"/>
  <c r="H1530" i="1"/>
  <c r="G1530" i="1"/>
  <c r="H1532" i="1"/>
  <c r="G1532" i="1"/>
  <c r="H1534" i="1"/>
  <c r="G1534" i="1"/>
  <c r="H1538" i="1"/>
  <c r="G1538" i="1"/>
  <c r="H1540" i="1"/>
  <c r="G1540" i="1"/>
  <c r="H1542" i="1"/>
  <c r="G1542" i="1"/>
  <c r="H1544" i="1"/>
  <c r="G1544" i="1"/>
  <c r="H1546" i="1"/>
  <c r="G1546" i="1"/>
  <c r="G1555" i="1"/>
  <c r="G1564" i="1"/>
  <c r="I1564" i="1" s="1"/>
  <c r="J1564" i="1"/>
  <c r="G1566" i="1"/>
  <c r="I1566" i="1" s="1"/>
  <c r="J1566" i="1"/>
  <c r="G1568" i="1"/>
  <c r="I1568" i="1" s="1"/>
  <c r="J1568" i="1"/>
  <c r="G1573" i="1"/>
  <c r="I1573" i="1" s="1"/>
  <c r="G1575" i="1"/>
  <c r="I1575" i="1" s="1"/>
  <c r="G1608" i="1"/>
  <c r="G1616" i="1"/>
  <c r="H1635" i="1"/>
  <c r="G1635" i="1"/>
  <c r="H1658" i="1"/>
  <c r="G1658" i="1"/>
  <c r="H1662" i="1"/>
  <c r="G1662" i="1"/>
  <c r="E7" i="4"/>
  <c r="F8" i="4"/>
  <c r="E49" i="4"/>
  <c r="D45" i="1" s="1"/>
  <c r="F53" i="4"/>
  <c r="D82" i="4"/>
  <c r="E153" i="4"/>
  <c r="H24" i="9" s="1"/>
  <c r="F154" i="4"/>
  <c r="F289" i="4"/>
  <c r="D273" i="4"/>
  <c r="G1413" i="1"/>
  <c r="G1417" i="1"/>
  <c r="G1421" i="1"/>
  <c r="G1425" i="1"/>
  <c r="G1429" i="1"/>
  <c r="G1433" i="1"/>
  <c r="G1437" i="1"/>
  <c r="G1441" i="1"/>
  <c r="G1445" i="1"/>
  <c r="G1449" i="1"/>
  <c r="G1453" i="1"/>
  <c r="G1457" i="1"/>
  <c r="H1547" i="1"/>
  <c r="H1549" i="1"/>
  <c r="H1551" i="1"/>
  <c r="H1553" i="1"/>
  <c r="G1557" i="1"/>
  <c r="I1557" i="1" s="1"/>
  <c r="J1557" i="1"/>
  <c r="G1559" i="1"/>
  <c r="I1559" i="1" s="1"/>
  <c r="J1559" i="1"/>
  <c r="G1561" i="1"/>
  <c r="I1561" i="1" s="1"/>
  <c r="J1561" i="1"/>
  <c r="H1571" i="1"/>
  <c r="J1573" i="1"/>
  <c r="J1575" i="1"/>
  <c r="G1577" i="1"/>
  <c r="I1577" i="1" s="1"/>
  <c r="J1577" i="1"/>
  <c r="G1579" i="1"/>
  <c r="I1579" i="1" s="1"/>
  <c r="J1579" i="1"/>
  <c r="H1581" i="1"/>
  <c r="G1581" i="1"/>
  <c r="H1585" i="1"/>
  <c r="G1585" i="1"/>
  <c r="H1589" i="1"/>
  <c r="G1589" i="1"/>
  <c r="H1593" i="1"/>
  <c r="G1593" i="1"/>
  <c r="H1597" i="1"/>
  <c r="G1597" i="1"/>
  <c r="H1650" i="1"/>
  <c r="G1650" i="1"/>
  <c r="H1659" i="1"/>
  <c r="G1659" i="1"/>
  <c r="F141" i="4"/>
  <c r="D140" i="4"/>
  <c r="F8" i="5"/>
  <c r="F219" i="5"/>
  <c r="D218" i="5"/>
  <c r="D176" i="5" s="1"/>
  <c r="H28" i="3"/>
  <c r="F35" i="6"/>
  <c r="F106" i="4"/>
  <c r="F231" i="4"/>
  <c r="D230" i="4"/>
  <c r="F373" i="4"/>
  <c r="D466" i="4"/>
  <c r="F473" i="4"/>
  <c r="G337" i="9"/>
  <c r="E337" i="9" s="1"/>
  <c r="B337" i="9" s="1"/>
  <c r="F202" i="5"/>
  <c r="F6" i="6"/>
  <c r="D5" i="6"/>
  <c r="H1642" i="1"/>
  <c r="G1642" i="1"/>
  <c r="H1666" i="1"/>
  <c r="G1666" i="1"/>
  <c r="H1674" i="1"/>
  <c r="G1674" i="1"/>
  <c r="E82" i="4"/>
  <c r="D78" i="1" s="1"/>
  <c r="E230" i="4"/>
  <c r="D226" i="1" s="1"/>
  <c r="F321" i="4"/>
  <c r="F362" i="4"/>
  <c r="D361" i="4"/>
  <c r="F523" i="4"/>
  <c r="D522" i="4"/>
  <c r="E597" i="4"/>
  <c r="D591" i="1" s="1"/>
  <c r="H313" i="9"/>
  <c r="E88" i="5"/>
  <c r="D1093" i="1" s="1"/>
  <c r="E5" i="6"/>
  <c r="F90" i="6"/>
  <c r="D89" i="6"/>
  <c r="G1607" i="1"/>
  <c r="H1610" i="1"/>
  <c r="G1615" i="1"/>
  <c r="H1618" i="1"/>
  <c r="H1622" i="1"/>
  <c r="G1622" i="1"/>
  <c r="G1631" i="1"/>
  <c r="G1639" i="1"/>
  <c r="H1646" i="1"/>
  <c r="G1646" i="1"/>
  <c r="H1654" i="1"/>
  <c r="G1654" i="1"/>
  <c r="G1663" i="1"/>
  <c r="H1670" i="1"/>
  <c r="G1670" i="1"/>
  <c r="H1678" i="1"/>
  <c r="G1678" i="1"/>
  <c r="F44" i="4"/>
  <c r="D43" i="4"/>
  <c r="E106" i="4"/>
  <c r="D102" i="1" s="1"/>
  <c r="F129" i="4"/>
  <c r="E164" i="4"/>
  <c r="D160" i="1" s="1"/>
  <c r="F262" i="4"/>
  <c r="F274" i="4"/>
  <c r="E273" i="4"/>
  <c r="D269" i="1" s="1"/>
  <c r="F310" i="4"/>
  <c r="D309" i="4"/>
  <c r="E360" i="4"/>
  <c r="E417" i="4" s="1"/>
  <c r="D412" i="1" s="1"/>
  <c r="E522" i="4"/>
  <c r="D584" i="4"/>
  <c r="F589" i="4"/>
  <c r="E12" i="5"/>
  <c r="D1017" i="1" s="1"/>
  <c r="F120" i="5"/>
  <c r="D119" i="5"/>
  <c r="E176" i="5"/>
  <c r="F251" i="5"/>
  <c r="F255" i="5"/>
  <c r="D254" i="5"/>
  <c r="G345" i="9"/>
  <c r="E345" i="9" s="1"/>
  <c r="H33" i="3"/>
  <c r="D51" i="8"/>
  <c r="C1633" i="1"/>
  <c r="D648" i="4"/>
  <c r="D114" i="6"/>
  <c r="B28" i="9"/>
  <c r="B44" i="9"/>
  <c r="B60" i="9"/>
  <c r="B68" i="9"/>
  <c r="B76" i="9"/>
  <c r="B92" i="9"/>
  <c r="B100" i="9"/>
  <c r="B108" i="9"/>
  <c r="B120" i="9"/>
  <c r="B124" i="9"/>
  <c r="B128" i="9"/>
  <c r="D221" i="4"/>
  <c r="D354" i="4"/>
  <c r="D406" i="4"/>
  <c r="D431" i="4"/>
  <c r="D479" i="4"/>
  <c r="D491" i="4"/>
  <c r="D597" i="4"/>
  <c r="E156" i="9"/>
  <c r="B156" i="9" s="1"/>
  <c r="D12" i="5"/>
  <c r="D7" i="5" s="1"/>
  <c r="D70" i="5"/>
  <c r="G314" i="9"/>
  <c r="E314" i="9" s="1"/>
  <c r="B314" i="9" s="1"/>
  <c r="G315" i="9"/>
  <c r="E335" i="9"/>
  <c r="B335" i="9" s="1"/>
  <c r="D202" i="4"/>
  <c r="E313" i="9"/>
  <c r="B313" i="9" s="1"/>
  <c r="H314" i="9"/>
  <c r="H315" i="9"/>
  <c r="E336" i="9"/>
  <c r="B336" i="9" s="1"/>
  <c r="F115" i="6"/>
  <c r="B32" i="9"/>
  <c r="B40" i="9"/>
  <c r="B48" i="9"/>
  <c r="B56" i="9"/>
  <c r="B64" i="9"/>
  <c r="B72" i="9"/>
  <c r="B80" i="9"/>
  <c r="B88" i="9"/>
  <c r="B96" i="9"/>
  <c r="B104" i="9"/>
  <c r="B112" i="9"/>
  <c r="H309" i="9"/>
  <c r="G309" i="9"/>
  <c r="E309" i="9" s="1"/>
  <c r="B309" i="9" s="1"/>
  <c r="H308" i="9"/>
  <c r="M228" i="9"/>
  <c r="G301" i="9"/>
  <c r="E301" i="9" s="1"/>
  <c r="B301" i="9" s="1"/>
  <c r="G226" i="9"/>
  <c r="E226" i="9" s="1"/>
  <c r="B226" i="9" s="1"/>
  <c r="G222" i="9"/>
  <c r="E222" i="9" s="1"/>
  <c r="B222" i="9" s="1"/>
  <c r="G218" i="9"/>
  <c r="E218" i="9" s="1"/>
  <c r="B218" i="9" s="1"/>
  <c r="G214" i="9"/>
  <c r="E214" i="9" s="1"/>
  <c r="B214" i="9" s="1"/>
  <c r="G179" i="9"/>
  <c r="G178" i="9"/>
  <c r="E178" i="9" s="1"/>
  <c r="B178" i="9" s="1"/>
  <c r="G177" i="9"/>
  <c r="E177" i="9" s="1"/>
  <c r="B177" i="9" s="1"/>
  <c r="G176" i="9"/>
  <c r="E176" i="9" s="1"/>
  <c r="B176" i="9" s="1"/>
  <c r="G175" i="9"/>
  <c r="E175" i="9" s="1"/>
  <c r="B175" i="9" s="1"/>
  <c r="G174" i="9"/>
  <c r="E174" i="9" s="1"/>
  <c r="B174" i="9" s="1"/>
  <c r="G227" i="9"/>
  <c r="E227" i="9" s="1"/>
  <c r="B227"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302" i="9"/>
  <c r="E302" i="9" s="1"/>
  <c r="B302" i="9" s="1"/>
  <c r="G300" i="9"/>
  <c r="E300" i="9" s="1"/>
  <c r="B300" i="9" s="1"/>
  <c r="L228" i="9"/>
  <c r="G224" i="9"/>
  <c r="E224" i="9" s="1"/>
  <c r="B224" i="9" s="1"/>
  <c r="G220" i="9"/>
  <c r="E220" i="9" s="1"/>
  <c r="B220" i="9" s="1"/>
  <c r="G216" i="9"/>
  <c r="E216" i="9" s="1"/>
  <c r="B216" i="9" s="1"/>
  <c r="G212" i="9"/>
  <c r="E212" i="9" s="1"/>
  <c r="B212"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B136" i="9"/>
  <c r="B144" i="9"/>
  <c r="B152" i="9"/>
  <c r="B164" i="9"/>
  <c r="B172" i="9"/>
  <c r="G180" i="9"/>
  <c r="E180" i="9" s="1"/>
  <c r="B180" i="9" s="1"/>
  <c r="G217" i="9"/>
  <c r="E217" i="9" s="1"/>
  <c r="B217" i="9" s="1"/>
  <c r="G225" i="9"/>
  <c r="E225" i="9" s="1"/>
  <c r="B225" i="9" s="1"/>
  <c r="G308" i="9"/>
  <c r="E308" i="9" s="1"/>
  <c r="B308" i="9" s="1"/>
  <c r="B132" i="9"/>
  <c r="H179" i="9"/>
  <c r="G213" i="9"/>
  <c r="E213" i="9" s="1"/>
  <c r="B213" i="9" s="1"/>
  <c r="G221" i="9"/>
  <c r="E221" i="9" s="1"/>
  <c r="B221" i="9" s="1"/>
  <c r="F298" i="9"/>
  <c r="F235" i="9"/>
  <c r="B235" i="9" s="1"/>
  <c r="B241" i="9"/>
  <c r="F251" i="9"/>
  <c r="B251" i="9" s="1"/>
  <c r="B257" i="9"/>
  <c r="F283" i="9"/>
  <c r="B283" i="9" s="1"/>
  <c r="B317" i="9"/>
  <c r="B325" i="9"/>
  <c r="G1601" i="1" l="1"/>
  <c r="E535" i="4"/>
  <c r="D529" i="1" s="1"/>
  <c r="H369" i="1"/>
  <c r="G369" i="1"/>
  <c r="H166" i="1"/>
  <c r="G166" i="1"/>
  <c r="F164" i="4"/>
  <c r="H156" i="1"/>
  <c r="G156" i="1"/>
  <c r="G24" i="9"/>
  <c r="E24" i="9" s="1"/>
  <c r="D44" i="8"/>
  <c r="I39" i="3" s="1"/>
  <c r="G1603" i="1"/>
  <c r="H1603" i="1"/>
  <c r="H641" i="1"/>
  <c r="G641" i="1"/>
  <c r="H421" i="1"/>
  <c r="G421" i="1"/>
  <c r="H125" i="1"/>
  <c r="G125" i="1"/>
  <c r="H108" i="1"/>
  <c r="G108" i="1"/>
  <c r="F7" i="5"/>
  <c r="H22" i="3"/>
  <c r="C1012" i="1"/>
  <c r="H24" i="3"/>
  <c r="F176" i="5"/>
  <c r="C1180" i="1"/>
  <c r="F228" i="9"/>
  <c r="B228" i="9" s="1"/>
  <c r="F202" i="4"/>
  <c r="D152" i="4"/>
  <c r="C198" i="1"/>
  <c r="E315" i="9"/>
  <c r="B315" i="9" s="1"/>
  <c r="D430" i="4"/>
  <c r="F431" i="4"/>
  <c r="C425" i="1"/>
  <c r="F648" i="4"/>
  <c r="C642" i="1"/>
  <c r="B345" i="9"/>
  <c r="E344" i="9"/>
  <c r="I10" i="3" s="1"/>
  <c r="E418" i="4"/>
  <c r="D413" i="1" s="1"/>
  <c r="D355" i="1"/>
  <c r="H102" i="1"/>
  <c r="G102" i="1"/>
  <c r="H1093" i="1"/>
  <c r="G1093" i="1"/>
  <c r="F5" i="6"/>
  <c r="H27" i="3"/>
  <c r="D141" i="6"/>
  <c r="C1400" i="1"/>
  <c r="E7" i="5"/>
  <c r="F153" i="4"/>
  <c r="F140" i="4"/>
  <c r="C136" i="1"/>
  <c r="F273" i="4"/>
  <c r="C269" i="1"/>
  <c r="F82" i="4"/>
  <c r="C78" i="1"/>
  <c r="E6" i="4"/>
  <c r="D3" i="1"/>
  <c r="I1544" i="1"/>
  <c r="I1540" i="1"/>
  <c r="E69" i="5"/>
  <c r="E179" i="9"/>
  <c r="B179" i="9" s="1"/>
  <c r="F597" i="4"/>
  <c r="C591" i="1"/>
  <c r="F406" i="4"/>
  <c r="C401" i="1"/>
  <c r="G1633" i="1"/>
  <c r="H1633" i="1"/>
  <c r="F254" i="5"/>
  <c r="C1258" i="1"/>
  <c r="E175" i="5"/>
  <c r="D1179" i="1" s="1"/>
  <c r="I24" i="3"/>
  <c r="D1180" i="1"/>
  <c r="F309" i="4"/>
  <c r="D308" i="4"/>
  <c r="C304" i="1"/>
  <c r="F43" i="4"/>
  <c r="C39" i="1"/>
  <c r="F89" i="6"/>
  <c r="C1484" i="1"/>
  <c r="F361" i="4"/>
  <c r="D360" i="4"/>
  <c r="C356" i="1"/>
  <c r="F230" i="4"/>
  <c r="C226" i="1"/>
  <c r="I1551" i="1"/>
  <c r="I1547" i="1"/>
  <c r="D69" i="5"/>
  <c r="D6" i="5" s="1"/>
  <c r="F70" i="5"/>
  <c r="C1075" i="1"/>
  <c r="F491" i="4"/>
  <c r="C485" i="1"/>
  <c r="F354" i="4"/>
  <c r="C349" i="1"/>
  <c r="D45" i="8"/>
  <c r="C1627" i="1"/>
  <c r="F119" i="5"/>
  <c r="C1124" i="1"/>
  <c r="F584" i="4"/>
  <c r="D535" i="4"/>
  <c r="C578" i="1"/>
  <c r="H160" i="1"/>
  <c r="G160" i="1"/>
  <c r="H45" i="1"/>
  <c r="G45" i="1"/>
  <c r="I1542" i="1"/>
  <c r="F7" i="4"/>
  <c r="D6" i="4"/>
  <c r="C3" i="1"/>
  <c r="F12" i="5"/>
  <c r="C1017" i="1"/>
  <c r="F479" i="4"/>
  <c r="C473" i="1"/>
  <c r="F221" i="4"/>
  <c r="C217" i="1"/>
  <c r="H30" i="3"/>
  <c r="F114" i="6"/>
  <c r="C1509" i="1"/>
  <c r="D250" i="5"/>
  <c r="D175" i="5" s="1"/>
  <c r="E430" i="4"/>
  <c r="D516" i="1"/>
  <c r="E141" i="6"/>
  <c r="I27" i="3"/>
  <c r="D1400" i="1"/>
  <c r="F522" i="4"/>
  <c r="C516" i="1"/>
  <c r="F466" i="4"/>
  <c r="C460" i="1"/>
  <c r="G338" i="9"/>
  <c r="E338" i="9" s="1"/>
  <c r="B338" i="9" s="1"/>
  <c r="F218" i="5"/>
  <c r="C1222" i="1"/>
  <c r="E152" i="4"/>
  <c r="D149" i="1"/>
  <c r="I1553" i="1"/>
  <c r="I1549" i="1"/>
  <c r="F49" i="4"/>
  <c r="C1620" i="1" l="1"/>
  <c r="H19" i="9"/>
  <c r="E19" i="9" s="1"/>
  <c r="B19" i="9" s="1"/>
  <c r="K1480" i="9"/>
  <c r="F175" i="5"/>
  <c r="C1179" i="1"/>
  <c r="G299" i="9"/>
  <c r="F6" i="5"/>
  <c r="C1011" i="1"/>
  <c r="H516" i="1"/>
  <c r="G516" i="1"/>
  <c r="I31" i="3"/>
  <c r="D1536" i="1"/>
  <c r="H1509" i="1"/>
  <c r="G1509" i="1"/>
  <c r="H1124" i="1"/>
  <c r="G1124" i="1"/>
  <c r="H349" i="1"/>
  <c r="G349" i="1"/>
  <c r="H1075" i="1"/>
  <c r="G1075" i="1"/>
  <c r="D418" i="4"/>
  <c r="F360" i="4"/>
  <c r="C355" i="1"/>
  <c r="D417" i="4"/>
  <c r="F308" i="4"/>
  <c r="C303" i="1"/>
  <c r="F141" i="6"/>
  <c r="H31" i="3"/>
  <c r="C1536" i="1"/>
  <c r="H642" i="1"/>
  <c r="G642" i="1"/>
  <c r="D639" i="4"/>
  <c r="F430" i="4"/>
  <c r="C424" i="1"/>
  <c r="H149" i="1"/>
  <c r="G149" i="1"/>
  <c r="H473" i="1"/>
  <c r="G473" i="1"/>
  <c r="G3" i="1"/>
  <c r="H3" i="1"/>
  <c r="H578" i="1"/>
  <c r="G578" i="1"/>
  <c r="H39" i="1"/>
  <c r="G39" i="1"/>
  <c r="H1258" i="1"/>
  <c r="G1258" i="1"/>
  <c r="H401" i="1"/>
  <c r="G401" i="1"/>
  <c r="G1620" i="1"/>
  <c r="H1620" i="1"/>
  <c r="H269" i="1"/>
  <c r="G269" i="1"/>
  <c r="E299" i="4"/>
  <c r="E300" i="4" s="1"/>
  <c r="D296" i="1" s="1"/>
  <c r="I18" i="3"/>
  <c r="D148" i="1"/>
  <c r="H460" i="1"/>
  <c r="G460" i="1"/>
  <c r="E639" i="4"/>
  <c r="D633" i="1" s="1"/>
  <c r="D424" i="1"/>
  <c r="F6" i="4"/>
  <c r="H17" i="3"/>
  <c r="D422" i="4"/>
  <c r="C2" i="1"/>
  <c r="F535" i="4"/>
  <c r="D640" i="4"/>
  <c r="C529" i="1"/>
  <c r="H1627" i="1"/>
  <c r="G1627" i="1"/>
  <c r="H485" i="1"/>
  <c r="G485" i="1"/>
  <c r="H23" i="3"/>
  <c r="F69" i="5"/>
  <c r="C1074" i="1"/>
  <c r="B24" i="9"/>
  <c r="E640" i="4"/>
  <c r="D634" i="1" s="1"/>
  <c r="H1484" i="1"/>
  <c r="G1484" i="1"/>
  <c r="I23" i="3"/>
  <c r="D1074" i="1"/>
  <c r="E422" i="4"/>
  <c r="I17" i="3"/>
  <c r="D2" i="1"/>
  <c r="E6" i="5"/>
  <c r="G306" i="9" s="1"/>
  <c r="E306" i="9" s="1"/>
  <c r="B306" i="9" s="1"/>
  <c r="I22" i="3"/>
  <c r="D1012" i="1"/>
  <c r="H425" i="1"/>
  <c r="G425" i="1"/>
  <c r="H198" i="1"/>
  <c r="G198" i="1"/>
  <c r="H1222" i="1"/>
  <c r="G1222" i="1"/>
  <c r="F250" i="5"/>
  <c r="H25" i="3"/>
  <c r="C1254" i="1"/>
  <c r="H217" i="1"/>
  <c r="G217" i="1"/>
  <c r="H1017" i="1"/>
  <c r="G1017" i="1"/>
  <c r="C1621" i="1"/>
  <c r="H11" i="3" s="1"/>
  <c r="I40" i="3"/>
  <c r="G342" i="9"/>
  <c r="E342" i="9" s="1"/>
  <c r="H226" i="1"/>
  <c r="G226" i="1"/>
  <c r="H356" i="1"/>
  <c r="G356" i="1"/>
  <c r="H304" i="1"/>
  <c r="G304" i="1"/>
  <c r="H591" i="1"/>
  <c r="G591" i="1"/>
  <c r="G343" i="9"/>
  <c r="E343" i="9" s="1"/>
  <c r="B343" i="9" s="1"/>
  <c r="H78" i="1"/>
  <c r="G78" i="1"/>
  <c r="H136" i="1"/>
  <c r="G136" i="1"/>
  <c r="H9" i="3"/>
  <c r="H1400" i="1"/>
  <c r="G1400" i="1"/>
  <c r="G347" i="9"/>
  <c r="E347" i="9" s="1"/>
  <c r="F152" i="4"/>
  <c r="H18" i="3"/>
  <c r="D299" i="4"/>
  <c r="C148" i="1"/>
  <c r="H1180" i="1"/>
  <c r="G1180" i="1"/>
  <c r="H1012" i="1"/>
  <c r="G1012" i="1"/>
  <c r="H148" i="1" l="1"/>
  <c r="G148" i="1"/>
  <c r="G2" i="1"/>
  <c r="H2" i="1"/>
  <c r="D300" i="4"/>
  <c r="H529" i="1"/>
  <c r="G529" i="1"/>
  <c r="D643" i="4"/>
  <c r="D424" i="4"/>
  <c r="F422" i="4"/>
  <c r="C417" i="1"/>
  <c r="H1536" i="1"/>
  <c r="G1536" i="1"/>
  <c r="F418" i="4"/>
  <c r="C413" i="1"/>
  <c r="H1254" i="1"/>
  <c r="G1254" i="1"/>
  <c r="N3" i="9"/>
  <c r="D301" i="4"/>
  <c r="F299" i="4"/>
  <c r="D423" i="4"/>
  <c r="C295" i="1"/>
  <c r="E341" i="9"/>
  <c r="I11" i="3" s="1"/>
  <c r="B342" i="9"/>
  <c r="E301" i="4"/>
  <c r="D297" i="1" s="1"/>
  <c r="E423" i="4"/>
  <c r="E424" i="4" s="1"/>
  <c r="D419" i="1" s="1"/>
  <c r="D295" i="1"/>
  <c r="H424" i="1"/>
  <c r="G424" i="1"/>
  <c r="H303" i="1"/>
  <c r="G303" i="1"/>
  <c r="K3" i="9"/>
  <c r="H1621" i="1"/>
  <c r="G1621" i="1"/>
  <c r="H299" i="9"/>
  <c r="E299" i="9" s="1"/>
  <c r="D1011" i="1"/>
  <c r="G1011" i="1" s="1"/>
  <c r="E643" i="4"/>
  <c r="D417" i="1"/>
  <c r="G1074" i="1"/>
  <c r="H1074" i="1"/>
  <c r="F640" i="4"/>
  <c r="C634" i="1"/>
  <c r="F639" i="4"/>
  <c r="C633" i="1"/>
  <c r="F417" i="4"/>
  <c r="C412" i="1"/>
  <c r="H8" i="3"/>
  <c r="H1011" i="1"/>
  <c r="H1179" i="1"/>
  <c r="G1179" i="1"/>
  <c r="E346" i="9"/>
  <c r="I9" i="3" s="1"/>
  <c r="B347" i="9"/>
  <c r="H355" i="1"/>
  <c r="G355" i="1"/>
  <c r="B299" i="9" l="1"/>
  <c r="F301" i="4"/>
  <c r="C297" i="1"/>
  <c r="F643" i="4"/>
  <c r="C637" i="1"/>
  <c r="F300" i="4"/>
  <c r="C296" i="1"/>
  <c r="H412" i="1"/>
  <c r="G412" i="1"/>
  <c r="H634" i="1"/>
  <c r="G634" i="1"/>
  <c r="F424" i="4"/>
  <c r="C419" i="1"/>
  <c r="H633" i="1"/>
  <c r="G633" i="1"/>
  <c r="D637" i="1"/>
  <c r="E644" i="4"/>
  <c r="E425" i="4"/>
  <c r="D420" i="1" s="1"/>
  <c r="D418" i="1"/>
  <c r="H20" i="9"/>
  <c r="H295" i="1"/>
  <c r="G295" i="1"/>
  <c r="H413" i="1"/>
  <c r="G413" i="1"/>
  <c r="H417" i="1"/>
  <c r="G417" i="1"/>
  <c r="M3" i="9"/>
  <c r="D425" i="4"/>
  <c r="F423" i="4"/>
  <c r="D644" i="4"/>
  <c r="C418" i="1"/>
  <c r="G20" i="9"/>
  <c r="E20" i="9" l="1"/>
  <c r="B20" i="9" s="1"/>
  <c r="F425" i="4"/>
  <c r="C420" i="1"/>
  <c r="E646" i="4"/>
  <c r="D638" i="1"/>
  <c r="H297" i="1"/>
  <c r="G297" i="1"/>
  <c r="H418" i="1"/>
  <c r="G418" i="1"/>
  <c r="H419" i="1"/>
  <c r="G419" i="1"/>
  <c r="H637" i="1"/>
  <c r="G637" i="1"/>
  <c r="D646" i="4"/>
  <c r="F644" i="4"/>
  <c r="C638" i="1"/>
  <c r="H333" i="9"/>
  <c r="G333" i="9"/>
  <c r="E645" i="4"/>
  <c r="H296" i="1"/>
  <c r="G296" i="1"/>
  <c r="D645" i="4"/>
  <c r="H638" i="1" l="1"/>
  <c r="G638" i="1"/>
  <c r="E650" i="4"/>
  <c r="D640" i="1"/>
  <c r="E649" i="4"/>
  <c r="D639" i="1"/>
  <c r="H420" i="1"/>
  <c r="G420" i="1"/>
  <c r="F645" i="4"/>
  <c r="D649" i="4"/>
  <c r="C639" i="1"/>
  <c r="E333" i="9"/>
  <c r="D650" i="4"/>
  <c r="F646" i="4"/>
  <c r="C640" i="1"/>
  <c r="B333" i="9" l="1"/>
  <c r="E298" i="9"/>
  <c r="I8" i="3" s="1"/>
  <c r="H640" i="1"/>
  <c r="G640" i="1"/>
  <c r="H639" i="1"/>
  <c r="G639" i="1"/>
  <c r="I20" i="3"/>
  <c r="D644" i="1"/>
  <c r="G297" i="9"/>
  <c r="E297" i="9" s="1"/>
  <c r="B297" i="9" s="1"/>
  <c r="H19" i="3"/>
  <c r="F649" i="4"/>
  <c r="C643" i="1"/>
  <c r="H20" i="3"/>
  <c r="F650" i="4"/>
  <c r="C644" i="1"/>
  <c r="I19" i="3"/>
  <c r="D643" i="1"/>
  <c r="H7" i="3" s="1"/>
  <c r="J3" i="9" l="1"/>
  <c r="H644" i="1"/>
  <c r="G644" i="1"/>
  <c r="H643" i="1"/>
  <c r="G643" i="1"/>
  <c r="G295" i="9" l="1"/>
  <c r="L293" i="9"/>
  <c r="F293" i="9" s="1"/>
  <c r="H295" i="9"/>
  <c r="G18" i="9"/>
  <c r="H18" i="9"/>
  <c r="I13" i="9"/>
  <c r="H21" i="9"/>
  <c r="G16" i="9"/>
  <c r="G17" i="9"/>
  <c r="I9" i="9"/>
  <c r="J8" i="9"/>
  <c r="J13" i="9"/>
  <c r="M15" i="9"/>
  <c r="H17" i="9"/>
  <c r="L16" i="9"/>
  <c r="J17" i="9"/>
  <c r="I5" i="9"/>
  <c r="I6" i="9"/>
  <c r="K12" i="9"/>
  <c r="I7" i="9"/>
  <c r="K13" i="9"/>
  <c r="I8" i="9"/>
  <c r="G22" i="9"/>
  <c r="M16" i="9"/>
  <c r="H15" i="9"/>
  <c r="G15" i="9"/>
  <c r="K7" i="9"/>
  <c r="K8" i="9"/>
  <c r="K9" i="9"/>
  <c r="H22" i="9"/>
  <c r="I17" i="9"/>
  <c r="G21" i="9"/>
  <c r="L15" i="9"/>
  <c r="J12" i="9"/>
  <c r="K11" i="9"/>
  <c r="H16" i="9"/>
  <c r="J9" i="9"/>
  <c r="K5" i="9"/>
  <c r="J10" i="9"/>
  <c r="K6" i="9"/>
  <c r="J11" i="9"/>
  <c r="J5" i="9"/>
  <c r="J6" i="9"/>
  <c r="I11" i="9"/>
  <c r="J7" i="9"/>
  <c r="I12" i="9"/>
  <c r="K10" i="9"/>
  <c r="E15" i="9" l="1"/>
  <c r="E7" i="9"/>
  <c r="B7" i="9" s="1"/>
  <c r="F15" i="9"/>
  <c r="E21" i="9"/>
  <c r="B21" i="9" s="1"/>
  <c r="E18" i="9"/>
  <c r="B18" i="9" s="1"/>
  <c r="E12" i="9"/>
  <c r="B12" i="9" s="1"/>
  <c r="E11" i="9"/>
  <c r="B11" i="9" s="1"/>
  <c r="E295" i="9"/>
  <c r="E23" i="9" s="1"/>
  <c r="I7" i="3" s="1"/>
  <c r="E10" i="9"/>
  <c r="B10" i="9" s="1"/>
  <c r="E22" i="9"/>
  <c r="B22" i="9" s="1"/>
  <c r="F16" i="9"/>
  <c r="E8" i="9"/>
  <c r="B8" i="9" s="1"/>
  <c r="E6" i="9"/>
  <c r="B6" i="9" s="1"/>
  <c r="E9" i="9"/>
  <c r="B9" i="9" s="1"/>
  <c r="E13" i="9"/>
  <c r="B13" i="9" s="1"/>
  <c r="B293" i="9"/>
  <c r="F23" i="9"/>
  <c r="E16" i="9"/>
  <c r="E5" i="9"/>
  <c r="E17" i="9"/>
  <c r="B17" i="9" s="1"/>
  <c r="B15" i="9" l="1"/>
  <c r="F14" i="9"/>
  <c r="B16" i="9"/>
  <c r="B295" i="9"/>
  <c r="E14" i="9"/>
  <c r="I13" i="3" s="1"/>
  <c r="B5" i="9"/>
  <c r="E4" i="9"/>
  <c r="F3" i="9"/>
  <c r="E3" i="9" l="1"/>
</calcChain>
</file>

<file path=xl/sharedStrings.xml><?xml version="1.0" encoding="utf-8"?>
<sst xmlns="http://schemas.openxmlformats.org/spreadsheetml/2006/main" count="4724" uniqueCount="3657">
  <si>
    <t>Obveznik:</t>
  </si>
  <si>
    <t>29429 - PRIMORSKO-GORANSKA ŽUPANIJA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</si>
  <si>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</si>
  <si>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</si>
  <si>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</si>
  <si>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</si>
  <si>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</si>
  <si>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</si>
  <si>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</si>
  <si>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</si>
  <si>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</si>
  <si>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</si>
  <si>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</si>
  <si>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</si>
  <si>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</si>
  <si>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</si>
  <si>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</si>
  <si>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</si>
  <si>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</si>
  <si>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</si>
  <si>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</si>
  <si>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</si>
  <si>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</si>
  <si>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</si>
  <si>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</si>
  <si>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</si>
  <si>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</si>
  <si>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</si>
  <si>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</si>
  <si>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</si>
  <si>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</si>
  <si>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</si>
  <si>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</si>
  <si>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</si>
  <si>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</si>
  <si>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</si>
  <si>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</si>
  <si>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</si>
  <si>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</si>
  <si>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</si>
  <si>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</si>
  <si>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</si>
  <si>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</si>
  <si>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</si>
  <si>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</si>
  <si>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</si>
  <si>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</si>
  <si>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</si>
  <si>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</si>
  <si>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</si>
  <si>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</si>
  <si>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</si>
  <si>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</si>
  <si>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</si>
  <si>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</si>
  <si>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</si>
  <si>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</si>
  <si>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</si>
  <si>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</si>
  <si>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</si>
  <si>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</si>
  <si>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</si>
  <si>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</si>
  <si>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</si>
  <si>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</si>
  <si>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</si>
  <si>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</si>
  <si>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</si>
  <si>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</si>
  <si>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</si>
  <si>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</si>
  <si>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</si>
  <si>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</si>
  <si>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</si>
  <si>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</si>
  <si>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</si>
  <si>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</si>
  <si>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</si>
  <si>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</si>
  <si>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</si>
  <si>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</si>
  <si>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</si>
  <si>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</si>
  <si>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</si>
  <si>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</si>
  <si>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</si>
  <si>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</si>
  <si>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</si>
  <si>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</si>
  <si>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</si>
  <si>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</si>
  <si>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</si>
  <si>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</si>
  <si>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</si>
  <si>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</si>
  <si>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</si>
  <si>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</si>
  <si>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</si>
  <si>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</si>
  <si>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</si>
  <si>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</si>
  <si>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</si>
  <si>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</si>
  <si>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</si>
  <si>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</si>
  <si>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</si>
  <si>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</si>
  <si>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</si>
  <si>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</si>
  <si>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</si>
  <si>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</si>
  <si>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</si>
  <si>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</si>
  <si>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</si>
  <si>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</si>
  <si>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</si>
  <si>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</si>
  <si>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</si>
  <si>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</si>
  <si>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</si>
  <si>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</si>
  <si>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</si>
  <si>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</si>
  <si>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</si>
  <si>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</si>
  <si>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</si>
  <si>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</si>
  <si>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</si>
  <si>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</si>
  <si>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</si>
  <si>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</si>
  <si>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</si>
  <si>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</si>
  <si>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</si>
  <si>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</si>
  <si>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</si>
  <si>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</si>
  <si>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</si>
  <si>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</si>
  <si>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</si>
  <si>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</si>
  <si>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</si>
  <si>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</si>
  <si>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</si>
  <si>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</si>
  <si>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</si>
  <si>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</si>
  <si>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</si>
  <si>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</si>
  <si>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</si>
  <si>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</si>
  <si>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</si>
  <si>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</si>
  <si>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</si>
  <si>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</si>
  <si>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</si>
  <si>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</si>
  <si>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</si>
  <si>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</si>
  <si>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</si>
  <si>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</si>
  <si>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</si>
  <si>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</si>
  <si>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</si>
  <si>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</si>
  <si>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</si>
  <si>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</si>
  <si>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</si>
  <si>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</si>
  <si>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</si>
  <si>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</si>
  <si>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</si>
  <si>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</si>
  <si>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</si>
  <si>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</si>
  <si>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</si>
  <si>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</si>
  <si>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</si>
  <si>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</si>
  <si>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</si>
  <si>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</si>
  <si>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</si>
  <si>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</si>
  <si>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</si>
  <si>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</si>
  <si>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</si>
  <si>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</si>
  <si>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</si>
  <si>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</si>
  <si>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</si>
  <si>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</si>
  <si>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</si>
  <si>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</si>
  <si>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</si>
  <si>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</si>
  <si>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</si>
  <si>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</si>
  <si>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</si>
  <si>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</si>
  <si>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</si>
  <si>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</si>
  <si>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</si>
  <si>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</si>
  <si>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</si>
  <si>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</si>
  <si>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</si>
  <si>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</si>
  <si>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</si>
  <si>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</si>
  <si>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</si>
  <si>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</si>
  <si>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</si>
  <si>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</si>
  <si>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</si>
  <si>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</si>
  <si>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</si>
  <si>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</si>
  <si>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</si>
  <si>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</si>
  <si>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</si>
  <si>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</si>
  <si>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</si>
  <si>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</si>
  <si>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</si>
  <si>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</si>
  <si>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</si>
  <si>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</si>
  <si>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</si>
  <si>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</si>
  <si>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</si>
  <si>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</si>
  <si>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</si>
  <si>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</si>
  <si>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</si>
  <si>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</si>
  <si>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</si>
  <si>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</si>
  <si>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</si>
  <si>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</si>
  <si>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</si>
  <si>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</si>
  <si>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</si>
  <si>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</si>
  <si>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</si>
  <si>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</si>
  <si>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</si>
  <si>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</si>
  <si>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</si>
  <si>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</si>
  <si>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</si>
  <si>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</si>
  <si>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</si>
  <si>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</si>
  <si>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</si>
  <si>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</si>
  <si>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</si>
  <si>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</si>
  <si>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</si>
  <si>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</si>
  <si>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</si>
  <si>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</si>
  <si>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</si>
  <si>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</si>
  <si>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</si>
  <si>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</si>
  <si>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</si>
  <si>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</si>
  <si>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</si>
  <si>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</si>
  <si>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</si>
  <si>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</si>
  <si>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</si>
  <si>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</si>
  <si>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</si>
  <si>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</si>
  <si>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</si>
  <si>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</si>
  <si>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</si>
  <si>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</si>
  <si>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</si>
  <si>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</si>
  <si>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</si>
  <si>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</si>
  <si>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</si>
  <si>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</si>
  <si>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</si>
  <si>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</si>
  <si>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</si>
  <si>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</si>
  <si>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</si>
  <si>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</si>
  <si>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</si>
  <si>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</si>
  <si>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</si>
  <si>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</si>
  <si>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</si>
  <si>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</si>
  <si>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</si>
  <si>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</si>
  <si>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</si>
  <si>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</si>
  <si>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</si>
  <si>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</si>
  <si>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</si>
  <si>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</si>
  <si>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</si>
  <si>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</si>
  <si>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</si>
  <si>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</si>
  <si>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</si>
  <si>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</si>
  <si>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</si>
  <si>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</si>
  <si>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</si>
  <si>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</si>
  <si>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</si>
  <si>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</si>
  <si>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</si>
  <si>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</si>
  <si>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</si>
  <si>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</si>
  <si>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</si>
  <si>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</si>
  <si>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</si>
  <si>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</si>
  <si>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</si>
  <si>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</si>
  <si>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</si>
  <si>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</si>
  <si>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</si>
  <si>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</si>
  <si>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</si>
  <si>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</si>
  <si>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</si>
  <si>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</si>
  <si>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</si>
  <si>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</si>
  <si>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</si>
  <si>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</si>
  <si>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</si>
  <si>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</si>
  <si>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</si>
  <si>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</si>
  <si>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</si>
  <si>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</si>
  <si>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</si>
  <si>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</si>
  <si>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</si>
  <si>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</si>
  <si>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</si>
  <si>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</si>
  <si>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</si>
  <si>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</si>
  <si>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</si>
  <si>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</si>
  <si>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</si>
  <si>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</si>
  <si>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</si>
  <si>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</si>
  <si>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</si>
  <si>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</si>
  <si>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</si>
  <si>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</si>
  <si>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</si>
  <si>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</si>
  <si>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</si>
  <si>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</si>
  <si>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</si>
  <si>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</si>
  <si>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</si>
  <si>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</si>
  <si>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</si>
  <si>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</si>
  <si>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</si>
  <si>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</si>
  <si>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</si>
  <si>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</si>
  <si>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</si>
  <si>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</si>
  <si>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</si>
  <si>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</si>
  <si>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</si>
  <si>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</si>
  <si>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</si>
  <si>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</si>
  <si>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</si>
  <si>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</si>
  <si>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</si>
  <si>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</si>
  <si>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</si>
  <si>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</si>
  <si>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</si>
  <si>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</si>
  <si>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</si>
  <si>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</si>
  <si>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</si>
  <si>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</si>
  <si>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</si>
  <si>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</si>
  <si>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</si>
  <si>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</si>
  <si>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</si>
  <si>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</si>
  <si>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</si>
  <si>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</si>
  <si>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</si>
  <si>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</si>
  <si>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</si>
  <si>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</si>
  <si>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</si>
  <si>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</si>
  <si>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</si>
  <si>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</si>
  <si>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</si>
  <si>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</si>
  <si>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</si>
  <si>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</si>
  <si>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</si>
  <si>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</si>
  <si>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</si>
  <si>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</si>
  <si>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</si>
  <si>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</si>
  <si>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</si>
  <si>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</si>
  <si>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</si>
  <si>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</si>
  <si>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</si>
  <si>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</si>
  <si>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</si>
  <si>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</si>
  <si>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</si>
  <si>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</si>
  <si>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</si>
  <si>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</si>
  <si>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</si>
  <si>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</si>
  <si>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</si>
  <si>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</si>
  <si>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</si>
  <si>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</si>
  <si>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</si>
  <si>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</si>
  <si>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</si>
  <si>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</si>
  <si>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</si>
  <si>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</si>
  <si>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</si>
  <si>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</si>
  <si>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</si>
  <si>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</si>
  <si>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</si>
  <si>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</si>
  <si>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</si>
  <si>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</si>
  <si>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</si>
  <si>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</si>
  <si>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</si>
  <si>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</si>
  <si>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</si>
  <si>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</si>
  <si>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</si>
  <si>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</si>
  <si>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</si>
  <si>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</si>
  <si>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</si>
  <si>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</si>
  <si>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</si>
  <si>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</si>
  <si>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</si>
  <si>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</si>
  <si>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</si>
  <si>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</si>
  <si>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</si>
  <si>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</si>
  <si>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</si>
  <si>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</si>
  <si>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</si>
  <si>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</si>
  <si>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</si>
  <si>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</si>
  <si>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</si>
  <si>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</si>
  <si>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</si>
  <si>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</si>
  <si>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</si>
  <si>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</si>
  <si>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</si>
  <si>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</si>
  <si>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</si>
  <si>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</si>
  <si>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</si>
  <si>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</si>
  <si>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</si>
  <si>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</si>
  <si>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</si>
  <si>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</si>
  <si>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</si>
  <si>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</si>
  <si>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</si>
  <si>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</si>
  <si>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</si>
  <si>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</si>
  <si>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</si>
  <si>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</si>
  <si>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</si>
  <si>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</si>
  <si>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</si>
  <si>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</si>
  <si>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</si>
  <si>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</si>
  <si>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</si>
  <si>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</si>
  <si>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</si>
  <si>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</si>
  <si>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</si>
  <si>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</si>
  <si>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</si>
  <si>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</si>
  <si>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</si>
  <si>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</si>
  <si>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</si>
  <si>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</si>
  <si>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</si>
  <si>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</si>
  <si>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</si>
  <si>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</si>
  <si>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</si>
  <si>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</si>
  <si>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</si>
  <si>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</si>
  <si>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</si>
  <si>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</si>
  <si>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</si>
  <si>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</si>
  <si>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</si>
  <si>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</si>
  <si>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</si>
  <si>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</si>
  <si>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</si>
  <si>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</si>
  <si>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</si>
  <si>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</si>
  <si>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</si>
  <si>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</si>
  <si>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</si>
  <si>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</si>
  <si>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</si>
  <si>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</si>
  <si>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</si>
  <si>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</si>
  <si>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</si>
  <si>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</si>
  <si>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</si>
  <si>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</si>
  <si>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</si>
  <si>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</si>
  <si>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</si>
  <si>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</si>
  <si>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</si>
  <si>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</si>
  <si>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</si>
  <si>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</si>
  <si>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</si>
  <si>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</si>
  <si>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</si>
  <si>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</si>
  <si>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</si>
  <si>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</si>
  <si>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</si>
  <si>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</si>
  <si>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</si>
  <si>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</si>
  <si>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</si>
  <si>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</si>
  <si>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</si>
  <si>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</si>
  <si>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</si>
  <si>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</si>
  <si>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</si>
  <si>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</si>
  <si>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</si>
  <si>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</si>
  <si>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</si>
  <si>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</si>
  <si>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</si>
  <si>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</si>
  <si>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</si>
  <si>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</si>
  <si>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</si>
  <si>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</si>
  <si>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</si>
  <si>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</si>
  <si>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</si>
  <si>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</si>
  <si>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</si>
  <si>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</si>
  <si>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</si>
  <si>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</si>
  <si>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</si>
  <si>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</si>
  <si>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</si>
  <si>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</si>
  <si>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</si>
  <si>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</si>
  <si>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</si>
  <si>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</si>
  <si>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</si>
  <si>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</si>
  <si>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</si>
  <si>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</si>
  <si>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</si>
  <si>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</si>
  <si>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</si>
  <si>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</si>
  <si>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</si>
  <si>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</si>
  <si>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</si>
  <si>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</si>
  <si>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</si>
  <si>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</si>
  <si>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</si>
  <si>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</si>
  <si>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</si>
  <si>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</si>
  <si>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</si>
  <si>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</si>
  <si>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</si>
  <si>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</si>
  <si>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</si>
  <si>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</si>
  <si>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</si>
  <si>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</si>
  <si>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</si>
  <si>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</si>
  <si>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</si>
  <si>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</si>
  <si>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</si>
  <si>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</si>
  <si>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</si>
  <si>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</si>
  <si>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</si>
  <si>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</si>
  <si>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</si>
  <si>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</si>
  <si>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</si>
  <si>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</si>
  <si>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</si>
  <si>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</si>
  <si>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</si>
  <si>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</si>
  <si>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</si>
  <si>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</si>
  <si>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</si>
  <si>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</si>
  <si>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</si>
  <si>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</si>
  <si>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</si>
  <si>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</si>
  <si>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</si>
  <si>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</si>
  <si>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</si>
  <si>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</si>
  <si>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</si>
  <si>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</si>
  <si>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</si>
  <si>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</si>
  <si>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</si>
  <si>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</si>
  <si>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</si>
  <si>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</si>
  <si>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</si>
  <si>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</si>
  <si>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</si>
  <si>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</si>
  <si>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</si>
  <si>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</si>
  <si>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</si>
  <si>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</si>
  <si>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</si>
  <si>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</si>
  <si>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</si>
  <si>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</si>
  <si>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</si>
  <si>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</si>
  <si>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</si>
  <si>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</si>
  <si>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</si>
  <si>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</si>
  <si>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</si>
  <si>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</si>
  <si>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</si>
  <si>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</si>
  <si>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</si>
  <si>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</si>
  <si>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</si>
  <si>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</si>
  <si>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</si>
  <si>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</si>
  <si>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</si>
  <si>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</si>
  <si>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</si>
  <si>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</si>
  <si>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</si>
  <si>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</si>
  <si>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</si>
  <si>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</si>
  <si>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</si>
  <si>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</si>
  <si>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</si>
  <si>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</si>
  <si>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</si>
  <si>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</si>
  <si>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</si>
  <si>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</si>
  <si>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</si>
  <si>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</si>
  <si>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</si>
  <si>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</si>
  <si>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</si>
  <si>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</si>
  <si>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</si>
  <si>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</si>
  <si>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</si>
  <si>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</si>
  <si>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</si>
  <si>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</si>
  <si>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</si>
  <si>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</si>
  <si>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</si>
  <si>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</si>
  <si>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</si>
  <si>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</si>
  <si>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</si>
  <si>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</si>
  <si>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</si>
  <si>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</si>
  <si>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</si>
  <si>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</si>
  <si>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</si>
  <si>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</si>
  <si>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</si>
  <si>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</si>
  <si>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</si>
  <si>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</si>
  <si>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</si>
  <si>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</si>
  <si>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</si>
  <si>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</si>
  <si>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</si>
  <si>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</si>
  <si>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</si>
  <si>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</si>
  <si>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</si>
  <si>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</si>
  <si>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</si>
  <si>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</si>
  <si>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</si>
  <si>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</si>
  <si>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</si>
  <si>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</si>
  <si>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</si>
  <si>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</si>
  <si>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</si>
  <si>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</si>
  <si>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</si>
  <si>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</si>
  <si>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</si>
  <si>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</si>
  <si>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</si>
  <si>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</si>
  <si>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</si>
  <si>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</si>
  <si>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</si>
  <si>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</si>
  <si>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</si>
  <si>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</si>
  <si>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</si>
  <si>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</si>
  <si>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</si>
  <si>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</si>
  <si>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</si>
  <si>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</si>
  <si>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</si>
  <si>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</si>
  <si>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</si>
  <si>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</si>
  <si>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</si>
  <si>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</si>
  <si>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</si>
  <si>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</si>
  <si>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</si>
  <si>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</si>
  <si>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</si>
  <si>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</si>
  <si>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</si>
  <si>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</si>
  <si>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</si>
  <si>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</si>
  <si>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</si>
  <si>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</si>
  <si>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</si>
  <si>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</si>
  <si>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</si>
  <si>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</si>
  <si>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</si>
  <si>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</si>
  <si>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</si>
  <si>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</si>
  <si>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</si>
  <si>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</si>
  <si>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</si>
  <si>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</si>
  <si>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</si>
  <si>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</si>
  <si>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</si>
  <si>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</si>
  <si>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</si>
  <si>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</si>
  <si>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</si>
  <si>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</si>
  <si>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</si>
  <si>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</si>
  <si>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</si>
  <si>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</si>
  <si>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</si>
  <si>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</si>
  <si>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</si>
  <si>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</si>
  <si>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</si>
  <si>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</si>
  <si>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</si>
  <si>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</si>
  <si>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</si>
  <si>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</si>
  <si>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</si>
  <si>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</si>
  <si>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</si>
  <si>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</si>
  <si>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</si>
  <si>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</si>
  <si>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</si>
  <si>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</si>
  <si>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</si>
  <si>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</si>
  <si>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</si>
  <si>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</si>
  <si>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</si>
  <si>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</si>
  <si>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</si>
  <si>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</si>
  <si>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</si>
  <si>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</si>
  <si>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</si>
  <si>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</si>
  <si>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</si>
  <si>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</si>
  <si>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</si>
  <si>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</si>
  <si>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</si>
  <si>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</si>
  <si>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</si>
  <si>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</si>
  <si>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</si>
  <si>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</si>
  <si>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</si>
  <si>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</si>
  <si>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</si>
  <si>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</si>
  <si>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</si>
  <si>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</si>
  <si>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</si>
  <si>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</si>
  <si>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</si>
  <si>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</si>
  <si>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</si>
  <si>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</si>
  <si>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</si>
  <si>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</si>
  <si>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</si>
  <si>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</si>
  <si>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</si>
  <si>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</si>
  <si>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</si>
  <si>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</si>
  <si>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</si>
  <si>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</si>
  <si>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</si>
  <si>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</si>
  <si>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</si>
  <si>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</si>
  <si>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</si>
  <si>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</si>
  <si>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</si>
  <si>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</si>
  <si>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</si>
  <si>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</si>
  <si>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</si>
  <si>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</si>
  <si>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</si>
  <si>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</si>
  <si>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</si>
  <si>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</si>
  <si>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</si>
  <si>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</si>
  <si>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</si>
  <si>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</si>
  <si>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</si>
  <si>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</si>
  <si>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</si>
  <si>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</si>
  <si>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</si>
  <si>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</si>
  <si>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</si>
  <si>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</si>
  <si>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</si>
  <si>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</si>
  <si>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</si>
  <si>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</si>
  <si>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</si>
  <si>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</si>
  <si>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</si>
  <si>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</si>
  <si>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</si>
  <si>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</si>
  <si>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</si>
  <si>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</si>
  <si>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</si>
  <si>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</si>
  <si>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</si>
  <si>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</si>
  <si>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</si>
  <si>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</si>
  <si>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</si>
  <si>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</si>
  <si>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</si>
  <si>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</si>
  <si>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</si>
  <si>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</si>
  <si>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</si>
  <si>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</si>
  <si>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</si>
  <si>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</si>
  <si>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</si>
  <si>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</si>
  <si>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</si>
  <si>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</si>
  <si>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</si>
  <si>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</si>
  <si>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</si>
  <si>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</si>
  <si>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</si>
  <si>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</si>
  <si>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</si>
  <si>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</si>
  <si>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</si>
  <si>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</si>
  <si>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</si>
  <si>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</si>
  <si>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</si>
  <si>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</si>
  <si>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</si>
  <si>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</si>
  <si>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</si>
  <si>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</si>
  <si>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</si>
  <si>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</si>
  <si>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</si>
  <si>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</si>
  <si>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</si>
  <si>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</si>
  <si>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</si>
  <si>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</si>
  <si>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</si>
  <si>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</si>
  <si>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</si>
  <si>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</si>
  <si>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</si>
  <si>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</si>
  <si>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</si>
  <si>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</si>
  <si>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</si>
  <si>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</si>
  <si>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</si>
  <si>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</si>
  <si>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</si>
  <si>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</si>
  <si>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</si>
  <si>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</si>
  <si>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</si>
  <si>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</si>
  <si>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</si>
  <si>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</si>
  <si>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</si>
  <si>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</si>
  <si>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</si>
  <si>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</si>
  <si>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</si>
  <si>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</si>
  <si>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</si>
  <si>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</si>
  <si>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</si>
  <si>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</si>
  <si>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</si>
  <si>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</si>
  <si>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</si>
  <si>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</si>
  <si>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</si>
  <si>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</si>
  <si>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</si>
  <si>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</si>
  <si>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</si>
  <si>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</si>
  <si>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</si>
  <si>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</si>
  <si>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</si>
  <si>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</si>
  <si>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</si>
  <si>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</si>
  <si>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</si>
  <si>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</si>
  <si>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</si>
  <si>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</si>
  <si>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</si>
  <si>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</si>
  <si>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</si>
  <si>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</si>
  <si>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</si>
  <si>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</si>
  <si>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</si>
  <si>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</si>
  <si>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</si>
  <si>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</si>
  <si>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</si>
  <si>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</si>
  <si>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</si>
  <si>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</si>
  <si>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</si>
  <si>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</si>
  <si>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</si>
  <si>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</si>
  <si>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</si>
  <si>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</si>
  <si>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</si>
  <si>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</si>
  <si>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</si>
  <si>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</si>
  <si>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</si>
  <si>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</si>
  <si>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</si>
  <si>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</si>
  <si>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</si>
  <si>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</si>
  <si>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</si>
  <si>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</si>
  <si>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</si>
  <si>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</si>
  <si>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</si>
  <si>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</si>
  <si>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</si>
  <si>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</si>
  <si>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</si>
  <si>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</si>
  <si>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</si>
  <si>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</si>
  <si>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</si>
  <si>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</si>
  <si>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</si>
  <si>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</si>
  <si>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</si>
  <si>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</si>
  <si>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</si>
  <si>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</si>
  <si>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</si>
  <si>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</si>
  <si>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</si>
  <si>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</si>
  <si>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</si>
  <si>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</si>
  <si>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</si>
  <si>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</si>
  <si>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</si>
  <si>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</si>
  <si>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</si>
  <si>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</si>
  <si>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</si>
  <si>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</si>
  <si>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</si>
  <si>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</si>
  <si>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</si>
  <si>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</si>
  <si>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</si>
  <si>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</si>
  <si>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</si>
  <si>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</si>
  <si>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</si>
  <si>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</si>
  <si>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</si>
  <si>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</si>
  <si>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</si>
  <si>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</si>
  <si>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</si>
  <si>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</si>
  <si>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</si>
  <si>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</si>
  <si>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</si>
  <si>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</si>
  <si>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</si>
  <si>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</si>
  <si>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</si>
  <si>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</si>
  <si>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</si>
  <si>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</si>
  <si>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</si>
  <si>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</si>
  <si>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</si>
  <si>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</si>
  <si>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</si>
  <si>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</si>
  <si>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</si>
  <si>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</si>
  <si>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</si>
  <si>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</si>
  <si>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</si>
  <si>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</si>
  <si>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</si>
  <si>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</si>
  <si>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</si>
  <si>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</si>
  <si>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</si>
  <si>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</si>
  <si>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</si>
  <si>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</si>
  <si>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</si>
  <si>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</si>
  <si>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</si>
  <si>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</si>
  <si>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</si>
  <si>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</si>
  <si>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</si>
  <si>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</si>
  <si>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</si>
  <si>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</si>
  <si>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</si>
  <si>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</si>
  <si>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</si>
  <si>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</si>
  <si>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</si>
  <si>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</si>
  <si>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</si>
  <si>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</si>
  <si>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</si>
  <si>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</si>
  <si>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</si>
  <si>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</si>
  <si>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</si>
  <si>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</si>
  <si>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</si>
  <si>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</si>
  <si>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</si>
  <si>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</si>
  <si>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</si>
  <si>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</si>
  <si>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</si>
  <si>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</si>
  <si>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</si>
  <si>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</si>
  <si>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</si>
  <si>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</si>
  <si>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</si>
  <si>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</si>
  <si>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</si>
  <si>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</si>
  <si>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</si>
  <si>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</si>
  <si>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</si>
  <si>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</si>
  <si>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</si>
  <si>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</si>
  <si>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</si>
  <si>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</si>
  <si>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</si>
  <si>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</si>
  <si>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</si>
  <si>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</si>
  <si>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</si>
  <si>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</si>
  <si>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</si>
  <si>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</si>
  <si>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</si>
  <si>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</si>
  <si>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</si>
  <si>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</si>
  <si>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</si>
  <si>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</si>
  <si>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</si>
  <si>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</si>
  <si>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</si>
  <si>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</si>
  <si>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</si>
  <si>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</si>
  <si>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</si>
  <si>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</si>
  <si>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</si>
  <si>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</si>
  <si>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</si>
  <si>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</si>
  <si>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</si>
  <si>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</si>
  <si>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</si>
  <si>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</si>
  <si>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</si>
  <si>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</si>
  <si>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</si>
  <si>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</si>
  <si>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</si>
  <si>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</si>
  <si>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</si>
  <si>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</si>
  <si>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</si>
  <si>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</si>
  <si>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</si>
  <si>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</si>
  <si>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</si>
  <si>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</si>
  <si>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</si>
  <si>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</si>
  <si>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</si>
  <si>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</si>
  <si>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</si>
  <si>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</si>
  <si>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</si>
  <si>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</si>
  <si>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</si>
  <si>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</si>
  <si>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</si>
  <si>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</si>
  <si>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</si>
  <si>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</si>
  <si>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</si>
  <si>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</si>
  <si>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</si>
  <si>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</si>
  <si>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</si>
  <si>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</si>
  <si>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</si>
  <si>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</si>
  <si>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</si>
  <si>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</si>
  <si>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</si>
  <si>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</si>
  <si>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</si>
  <si>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</si>
  <si>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</si>
  <si>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</si>
  <si>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</si>
  <si>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</si>
  <si>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</si>
  <si>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</si>
  <si>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</si>
  <si>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</si>
  <si>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</si>
  <si>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</si>
  <si>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</si>
  <si>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</si>
  <si>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</si>
  <si>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</si>
  <si>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</si>
  <si>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</si>
  <si>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</si>
  <si>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</si>
  <si>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</si>
  <si>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</si>
  <si>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</si>
  <si>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</si>
  <si>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</si>
  <si>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</si>
  <si>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</si>
  <si>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</si>
  <si>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</si>
  <si>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</si>
  <si>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</si>
  <si>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</si>
  <si>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</si>
  <si>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</si>
  <si>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</si>
  <si>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</si>
  <si>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</si>
  <si>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</si>
  <si>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</si>
  <si>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</si>
  <si>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</si>
  <si>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</si>
  <si>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</si>
  <si>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</si>
  <si>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</si>
  <si>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</si>
  <si>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</si>
  <si>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</si>
  <si>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</si>
  <si>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</si>
  <si>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</si>
  <si>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</si>
  <si>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</si>
  <si>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</si>
  <si>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</si>
  <si>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</si>
  <si>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</si>
  <si>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</si>
  <si>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</si>
  <si>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</si>
  <si>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</si>
  <si>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</si>
  <si>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</si>
  <si>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</si>
  <si>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</si>
  <si>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</si>
  <si>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</si>
  <si>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</si>
  <si>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</si>
  <si>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</si>
  <si>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</si>
  <si>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</si>
  <si>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</si>
  <si>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</si>
  <si>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</si>
  <si>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</si>
  <si>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</si>
  <si>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</si>
  <si>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</si>
  <si>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</si>
  <si>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</si>
  <si>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</si>
  <si>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</si>
  <si>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</si>
  <si>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</si>
  <si>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</si>
  <si>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</si>
  <si>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</si>
  <si>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</si>
  <si>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</si>
  <si>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</si>
  <si>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</si>
  <si>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</si>
  <si>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</si>
  <si>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</si>
  <si>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</si>
  <si>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</si>
  <si>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</si>
  <si>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</si>
  <si>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</si>
  <si>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</si>
  <si>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</si>
  <si>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</si>
  <si>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</si>
  <si>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</si>
  <si>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</si>
  <si>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</si>
  <si>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</si>
  <si>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</si>
  <si>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</si>
  <si>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</si>
  <si>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</si>
  <si>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</si>
  <si>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</si>
  <si>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</si>
  <si>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</si>
  <si>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</si>
  <si>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</si>
  <si>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</si>
  <si>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</si>
  <si>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</si>
  <si>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</si>
  <si>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</si>
  <si>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</si>
  <si>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</si>
  <si>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</si>
  <si>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</si>
  <si>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</si>
  <si>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</si>
  <si>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</si>
  <si>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</si>
  <si>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</si>
  <si>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</si>
  <si>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</si>
  <si>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</si>
  <si>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</si>
  <si>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</si>
  <si>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</si>
  <si>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</si>
  <si>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</si>
  <si>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</si>
  <si>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</si>
  <si>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</si>
  <si>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</si>
  <si>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</si>
  <si>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</si>
  <si>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</si>
  <si>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</si>
  <si>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</si>
  <si>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</si>
  <si>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</si>
  <si>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</si>
  <si>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</si>
  <si>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</si>
  <si>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</si>
  <si>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</si>
  <si>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</si>
  <si>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</si>
  <si>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</si>
  <si>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</si>
  <si>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</si>
  <si>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</si>
  <si>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</si>
  <si>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</si>
  <si>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</si>
  <si>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</si>
  <si>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</si>
  <si>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</si>
  <si>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</si>
  <si>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</si>
  <si>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</si>
  <si>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</si>
  <si>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</si>
  <si>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</si>
  <si>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</si>
  <si>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</si>
  <si>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</si>
  <si>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</si>
  <si>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</si>
  <si>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</si>
  <si>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</si>
  <si>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</si>
  <si>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</si>
  <si>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</si>
  <si>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</si>
  <si>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</si>
  <si>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</si>
  <si>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</si>
  <si>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</si>
  <si>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</si>
  <si>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</si>
  <si>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</si>
  <si>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</si>
  <si>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</si>
  <si>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</si>
  <si>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</si>
  <si>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</si>
  <si>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</si>
  <si>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</si>
  <si>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</si>
  <si>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</si>
  <si>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</si>
  <si>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</si>
  <si>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</si>
  <si>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</si>
  <si>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</si>
  <si>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</si>
  <si>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</si>
  <si>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</si>
  <si>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</si>
  <si>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</si>
  <si>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</si>
  <si>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</si>
  <si>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</si>
  <si>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</si>
  <si>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</si>
  <si>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</si>
  <si>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</si>
  <si>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</si>
  <si>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</si>
  <si>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</si>
  <si>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</si>
  <si>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</si>
  <si>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</si>
  <si>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</si>
  <si>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</si>
  <si>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</si>
  <si>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</si>
  <si>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</si>
  <si>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</si>
  <si>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</si>
  <si>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</si>
  <si>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</si>
  <si>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</si>
  <si>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</si>
  <si>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</si>
  <si>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</si>
  <si>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</si>
  <si>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</si>
  <si>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</si>
  <si>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</si>
  <si>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</si>
  <si>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</si>
  <si>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</si>
  <si>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</si>
  <si>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</si>
  <si>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</si>
  <si>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</si>
  <si>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</si>
  <si>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</si>
  <si>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</si>
  <si>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</si>
  <si>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</si>
  <si>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</si>
  <si>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</si>
  <si>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</si>
  <si>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</si>
  <si>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</si>
  <si>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</si>
  <si>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</si>
  <si>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</si>
  <si>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</si>
  <si>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</si>
  <si>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</si>
  <si>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</si>
  <si>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</si>
  <si>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</si>
  <si>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</si>
  <si>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</si>
  <si>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</si>
  <si>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</si>
  <si>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</si>
  <si>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</si>
  <si>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</si>
  <si>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</si>
  <si>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</si>
  <si>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</si>
  <si>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</si>
  <si>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</si>
  <si>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</si>
  <si>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</si>
  <si>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</si>
  <si>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</si>
  <si>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</si>
  <si>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</si>
  <si>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</si>
  <si>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</si>
  <si>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</si>
  <si>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</si>
  <si>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</si>
  <si>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</si>
  <si>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</si>
  <si>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</si>
  <si>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</si>
  <si>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</si>
  <si>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</si>
  <si>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</si>
  <si>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</si>
  <si>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</si>
  <si>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</si>
  <si>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</si>
  <si>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</si>
  <si>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</si>
  <si>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</si>
  <si>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</si>
  <si>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</si>
  <si>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</si>
  <si>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</si>
  <si>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</si>
  <si>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</si>
  <si>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</si>
  <si>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</si>
  <si>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</si>
  <si>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</si>
  <si>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</si>
  <si>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</si>
  <si>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</si>
  <si>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</si>
  <si>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</si>
  <si>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</si>
  <si>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</si>
  <si>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</si>
  <si>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</si>
  <si>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</si>
  <si>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</si>
  <si>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</si>
  <si>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</si>
  <si>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</si>
  <si>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</si>
  <si>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</si>
  <si>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</si>
  <si>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</si>
  <si>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</si>
  <si>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</si>
  <si>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</si>
  <si>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</si>
  <si>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</si>
  <si>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</si>
  <si>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</si>
  <si>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</si>
  <si>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</si>
  <si>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</si>
  <si>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</si>
  <si>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</si>
  <si>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</si>
  <si>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</si>
  <si>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</si>
  <si>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</si>
  <si>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</si>
  <si>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</si>
  <si>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</si>
  <si>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</si>
  <si>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</si>
  <si>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</si>
  <si>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</si>
  <si>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</si>
  <si>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</si>
  <si>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</si>
  <si>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</si>
  <si>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</si>
  <si>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</si>
  <si>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</si>
  <si>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</si>
  <si>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</si>
  <si>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</si>
  <si>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</si>
  <si>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</si>
  <si>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</si>
  <si>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</si>
  <si>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</si>
  <si>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</si>
  <si>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</si>
  <si>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</si>
  <si>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</si>
  <si>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</si>
  <si>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</si>
  <si>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</si>
  <si>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</si>
  <si>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</si>
  <si>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</si>
  <si>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</si>
  <si>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</si>
  <si>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</si>
  <si>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</si>
  <si>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</si>
  <si>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</si>
  <si>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</si>
  <si>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</si>
  <si>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</si>
  <si>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</si>
  <si>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</si>
  <si>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</si>
  <si>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</si>
  <si>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</si>
  <si>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</si>
  <si>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</si>
  <si>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</si>
  <si>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</si>
  <si>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</si>
  <si>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</si>
  <si>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</si>
  <si>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</si>
  <si>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</si>
  <si>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</si>
  <si>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</si>
  <si>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</si>
  <si>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</si>
  <si>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</si>
  <si>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</si>
  <si>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</si>
  <si>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</si>
  <si>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</si>
  <si>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</si>
  <si>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</si>
  <si>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</si>
  <si>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</si>
  <si>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</si>
  <si>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</si>
  <si>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</si>
  <si>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</si>
  <si>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</si>
  <si>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</si>
  <si>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</si>
  <si>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</si>
  <si>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</si>
  <si>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</si>
  <si>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</si>
  <si>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</si>
  <si>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</si>
  <si>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</si>
  <si>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</si>
  <si>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</si>
  <si>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</si>
  <si>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</si>
  <si>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</si>
  <si>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</si>
  <si>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</si>
  <si>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</si>
  <si>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</si>
  <si>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</si>
  <si>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</si>
  <si>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</si>
  <si>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</si>
  <si>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</si>
  <si>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</si>
  <si>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</si>
  <si>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</si>
  <si>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</si>
  <si>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</si>
  <si>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</si>
  <si>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</si>
  <si>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</si>
  <si>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</si>
  <si>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</si>
  <si>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</si>
  <si>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</si>
  <si>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</si>
  <si>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</si>
  <si>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</si>
  <si>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</si>
  <si>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</si>
  <si>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</si>
  <si>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</si>
  <si>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</si>
  <si>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</si>
  <si>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</si>
  <si>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</si>
  <si>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</si>
  <si>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</si>
  <si>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</si>
  <si>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</si>
  <si>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</si>
  <si>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</si>
  <si>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</si>
  <si>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</si>
  <si>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</si>
  <si>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</si>
  <si>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</si>
  <si>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</si>
  <si>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</si>
  <si>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</si>
  <si>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</si>
  <si>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</si>
  <si>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</si>
  <si>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</si>
  <si>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</si>
  <si>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</si>
  <si>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</si>
  <si>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</si>
  <si>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</si>
  <si>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</si>
  <si>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</si>
  <si>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</si>
  <si>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</si>
  <si>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</si>
  <si>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</si>
  <si>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</si>
  <si>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</si>
  <si>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</si>
  <si>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</si>
  <si>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</si>
  <si>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</si>
  <si>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</si>
  <si>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</si>
  <si>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</si>
  <si>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</si>
  <si>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</si>
  <si>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</si>
  <si>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</si>
  <si>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</si>
  <si>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</si>
  <si>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</si>
  <si>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</si>
  <si>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</si>
  <si>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</si>
  <si>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</si>
  <si>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</si>
  <si>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</si>
  <si>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</si>
  <si>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</si>
  <si>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</si>
  <si>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</si>
  <si>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</si>
  <si>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</si>
  <si>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</si>
  <si>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</si>
  <si>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</si>
  <si>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</si>
  <si>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</si>
  <si>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</si>
  <si>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</si>
  <si>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</si>
  <si>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</si>
  <si>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</si>
  <si>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</si>
  <si>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</si>
  <si>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</si>
  <si>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</si>
  <si>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</si>
  <si>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</si>
  <si>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</si>
  <si>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</si>
  <si>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</si>
  <si>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</si>
  <si>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</si>
  <si>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</si>
  <si>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</si>
  <si>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</si>
  <si>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</si>
  <si>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</si>
  <si>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</si>
  <si>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</si>
  <si>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</si>
  <si>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</si>
  <si>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</si>
  <si>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</si>
  <si>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</si>
  <si>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</si>
  <si>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</si>
  <si>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</si>
  <si>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</si>
  <si>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</si>
  <si>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</si>
  <si>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</si>
  <si>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</si>
  <si>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</si>
  <si>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</si>
  <si>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</si>
  <si>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</si>
  <si>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</si>
  <si>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</si>
  <si>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</si>
  <si>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</si>
  <si>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</si>
  <si>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</si>
  <si>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</si>
  <si>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</si>
  <si>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</si>
  <si>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</si>
  <si>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</si>
  <si>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</si>
  <si>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</si>
  <si>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</si>
  <si>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</si>
  <si>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</si>
  <si>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</si>
  <si>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</si>
  <si>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</si>
  <si>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</si>
  <si>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</si>
  <si>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</si>
  <si>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</si>
  <si>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</si>
  <si>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</si>
  <si>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</si>
  <si>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</si>
  <si>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</si>
  <si>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</si>
  <si>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</si>
  <si>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</si>
  <si>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</si>
  <si>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</si>
  <si>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</si>
  <si>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</si>
  <si>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</si>
  <si>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</si>
  <si>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</si>
  <si>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</si>
  <si>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</si>
  <si>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</si>
  <si>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</si>
  <si>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</si>
  <si>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</si>
  <si>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</si>
  <si>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</si>
  <si>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</si>
  <si>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</si>
  <si>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</si>
  <si>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</si>
  <si>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</si>
  <si>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</si>
  <si>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</si>
  <si>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</si>
  <si>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</si>
  <si>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</si>
  <si>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</si>
  <si>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</si>
  <si>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</si>
  <si>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</si>
  <si>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</si>
  <si>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</si>
  <si>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</si>
  <si>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</si>
  <si>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</si>
  <si>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</si>
  <si>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</si>
  <si>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</si>
  <si>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</si>
  <si>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</si>
  <si>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</si>
  <si>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</si>
  <si>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</si>
  <si>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</si>
  <si>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</si>
  <si>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</si>
  <si>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</si>
  <si>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</si>
  <si>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</si>
  <si>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</si>
  <si>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</si>
  <si>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</si>
  <si>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</si>
  <si>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</si>
  <si>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</si>
  <si>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</si>
  <si>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</si>
  <si>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</si>
  <si>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</si>
  <si>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</si>
  <si>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</si>
  <si>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</si>
  <si>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</si>
  <si>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</si>
  <si>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</si>
  <si>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</si>
  <si>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</si>
  <si>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</si>
  <si>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</si>
  <si>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</si>
  <si>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</si>
  <si>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</si>
  <si>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</si>
  <si>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</si>
  <si>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</si>
  <si>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</si>
  <si>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</si>
  <si>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</si>
  <si>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</si>
  <si>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</si>
  <si>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</si>
  <si>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</si>
  <si>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</si>
  <si>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</si>
  <si>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</si>
  <si>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</si>
  <si>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</si>
  <si>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</si>
  <si>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</si>
  <si>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</si>
  <si>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</si>
  <si>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</si>
  <si>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</si>
  <si>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</si>
  <si>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</si>
  <si>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</si>
  <si>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</si>
  <si>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</si>
  <si>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</si>
  <si>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</si>
  <si>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</si>
  <si>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</si>
  <si>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</si>
  <si>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</si>
  <si>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</si>
  <si>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</si>
  <si>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</si>
  <si>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</si>
  <si>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</si>
  <si>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</si>
  <si>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</si>
  <si>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</si>
  <si>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</si>
  <si>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</si>
  <si>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</si>
  <si>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</si>
  <si>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</si>
  <si>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</si>
  <si>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</si>
  <si>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</si>
  <si>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</si>
  <si>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</si>
  <si>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</si>
  <si>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</si>
  <si>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</si>
  <si>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</si>
  <si>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</si>
  <si>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</si>
  <si>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</si>
  <si>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PRIMORSKO-GORANSKA ŽUPANIJA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</si>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</sst>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2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43370830.389999993</v>
      </c>
      <c r="D2" s="7">
        <f>'PR-RAS'!E6</f>
        <v>50546646.609999999</v>
      </c>
      <c r="E2" s="7">
        <v>0</v>
      </c>
      <c r="F2" s="7">
        <v>0</v>
      </c>
      <c r="G2" s="8">
        <f t="shared" ref="G2:G274" si="0">(B2/1000)*(C2*1+D2*2)</f>
        <v>144464.12360999998</v>
      </c>
      <c r="H2" s="8">
        <f t="shared" ref="H2:H274" si="1">ABS(C2-ROUND(C2,0))+ABS(D2-ROUND(D2,0))</f>
        <v>0.7799999937415123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34054623.509999998</v>
      </c>
      <c r="D3" s="2">
        <f>'PR-RAS'!E7</f>
        <v>39929050.350000001</v>
      </c>
      <c r="E3" s="2">
        <v>0</v>
      </c>
      <c r="F3" s="2">
        <v>0</v>
      </c>
      <c r="G3" s="3">
        <f t="shared" si="0"/>
        <v>227825.44842000003</v>
      </c>
      <c r="H3" s="3">
        <f t="shared" si="1"/>
        <v>0.84000000357627869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31917779.640000001</v>
      </c>
      <c r="D4" s="2">
        <f>'PR-RAS'!E8</f>
        <v>36505778.380000003</v>
      </c>
      <c r="E4" s="2">
        <v>0</v>
      </c>
      <c r="F4" s="2">
        <v>0</v>
      </c>
      <c r="G4" s="3">
        <f t="shared" si="0"/>
        <v>314788.00920000003</v>
      </c>
      <c r="H4" s="3">
        <f t="shared" si="1"/>
        <v>0.74000000208616257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28218464.93</v>
      </c>
      <c r="D5" s="2">
        <f>'PR-RAS'!E9</f>
        <v>31774666.100000001</v>
      </c>
      <c r="E5" s="2">
        <v>0</v>
      </c>
      <c r="F5" s="2">
        <v>0</v>
      </c>
      <c r="G5" s="3">
        <f t="shared" si="0"/>
        <v>367071.18851999997</v>
      </c>
      <c r="H5" s="3">
        <f t="shared" si="1"/>
        <v>0.17000000178813934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2307725.5099999998</v>
      </c>
      <c r="D6" s="2">
        <f>'PR-RAS'!E10</f>
        <v>2559523.2400000002</v>
      </c>
      <c r="E6" s="2">
        <v>0</v>
      </c>
      <c r="F6" s="2">
        <v>0</v>
      </c>
      <c r="G6" s="3">
        <f t="shared" si="0"/>
        <v>37133.859950000005</v>
      </c>
      <c r="H6" s="3">
        <f t="shared" si="1"/>
        <v>0.73000000044703484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2083602.99</v>
      </c>
      <c r="D7" s="2">
        <f>'PR-RAS'!E11</f>
        <v>2735311.22</v>
      </c>
      <c r="E7" s="2">
        <v>0</v>
      </c>
      <c r="F7" s="2">
        <v>0</v>
      </c>
      <c r="G7" s="3">
        <f t="shared" si="0"/>
        <v>45325.352580000006</v>
      </c>
      <c r="H7" s="3">
        <f t="shared" si="1"/>
        <v>0.23000000021420419</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3545203.41</v>
      </c>
      <c r="D8" s="2">
        <f>'PR-RAS'!E12</f>
        <v>4339824.84</v>
      </c>
      <c r="E8" s="2">
        <v>0</v>
      </c>
      <c r="F8" s="2">
        <v>0</v>
      </c>
      <c r="G8" s="3">
        <f t="shared" si="0"/>
        <v>85573.97163</v>
      </c>
      <c r="H8" s="3">
        <f t="shared" si="1"/>
        <v>0.57000000029802322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1578110.64</v>
      </c>
      <c r="D9" s="2">
        <f>'PR-RAS'!E13</f>
        <v>1708538.21</v>
      </c>
      <c r="E9" s="2">
        <v>0</v>
      </c>
      <c r="F9" s="2">
        <v>0</v>
      </c>
      <c r="G9" s="3">
        <f t="shared" si="0"/>
        <v>39961.496479999994</v>
      </c>
      <c r="H9" s="3">
        <f t="shared" si="1"/>
        <v>0.57000000006519258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44962.17</v>
      </c>
      <c r="D10" s="2">
        <f>'PR-RAS'!E14</f>
        <v>82820.479999999996</v>
      </c>
      <c r="E10" s="2">
        <v>0</v>
      </c>
      <c r="F10" s="2">
        <v>0</v>
      </c>
      <c r="G10" s="3">
        <f t="shared" si="0"/>
        <v>1895.4281699999999</v>
      </c>
      <c r="H10" s="3">
        <f t="shared" si="1"/>
        <v>0.64999999999417923</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5860290.0099999998</v>
      </c>
      <c r="D11" s="2">
        <f>'PR-RAS'!E15</f>
        <v>6694905.71</v>
      </c>
      <c r="E11" s="2">
        <v>0</v>
      </c>
      <c r="F11" s="2">
        <v>0</v>
      </c>
      <c r="G11" s="3">
        <f t="shared" si="0"/>
        <v>192501.01430000001</v>
      </c>
      <c r="H11" s="3">
        <f t="shared" si="1"/>
        <v>0.29999999981373549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168275.65000000002</v>
      </c>
      <c r="D19" s="2">
        <f>'PR-RAS'!E23</f>
        <v>1277093.9099999999</v>
      </c>
      <c r="E19" s="2">
        <v>0</v>
      </c>
      <c r="F19" s="2">
        <v>0</v>
      </c>
      <c r="G19" s="3">
        <f t="shared" si="0"/>
        <v>49004.342459999993</v>
      </c>
      <c r="H19" s="3">
        <f t="shared" si="1"/>
        <v>0.44000000006053597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27011.14</v>
      </c>
      <c r="D20" s="2">
        <f>'PR-RAS'!E24</f>
        <v>1116447.1499999999</v>
      </c>
      <c r="E20" s="2">
        <v>0</v>
      </c>
      <c r="F20" s="2">
        <v>0</v>
      </c>
      <c r="G20" s="3">
        <f t="shared" si="0"/>
        <v>42938.20336</v>
      </c>
      <c r="H20" s="3">
        <f t="shared" si="1"/>
        <v>0.28999999990628567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141264.51</v>
      </c>
      <c r="D21" s="2">
        <f>'PR-RAS'!E25</f>
        <v>160646.76</v>
      </c>
      <c r="E21" s="2">
        <v>0</v>
      </c>
      <c r="F21" s="2">
        <v>0</v>
      </c>
      <c r="G21" s="3">
        <f t="shared" si="0"/>
        <v>9251.1606000000011</v>
      </c>
      <c r="H21" s="3">
        <f t="shared" si="1"/>
        <v>0.72999999998137355</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1968568.22</v>
      </c>
      <c r="D25" s="2">
        <f>'PR-RAS'!E29</f>
        <v>2146178.0599999996</v>
      </c>
      <c r="E25" s="2">
        <v>0</v>
      </c>
      <c r="F25" s="2">
        <v>0</v>
      </c>
      <c r="G25" s="3">
        <f t="shared" si="0"/>
        <v>150262.18415999998</v>
      </c>
      <c r="H25" s="3">
        <f t="shared" si="1"/>
        <v>0.27999999956227839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1960082.82</v>
      </c>
      <c r="D29" s="2">
        <f>'PR-RAS'!E33</f>
        <v>2136775.2599999998</v>
      </c>
      <c r="E29" s="2">
        <v>0</v>
      </c>
      <c r="F29" s="2">
        <v>0</v>
      </c>
      <c r="G29" s="3">
        <f t="shared" si="0"/>
        <v>174541.73352000001</v>
      </c>
      <c r="H29" s="3">
        <f t="shared" si="1"/>
        <v>0.43999999971129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8485.4</v>
      </c>
      <c r="D31" s="2">
        <f>'PR-RAS'!E35</f>
        <v>9402.7999999999993</v>
      </c>
      <c r="E31" s="2">
        <v>0</v>
      </c>
      <c r="F31" s="2">
        <v>0</v>
      </c>
      <c r="G31" s="3">
        <f t="shared" si="0"/>
        <v>818.73</v>
      </c>
      <c r="H31" s="3">
        <f t="shared" si="1"/>
        <v>0.6000000000003638</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6139046.8300000001</v>
      </c>
      <c r="D45" s="2">
        <f>'PR-RAS'!E49</f>
        <v>6844584.1500000004</v>
      </c>
      <c r="E45" s="2">
        <v>0</v>
      </c>
      <c r="F45" s="2">
        <v>0</v>
      </c>
      <c r="G45" s="3">
        <f t="shared" si="0"/>
        <v>872441.46572000009</v>
      </c>
      <c r="H45" s="3">
        <f t="shared" si="1"/>
        <v>0.32000000029802322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642171.78</v>
      </c>
      <c r="E46" s="2">
        <v>0</v>
      </c>
      <c r="F46" s="2">
        <v>0</v>
      </c>
      <c r="G46" s="3">
        <f t="shared" si="0"/>
        <v>57795.460200000001</v>
      </c>
      <c r="H46" s="3">
        <f t="shared" si="1"/>
        <v>0.21999999997206032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642171.78</v>
      </c>
      <c r="E47" s="2">
        <v>0</v>
      </c>
      <c r="F47" s="2">
        <v>0</v>
      </c>
      <c r="G47" s="3">
        <f t="shared" si="0"/>
        <v>59079.803760000003</v>
      </c>
      <c r="H47" s="3">
        <f t="shared" si="1"/>
        <v>0.21999999997206032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304171.99</v>
      </c>
      <c r="D49" s="2">
        <f>'PR-RAS'!E53</f>
        <v>0</v>
      </c>
      <c r="E49" s="2">
        <v>0</v>
      </c>
      <c r="F49" s="2">
        <v>0</v>
      </c>
      <c r="G49" s="3">
        <f t="shared" si="0"/>
        <v>14600.255520000001</v>
      </c>
      <c r="H49" s="3">
        <f t="shared" si="1"/>
        <v>1.0000000009313226E-2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304171.99</v>
      </c>
      <c r="D52" s="2">
        <f>'PR-RAS'!E56</f>
        <v>0</v>
      </c>
      <c r="E52" s="2">
        <v>0</v>
      </c>
      <c r="F52" s="2">
        <v>0</v>
      </c>
      <c r="G52" s="3">
        <f t="shared" si="0"/>
        <v>15512.771489999999</v>
      </c>
      <c r="H52" s="3">
        <f t="shared" si="1"/>
        <v>1.0000000009313226E-2</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3814197.2600000002</v>
      </c>
      <c r="D54" s="2">
        <f>'PR-RAS'!E58</f>
        <v>4380286.1100000003</v>
      </c>
      <c r="E54" s="2">
        <v>0</v>
      </c>
      <c r="F54" s="2">
        <v>0</v>
      </c>
      <c r="G54" s="3">
        <f t="shared" si="0"/>
        <v>666462.78243999998</v>
      </c>
      <c r="H54" s="3">
        <f t="shared" si="1"/>
        <v>0.37000000057742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3505684.16</v>
      </c>
      <c r="D55" s="2">
        <f>'PR-RAS'!E59</f>
        <v>4380286.1100000003</v>
      </c>
      <c r="E55" s="2">
        <v>0</v>
      </c>
      <c r="F55" s="2">
        <v>0</v>
      </c>
      <c r="G55" s="3">
        <f t="shared" si="0"/>
        <v>662377.84452000004</v>
      </c>
      <c r="H55" s="3">
        <f t="shared" si="1"/>
        <v>0.27000000048428774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308513.09999999998</v>
      </c>
      <c r="D56" s="2">
        <f>'PR-RAS'!E60</f>
        <v>0</v>
      </c>
      <c r="E56" s="2">
        <v>0</v>
      </c>
      <c r="F56" s="2">
        <v>0</v>
      </c>
      <c r="G56" s="3">
        <f t="shared" si="0"/>
        <v>16968.220499999999</v>
      </c>
      <c r="H56" s="3">
        <f t="shared" si="1"/>
        <v>9.9999999976716936E-2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6215.63</v>
      </c>
      <c r="E57" s="2">
        <v>0</v>
      </c>
      <c r="F57" s="2">
        <v>0</v>
      </c>
      <c r="G57" s="3">
        <f t="shared" si="0"/>
        <v>696.15056000000004</v>
      </c>
      <c r="H57" s="3">
        <f t="shared" si="1"/>
        <v>0.36999999999989086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6215.63</v>
      </c>
      <c r="E58" s="2">
        <v>0</v>
      </c>
      <c r="F58" s="2">
        <v>0</v>
      </c>
      <c r="G58" s="3">
        <f t="shared" si="0"/>
        <v>708.58181999999999</v>
      </c>
      <c r="H58" s="3">
        <f t="shared" si="1"/>
        <v>0.36999999999989086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1622656.39</v>
      </c>
      <c r="D60" s="2">
        <f>'PR-RAS'!E64</f>
        <v>733787.42</v>
      </c>
      <c r="E60" s="2">
        <v>0</v>
      </c>
      <c r="F60" s="2">
        <v>0</v>
      </c>
      <c r="G60" s="3">
        <f t="shared" si="0"/>
        <v>182323.64257</v>
      </c>
      <c r="H60" s="3">
        <f t="shared" si="1"/>
        <v>0.80999999993946403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1321094.17</v>
      </c>
      <c r="D61" s="2">
        <f>'PR-RAS'!E65</f>
        <v>733787.42</v>
      </c>
      <c r="E61" s="2">
        <v>0</v>
      </c>
      <c r="F61" s="2">
        <v>0</v>
      </c>
      <c r="G61" s="3">
        <f t="shared" si="0"/>
        <v>167320.14059999998</v>
      </c>
      <c r="H61" s="3">
        <f t="shared" si="1"/>
        <v>0.58999999996740371</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301562.21999999997</v>
      </c>
      <c r="D62" s="2">
        <f>'PR-RAS'!E66</f>
        <v>0</v>
      </c>
      <c r="E62" s="2">
        <v>0</v>
      </c>
      <c r="F62" s="2">
        <v>0</v>
      </c>
      <c r="G62" s="3">
        <f t="shared" si="0"/>
        <v>18395.295419999999</v>
      </c>
      <c r="H62" s="3">
        <f t="shared" si="1"/>
        <v>0.21999999997206032</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398021.19</v>
      </c>
      <c r="D70" s="2">
        <f>'PR-RAS'!E74</f>
        <v>1082123.21</v>
      </c>
      <c r="E70" s="2">
        <v>0</v>
      </c>
      <c r="F70" s="2">
        <v>0</v>
      </c>
      <c r="G70" s="3">
        <f t="shared" si="0"/>
        <v>176796.46509000001</v>
      </c>
      <c r="H70" s="3">
        <f t="shared" si="1"/>
        <v>0.3999999999650754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202828.41</v>
      </c>
      <c r="D71" s="2">
        <f>'PR-RAS'!E75</f>
        <v>931095.54</v>
      </c>
      <c r="E71" s="2">
        <v>0</v>
      </c>
      <c r="F71" s="2">
        <v>0</v>
      </c>
      <c r="G71" s="3">
        <f t="shared" si="0"/>
        <v>144551.36430000002</v>
      </c>
      <c r="H71" s="3">
        <f t="shared" si="1"/>
        <v>0.86999999996623956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195192.78</v>
      </c>
      <c r="D72" s="2">
        <f>'PR-RAS'!E76</f>
        <v>151027.67000000001</v>
      </c>
      <c r="E72" s="2">
        <v>0</v>
      </c>
      <c r="F72" s="2">
        <v>0</v>
      </c>
      <c r="G72" s="3">
        <f t="shared" si="0"/>
        <v>35304.616519999996</v>
      </c>
      <c r="H72" s="3">
        <f t="shared" si="1"/>
        <v>0.54999999998835847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2492947.2399999998</v>
      </c>
      <c r="D78" s="2">
        <f>'PR-RAS'!E82</f>
        <v>2867817.6900000004</v>
      </c>
      <c r="E78" s="2">
        <v>0</v>
      </c>
      <c r="F78" s="2">
        <v>0</v>
      </c>
      <c r="G78" s="3">
        <f t="shared" si="0"/>
        <v>633600.86174000008</v>
      </c>
      <c r="H78" s="3">
        <f t="shared" si="1"/>
        <v>0.5499999993480742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465085.44</v>
      </c>
      <c r="D79" s="2">
        <f>'PR-RAS'!E83</f>
        <v>468541.72</v>
      </c>
      <c r="E79" s="2">
        <v>0</v>
      </c>
      <c r="F79" s="2">
        <v>0</v>
      </c>
      <c r="G79" s="3">
        <f t="shared" si="0"/>
        <v>109369.17263999999</v>
      </c>
      <c r="H79" s="3">
        <f t="shared" si="1"/>
        <v>0.72000000003026798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7885.44</v>
      </c>
      <c r="D81" s="2">
        <f>'PR-RAS'!E85</f>
        <v>11341.72</v>
      </c>
      <c r="E81" s="2">
        <v>0</v>
      </c>
      <c r="F81" s="2">
        <v>0</v>
      </c>
      <c r="G81" s="3">
        <f t="shared" si="0"/>
        <v>2445.5103999999997</v>
      </c>
      <c r="H81" s="3">
        <f t="shared" si="1"/>
        <v>0.72000000000025466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457200</v>
      </c>
      <c r="D85" s="2">
        <f>'PR-RAS'!E89</f>
        <v>457200</v>
      </c>
      <c r="E85" s="2">
        <v>0</v>
      </c>
      <c r="F85" s="2">
        <v>0</v>
      </c>
      <c r="G85" s="3">
        <f t="shared" si="0"/>
        <v>115214.40000000001</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2027861.7999999998</v>
      </c>
      <c r="D87" s="2">
        <f>'PR-RAS'!E91</f>
        <v>2399275.9700000002</v>
      </c>
      <c r="E87" s="2">
        <v>0</v>
      </c>
      <c r="F87" s="2">
        <v>0</v>
      </c>
      <c r="G87" s="3">
        <f t="shared" si="0"/>
        <v>587071.58163999999</v>
      </c>
      <c r="H87" s="3">
        <f t="shared" si="1"/>
        <v>0.22999999998137355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1809661.14</v>
      </c>
      <c r="D88" s="2">
        <f>'PR-RAS'!E92</f>
        <v>2153528.7200000002</v>
      </c>
      <c r="E88" s="2">
        <v>0</v>
      </c>
      <c r="F88" s="2">
        <v>0</v>
      </c>
      <c r="G88" s="3">
        <f t="shared" si="0"/>
        <v>532154.51645999996</v>
      </c>
      <c r="H88" s="3">
        <f t="shared" si="1"/>
        <v>0.41999999969266355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131154.76</v>
      </c>
      <c r="D89" s="2">
        <f>'PR-RAS'!E93</f>
        <v>126942.8</v>
      </c>
      <c r="E89" s="2">
        <v>0</v>
      </c>
      <c r="F89" s="2">
        <v>0</v>
      </c>
      <c r="G89" s="3">
        <f t="shared" si="0"/>
        <v>33883.551679999997</v>
      </c>
      <c r="H89" s="3">
        <f t="shared" si="1"/>
        <v>0.43999999998777639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70082.710000000006</v>
      </c>
      <c r="D90" s="2">
        <f>'PR-RAS'!E94</f>
        <v>71287.039999999994</v>
      </c>
      <c r="E90" s="2">
        <v>0</v>
      </c>
      <c r="F90" s="2">
        <v>0</v>
      </c>
      <c r="G90" s="3">
        <f t="shared" si="0"/>
        <v>18926.454309999997</v>
      </c>
      <c r="H90" s="3">
        <f t="shared" si="1"/>
        <v>0.32999999998719431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16963.189999999999</v>
      </c>
      <c r="D93" s="2">
        <f>'PR-RAS'!E97</f>
        <v>47517.41</v>
      </c>
      <c r="E93" s="2">
        <v>0</v>
      </c>
      <c r="F93" s="2">
        <v>0</v>
      </c>
      <c r="G93" s="3">
        <f t="shared" si="0"/>
        <v>10303.816920000001</v>
      </c>
      <c r="H93" s="3">
        <f t="shared" si="1"/>
        <v>0.60000000000218279</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494761.87000000005</v>
      </c>
      <c r="D102" s="2">
        <f>'PR-RAS'!E106</f>
        <v>464948.08999999997</v>
      </c>
      <c r="E102" s="2">
        <v>0</v>
      </c>
      <c r="F102" s="2">
        <v>0</v>
      </c>
      <c r="G102" s="3">
        <f t="shared" si="0"/>
        <v>143890.46305000002</v>
      </c>
      <c r="H102" s="3">
        <f t="shared" si="1"/>
        <v>0.21999999991385266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434869.60000000003</v>
      </c>
      <c r="D103" s="2">
        <f>'PR-RAS'!E107</f>
        <v>375743.12</v>
      </c>
      <c r="E103" s="2">
        <v>0</v>
      </c>
      <c r="F103" s="2">
        <v>0</v>
      </c>
      <c r="G103" s="3">
        <f t="shared" si="0"/>
        <v>121008.29568</v>
      </c>
      <c r="H103" s="3">
        <f t="shared" si="1"/>
        <v>0.51999999996041879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275554.51</v>
      </c>
      <c r="D105" s="2">
        <f>'PR-RAS'!E109</f>
        <v>233142.95</v>
      </c>
      <c r="E105" s="2">
        <v>0</v>
      </c>
      <c r="F105" s="2">
        <v>0</v>
      </c>
      <c r="G105" s="3">
        <f t="shared" si="0"/>
        <v>77151.40264</v>
      </c>
      <c r="H105" s="3">
        <f t="shared" si="1"/>
        <v>0.53999999997904524</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32783.9</v>
      </c>
      <c r="D106" s="2">
        <f>'PR-RAS'!E110</f>
        <v>18060.28</v>
      </c>
      <c r="E106" s="2">
        <v>0</v>
      </c>
      <c r="F106" s="2">
        <v>0</v>
      </c>
      <c r="G106" s="3">
        <f t="shared" si="0"/>
        <v>7234.9682999999986</v>
      </c>
      <c r="H106" s="3">
        <f t="shared" si="1"/>
        <v>0.37999999999738066</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126531.19</v>
      </c>
      <c r="D107" s="2">
        <f>'PR-RAS'!E111</f>
        <v>124539.89</v>
      </c>
      <c r="E107" s="2">
        <v>0</v>
      </c>
      <c r="F107" s="2">
        <v>0</v>
      </c>
      <c r="G107" s="3">
        <f t="shared" si="0"/>
        <v>39814.762819999996</v>
      </c>
      <c r="H107" s="3">
        <f t="shared" si="1"/>
        <v>0.30000000000291038</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59892.27</v>
      </c>
      <c r="D108" s="2">
        <f>'PR-RAS'!E112</f>
        <v>89204.97</v>
      </c>
      <c r="E108" s="2">
        <v>0</v>
      </c>
      <c r="F108" s="2">
        <v>0</v>
      </c>
      <c r="G108" s="3">
        <f t="shared" si="0"/>
        <v>25498.336469999998</v>
      </c>
      <c r="H108" s="3">
        <f t="shared" si="1"/>
        <v>0.29999999999563443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59892.27</v>
      </c>
      <c r="D113" s="2">
        <f>'PR-RAS'!E117</f>
        <v>89204.97</v>
      </c>
      <c r="E113" s="2">
        <v>0</v>
      </c>
      <c r="F113" s="2">
        <v>0</v>
      </c>
      <c r="G113" s="3">
        <f t="shared" si="0"/>
        <v>26689.847519999999</v>
      </c>
      <c r="H113" s="3">
        <f t="shared" si="1"/>
        <v>0.29999999999563443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160656.4</v>
      </c>
      <c r="D121" s="2">
        <f>'PR-RAS'!E125</f>
        <v>433007.1</v>
      </c>
      <c r="E121" s="2">
        <v>0</v>
      </c>
      <c r="F121" s="2">
        <v>0</v>
      </c>
      <c r="G121" s="3">
        <f t="shared" si="0"/>
        <v>123200.47199999999</v>
      </c>
      <c r="H121" s="3">
        <f t="shared" si="1"/>
        <v>0.49999999997089617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4206.3999999999996</v>
      </c>
      <c r="D122" s="2">
        <f>'PR-RAS'!E126</f>
        <v>307.10000000000002</v>
      </c>
      <c r="E122" s="2">
        <v>0</v>
      </c>
      <c r="F122" s="2">
        <v>0</v>
      </c>
      <c r="G122" s="3">
        <f t="shared" si="0"/>
        <v>583.29259999999988</v>
      </c>
      <c r="H122" s="3">
        <f t="shared" si="1"/>
        <v>0.49999999999965894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4206.3999999999996</v>
      </c>
      <c r="D123" s="2">
        <f>'PR-RAS'!E127</f>
        <v>307.10000000000002</v>
      </c>
      <c r="E123" s="2">
        <v>0</v>
      </c>
      <c r="F123" s="2">
        <v>0</v>
      </c>
      <c r="G123" s="3">
        <f t="shared" si="0"/>
        <v>588.11319999999989</v>
      </c>
      <c r="H123" s="3">
        <f t="shared" si="1"/>
        <v>0.49999999999965894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156450</v>
      </c>
      <c r="D125" s="2">
        <f>'PR-RAS'!E129</f>
        <v>432700</v>
      </c>
      <c r="E125" s="2">
        <v>0</v>
      </c>
      <c r="F125" s="2">
        <v>0</v>
      </c>
      <c r="G125" s="3">
        <f t="shared" si="0"/>
        <v>126709.4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156450</v>
      </c>
      <c r="D126" s="2">
        <f>'PR-RAS'!E130</f>
        <v>132700</v>
      </c>
      <c r="E126" s="2">
        <v>0</v>
      </c>
      <c r="F126" s="2">
        <v>0</v>
      </c>
      <c r="G126" s="3">
        <f t="shared" si="0"/>
        <v>52731.25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300000</v>
      </c>
      <c r="E127" s="2">
        <v>0</v>
      </c>
      <c r="F127" s="2">
        <v>0</v>
      </c>
      <c r="G127" s="3">
        <f t="shared" si="0"/>
        <v>75600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28794.54</v>
      </c>
      <c r="D136" s="2">
        <f>'PR-RAS'!E140</f>
        <v>7239.23</v>
      </c>
      <c r="E136" s="2">
        <v>0</v>
      </c>
      <c r="F136" s="2">
        <v>0</v>
      </c>
      <c r="G136" s="3">
        <f t="shared" si="0"/>
        <v>5841.8550000000005</v>
      </c>
      <c r="H136" s="3">
        <f t="shared" si="1"/>
        <v>0.68999999999869033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28794.54</v>
      </c>
      <c r="D147" s="2">
        <f>'PR-RAS'!E151</f>
        <v>7239.23</v>
      </c>
      <c r="E147" s="2">
        <v>0</v>
      </c>
      <c r="F147" s="2">
        <v>0</v>
      </c>
      <c r="G147" s="3">
        <f t="shared" si="0"/>
        <v>6317.8579999999993</v>
      </c>
      <c r="H147" s="3">
        <f t="shared" si="1"/>
        <v>0.68999999999869033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37049755.460000001</v>
      </c>
      <c r="D148" s="2">
        <f>'PR-RAS'!E152</f>
        <v>42682550.86999999</v>
      </c>
      <c r="E148" s="2">
        <v>0</v>
      </c>
      <c r="F148" s="2">
        <v>0</v>
      </c>
      <c r="G148" s="3">
        <f t="shared" si="0"/>
        <v>17994984.008399997</v>
      </c>
      <c r="H148" s="3">
        <f t="shared" si="1"/>
        <v>0.59000001102685928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6770367.5600000005</v>
      </c>
      <c r="D149" s="2">
        <f>'PR-RAS'!E153</f>
        <v>6939319.8399999999</v>
      </c>
      <c r="E149" s="2">
        <v>0</v>
      </c>
      <c r="F149" s="2">
        <v>0</v>
      </c>
      <c r="G149" s="3">
        <f t="shared" si="0"/>
        <v>3056053.0715200002</v>
      </c>
      <c r="H149" s="3">
        <f t="shared" si="1"/>
        <v>0.59999999962747097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5499423.3799999999</v>
      </c>
      <c r="D150" s="2">
        <f>'PR-RAS'!E154</f>
        <v>5682662.8700000001</v>
      </c>
      <c r="E150" s="2">
        <v>0</v>
      </c>
      <c r="F150" s="2">
        <v>0</v>
      </c>
      <c r="G150" s="3">
        <f t="shared" si="0"/>
        <v>2512847.61888</v>
      </c>
      <c r="H150" s="3">
        <f t="shared" si="1"/>
        <v>0.50999999977648258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5462450.2800000003</v>
      </c>
      <c r="D151" s="2">
        <f>'PR-RAS'!E155</f>
        <v>5674056.4000000004</v>
      </c>
      <c r="E151" s="2">
        <v>0</v>
      </c>
      <c r="F151" s="2">
        <v>0</v>
      </c>
      <c r="G151" s="3">
        <f t="shared" si="0"/>
        <v>2521584.4620000003</v>
      </c>
      <c r="H151" s="3">
        <f t="shared" si="1"/>
        <v>0.68000000063329935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36973.1</v>
      </c>
      <c r="D153" s="2">
        <f>'PR-RAS'!E157</f>
        <v>8606.4699999999993</v>
      </c>
      <c r="E153" s="2">
        <v>0</v>
      </c>
      <c r="F153" s="2">
        <v>0</v>
      </c>
      <c r="G153" s="3">
        <f t="shared" si="0"/>
        <v>8236.2780799999982</v>
      </c>
      <c r="H153" s="3">
        <f t="shared" si="1"/>
        <v>0.56999999999788997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384415.32</v>
      </c>
      <c r="D155" s="2">
        <f>'PR-RAS'!E159</f>
        <v>339655.98</v>
      </c>
      <c r="E155" s="2">
        <v>0</v>
      </c>
      <c r="F155" s="2">
        <v>0</v>
      </c>
      <c r="G155" s="3">
        <f t="shared" si="0"/>
        <v>163814.00112</v>
      </c>
      <c r="H155" s="3">
        <f t="shared" si="1"/>
        <v>0.34000000002561137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886528.86</v>
      </c>
      <c r="D156" s="2">
        <f>'PR-RAS'!E160</f>
        <v>917000.99</v>
      </c>
      <c r="E156" s="2">
        <v>0</v>
      </c>
      <c r="F156" s="2">
        <v>0</v>
      </c>
      <c r="G156" s="3">
        <f t="shared" si="0"/>
        <v>421682.28019999998</v>
      </c>
      <c r="H156" s="3">
        <f t="shared" si="1"/>
        <v>0.15000000002328306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886528.86</v>
      </c>
      <c r="D158" s="2">
        <f>'PR-RAS'!E162</f>
        <v>917000.99</v>
      </c>
      <c r="E158" s="2">
        <v>0</v>
      </c>
      <c r="F158" s="2">
        <v>0</v>
      </c>
      <c r="G158" s="3">
        <f t="shared" si="0"/>
        <v>427123.34187999996</v>
      </c>
      <c r="H158" s="3">
        <f t="shared" si="1"/>
        <v>0.15000000002328306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3106270.6200000006</v>
      </c>
      <c r="D160" s="2">
        <f>'PR-RAS'!E164</f>
        <v>3753875.34</v>
      </c>
      <c r="E160" s="2">
        <v>0</v>
      </c>
      <c r="F160" s="2">
        <v>0</v>
      </c>
      <c r="G160" s="3">
        <f t="shared" si="0"/>
        <v>1687629.3867000001</v>
      </c>
      <c r="H160" s="3">
        <f t="shared" si="1"/>
        <v>0.71999999927356839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234905.39</v>
      </c>
      <c r="D161" s="2">
        <f>'PR-RAS'!E165</f>
        <v>247077.81000000003</v>
      </c>
      <c r="E161" s="2">
        <v>0</v>
      </c>
      <c r="F161" s="2">
        <v>0</v>
      </c>
      <c r="G161" s="3">
        <f t="shared" si="0"/>
        <v>116649.7616</v>
      </c>
      <c r="H161" s="3">
        <f t="shared" si="1"/>
        <v>0.57999999998719431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43451.19</v>
      </c>
      <c r="D162" s="2">
        <f>'PR-RAS'!E166</f>
        <v>45841.98</v>
      </c>
      <c r="E162" s="2">
        <v>0</v>
      </c>
      <c r="F162" s="2">
        <v>0</v>
      </c>
      <c r="G162" s="3">
        <f t="shared" si="0"/>
        <v>21756.759150000005</v>
      </c>
      <c r="H162" s="3">
        <f t="shared" si="1"/>
        <v>0.20999999999912689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176182.95</v>
      </c>
      <c r="D163" s="2">
        <f>'PR-RAS'!E167</f>
        <v>184012.13</v>
      </c>
      <c r="E163" s="2">
        <v>0</v>
      </c>
      <c r="F163" s="2">
        <v>0</v>
      </c>
      <c r="G163" s="3">
        <f t="shared" si="0"/>
        <v>88161.568019999992</v>
      </c>
      <c r="H163" s="3">
        <f t="shared" si="1"/>
        <v>0.17999999999301508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15271.25</v>
      </c>
      <c r="D164" s="2">
        <f>'PR-RAS'!E168</f>
        <v>17223.7</v>
      </c>
      <c r="E164" s="2">
        <v>0</v>
      </c>
      <c r="F164" s="2">
        <v>0</v>
      </c>
      <c r="G164" s="3">
        <f t="shared" si="0"/>
        <v>8104.1399500000007</v>
      </c>
      <c r="H164" s="3">
        <f t="shared" si="1"/>
        <v>0.5499999999992724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233584.71000000002</v>
      </c>
      <c r="D166" s="2">
        <f>'PR-RAS'!E170</f>
        <v>258665.62</v>
      </c>
      <c r="E166" s="2">
        <v>0</v>
      </c>
      <c r="F166" s="2">
        <v>0</v>
      </c>
      <c r="G166" s="3">
        <f t="shared" si="0"/>
        <v>123901.13175</v>
      </c>
      <c r="H166" s="3">
        <f t="shared" si="1"/>
        <v>0.66999999998370185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70932.210000000006</v>
      </c>
      <c r="D167" s="2">
        <f>'PR-RAS'!E171</f>
        <v>79029.08</v>
      </c>
      <c r="E167" s="2">
        <v>0</v>
      </c>
      <c r="F167" s="2">
        <v>0</v>
      </c>
      <c r="G167" s="3">
        <f t="shared" si="0"/>
        <v>38012.401420000002</v>
      </c>
      <c r="H167" s="3">
        <f t="shared" si="1"/>
        <v>0.29000000000814907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6341.59</v>
      </c>
      <c r="D168" s="2">
        <f>'PR-RAS'!E172</f>
        <v>7087.85</v>
      </c>
      <c r="E168" s="2">
        <v>0</v>
      </c>
      <c r="F168" s="2">
        <v>0</v>
      </c>
      <c r="G168" s="3">
        <f t="shared" si="0"/>
        <v>3426.3874300000002</v>
      </c>
      <c r="H168" s="3">
        <f t="shared" si="1"/>
        <v>0.55999999999949068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117369.08</v>
      </c>
      <c r="D169" s="2">
        <f>'PR-RAS'!E173</f>
        <v>128747.9</v>
      </c>
      <c r="E169" s="2">
        <v>0</v>
      </c>
      <c r="F169" s="2">
        <v>0</v>
      </c>
      <c r="G169" s="3">
        <f t="shared" si="0"/>
        <v>62977.299840000007</v>
      </c>
      <c r="H169" s="3">
        <f t="shared" si="1"/>
        <v>0.180000000007567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32142.38</v>
      </c>
      <c r="D170" s="2">
        <f>'PR-RAS'!E174</f>
        <v>35958.18</v>
      </c>
      <c r="E170" s="2">
        <v>0</v>
      </c>
      <c r="F170" s="2">
        <v>0</v>
      </c>
      <c r="G170" s="3">
        <f t="shared" si="0"/>
        <v>17585.927060000002</v>
      </c>
      <c r="H170" s="3">
        <f t="shared" si="1"/>
        <v>0.56000000000130967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2512</v>
      </c>
      <c r="D171" s="2">
        <f>'PR-RAS'!E175</f>
        <v>1282.8399999999999</v>
      </c>
      <c r="E171" s="2">
        <v>0</v>
      </c>
      <c r="F171" s="2">
        <v>0</v>
      </c>
      <c r="G171" s="3">
        <f t="shared" si="0"/>
        <v>863.20560000000012</v>
      </c>
      <c r="H171" s="3">
        <f t="shared" si="1"/>
        <v>0.16000000000008185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4287.45</v>
      </c>
      <c r="D173" s="2">
        <f>'PR-RAS'!E177</f>
        <v>6559.77</v>
      </c>
      <c r="E173" s="2">
        <v>0</v>
      </c>
      <c r="F173" s="2">
        <v>0</v>
      </c>
      <c r="G173" s="3">
        <f t="shared" si="0"/>
        <v>2994.0022800000002</v>
      </c>
      <c r="H173" s="3">
        <f t="shared" si="1"/>
        <v>0.67999999999938154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2346455.7000000002</v>
      </c>
      <c r="D174" s="2">
        <f>'PR-RAS'!E178</f>
        <v>2966158.61</v>
      </c>
      <c r="E174" s="2">
        <v>0</v>
      </c>
      <c r="F174" s="2">
        <v>0</v>
      </c>
      <c r="G174" s="3">
        <f t="shared" si="0"/>
        <v>1432227.7151599999</v>
      </c>
      <c r="H174" s="3">
        <f t="shared" si="1"/>
        <v>0.68999999994412065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653389.55000000005</v>
      </c>
      <c r="D175" s="2">
        <f>'PR-RAS'!E179</f>
        <v>774266.09</v>
      </c>
      <c r="E175" s="2">
        <v>0</v>
      </c>
      <c r="F175" s="2">
        <v>0</v>
      </c>
      <c r="G175" s="3">
        <f t="shared" si="0"/>
        <v>383134.38101999997</v>
      </c>
      <c r="H175" s="3">
        <f t="shared" si="1"/>
        <v>0.53999999992083758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174440.42</v>
      </c>
      <c r="D176" s="2">
        <f>'PR-RAS'!E180</f>
        <v>386507.09</v>
      </c>
      <c r="E176" s="2">
        <v>0</v>
      </c>
      <c r="F176" s="2">
        <v>0</v>
      </c>
      <c r="G176" s="3">
        <f t="shared" si="0"/>
        <v>165804.55499999999</v>
      </c>
      <c r="H176" s="3">
        <f t="shared" si="1"/>
        <v>0.51000000003841706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203370.55</v>
      </c>
      <c r="D177" s="2">
        <f>'PR-RAS'!E181</f>
        <v>195163.9</v>
      </c>
      <c r="E177" s="2">
        <v>0</v>
      </c>
      <c r="F177" s="2">
        <v>0</v>
      </c>
      <c r="G177" s="3">
        <f t="shared" si="0"/>
        <v>104490.90959999998</v>
      </c>
      <c r="H177" s="3">
        <f t="shared" si="1"/>
        <v>0.5500000000174623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169140.21</v>
      </c>
      <c r="D178" s="2">
        <f>'PR-RAS'!E182</f>
        <v>146070.79999999999</v>
      </c>
      <c r="E178" s="2">
        <v>0</v>
      </c>
      <c r="F178" s="2">
        <v>0</v>
      </c>
      <c r="G178" s="3">
        <f t="shared" si="0"/>
        <v>81646.880369999984</v>
      </c>
      <c r="H178" s="3">
        <f t="shared" si="1"/>
        <v>0.41000000000349246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145692.49</v>
      </c>
      <c r="D179" s="2">
        <f>'PR-RAS'!E183</f>
        <v>150423.26999999999</v>
      </c>
      <c r="E179" s="2">
        <v>0</v>
      </c>
      <c r="F179" s="2">
        <v>0</v>
      </c>
      <c r="G179" s="3">
        <f t="shared" si="0"/>
        <v>79483.947339999984</v>
      </c>
      <c r="H179" s="3">
        <f t="shared" si="1"/>
        <v>0.7599999999802094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110298.99</v>
      </c>
      <c r="D180" s="2">
        <f>'PR-RAS'!E184</f>
        <v>170068.02</v>
      </c>
      <c r="E180" s="2">
        <v>0</v>
      </c>
      <c r="F180" s="2">
        <v>0</v>
      </c>
      <c r="G180" s="3">
        <f t="shared" si="0"/>
        <v>80627.87036999999</v>
      </c>
      <c r="H180" s="3">
        <f t="shared" si="1"/>
        <v>2.9999999984283932E-2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285782.64</v>
      </c>
      <c r="D181" s="2">
        <f>'PR-RAS'!E185</f>
        <v>361225.24</v>
      </c>
      <c r="E181" s="2">
        <v>0</v>
      </c>
      <c r="F181" s="2">
        <v>0</v>
      </c>
      <c r="G181" s="3">
        <f t="shared" si="0"/>
        <v>181481.96159999998</v>
      </c>
      <c r="H181" s="3">
        <f t="shared" si="1"/>
        <v>0.59999999997671694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116573.75</v>
      </c>
      <c r="D182" s="2">
        <f>'PR-RAS'!E186</f>
        <v>150259.29999999999</v>
      </c>
      <c r="E182" s="2">
        <v>0</v>
      </c>
      <c r="F182" s="2">
        <v>0</v>
      </c>
      <c r="G182" s="3">
        <f t="shared" si="0"/>
        <v>75493.715349999999</v>
      </c>
      <c r="H182" s="3">
        <f t="shared" si="1"/>
        <v>0.54999999998835847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487767.1</v>
      </c>
      <c r="D183" s="2">
        <f>'PR-RAS'!E187</f>
        <v>632174.9</v>
      </c>
      <c r="E183" s="2">
        <v>0</v>
      </c>
      <c r="F183" s="2">
        <v>0</v>
      </c>
      <c r="G183" s="3">
        <f t="shared" si="0"/>
        <v>318885.2758</v>
      </c>
      <c r="H183" s="3">
        <f t="shared" si="1"/>
        <v>0.19999999995343387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10946.91</v>
      </c>
      <c r="D184" s="2">
        <f>'PR-RAS'!E188</f>
        <v>5045.78</v>
      </c>
      <c r="E184" s="2">
        <v>0</v>
      </c>
      <c r="F184" s="2">
        <v>0</v>
      </c>
      <c r="G184" s="3">
        <f t="shared" si="0"/>
        <v>3850.0400100000002</v>
      </c>
      <c r="H184" s="3">
        <f t="shared" si="1"/>
        <v>0.31000000000040018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280377.90999999997</v>
      </c>
      <c r="D190" s="2">
        <f>'PR-RAS'!E194</f>
        <v>276927.52</v>
      </c>
      <c r="E190" s="2">
        <v>0</v>
      </c>
      <c r="F190" s="2">
        <v>0</v>
      </c>
      <c r="G190" s="3">
        <f t="shared" si="0"/>
        <v>157670.02755</v>
      </c>
      <c r="H190" s="3">
        <f t="shared" si="1"/>
        <v>0.57000000000698492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70980.899999999994</v>
      </c>
      <c r="D191" s="2">
        <f>'PR-RAS'!E195</f>
        <v>106193.52</v>
      </c>
      <c r="E191" s="2">
        <v>0</v>
      </c>
      <c r="F191" s="2">
        <v>0</v>
      </c>
      <c r="G191" s="3">
        <f t="shared" si="0"/>
        <v>53839.908600000002</v>
      </c>
      <c r="H191" s="3">
        <f t="shared" si="1"/>
        <v>0.58000000000174623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31784.92</v>
      </c>
      <c r="D192" s="2">
        <f>'PR-RAS'!E196</f>
        <v>31316.69</v>
      </c>
      <c r="E192" s="2">
        <v>0</v>
      </c>
      <c r="F192" s="2">
        <v>0</v>
      </c>
      <c r="G192" s="3">
        <f t="shared" si="0"/>
        <v>18033.895299999996</v>
      </c>
      <c r="H192" s="3">
        <f t="shared" si="1"/>
        <v>0.3900000000030559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99589.84</v>
      </c>
      <c r="D193" s="2">
        <f>'PR-RAS'!E197</f>
        <v>70786.11</v>
      </c>
      <c r="E193" s="2">
        <v>0</v>
      </c>
      <c r="F193" s="2">
        <v>0</v>
      </c>
      <c r="G193" s="3">
        <f t="shared" si="0"/>
        <v>46303.115519999999</v>
      </c>
      <c r="H193" s="3">
        <f t="shared" si="1"/>
        <v>0.27000000000407454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35656.699999999997</v>
      </c>
      <c r="D194" s="2">
        <f>'PR-RAS'!E198</f>
        <v>43623.05</v>
      </c>
      <c r="E194" s="2">
        <v>0</v>
      </c>
      <c r="F194" s="2">
        <v>0</v>
      </c>
      <c r="G194" s="3">
        <f t="shared" si="0"/>
        <v>23720.240400000002</v>
      </c>
      <c r="H194" s="3">
        <f t="shared" si="1"/>
        <v>0.35000000000582077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2674.45</v>
      </c>
      <c r="D195" s="2">
        <f>'PR-RAS'!E199</f>
        <v>2861.29</v>
      </c>
      <c r="E195" s="2">
        <v>0</v>
      </c>
      <c r="F195" s="2">
        <v>0</v>
      </c>
      <c r="G195" s="3">
        <f t="shared" si="0"/>
        <v>1629.0238199999999</v>
      </c>
      <c r="H195" s="3">
        <f t="shared" si="1"/>
        <v>0.73999999999978172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10000</v>
      </c>
      <c r="D196" s="2">
        <f>'PR-RAS'!E200</f>
        <v>3578.86</v>
      </c>
      <c r="E196" s="2">
        <v>0</v>
      </c>
      <c r="F196" s="2">
        <v>0</v>
      </c>
      <c r="G196" s="3">
        <f t="shared" si="0"/>
        <v>3345.7554000000005</v>
      </c>
      <c r="H196" s="3">
        <f t="shared" si="1"/>
        <v>0.13999999999987267</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29691.1</v>
      </c>
      <c r="D197" s="2">
        <f>'PR-RAS'!E201</f>
        <v>18568</v>
      </c>
      <c r="E197" s="2">
        <v>0</v>
      </c>
      <c r="F197" s="2">
        <v>0</v>
      </c>
      <c r="G197" s="3">
        <f t="shared" si="0"/>
        <v>13098.111600000002</v>
      </c>
      <c r="H197" s="3">
        <f t="shared" si="1"/>
        <v>9.9999999998544808E-2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47987.34</v>
      </c>
      <c r="D198" s="2">
        <f>'PR-RAS'!E202</f>
        <v>56110.45</v>
      </c>
      <c r="E198" s="2">
        <v>0</v>
      </c>
      <c r="F198" s="2">
        <v>0</v>
      </c>
      <c r="G198" s="3">
        <f t="shared" si="0"/>
        <v>31561.023280000001</v>
      </c>
      <c r="H198" s="3">
        <f t="shared" si="1"/>
        <v>0.78999999999359716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26082.1</v>
      </c>
      <c r="D204" s="2">
        <f>'PR-RAS'!E208</f>
        <v>46345.11</v>
      </c>
      <c r="E204" s="2">
        <v>0</v>
      </c>
      <c r="F204" s="2">
        <v>0</v>
      </c>
      <c r="G204" s="3">
        <f t="shared" si="0"/>
        <v>24110.780960000004</v>
      </c>
      <c r="H204" s="3">
        <f t="shared" si="1"/>
        <v>0.20999999999912689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442.14</v>
      </c>
      <c r="D206" s="2">
        <f>'PR-RAS'!E210</f>
        <v>21491.63</v>
      </c>
      <c r="E206" s="2">
        <v>0</v>
      </c>
      <c r="F206" s="2">
        <v>0</v>
      </c>
      <c r="G206" s="3">
        <f t="shared" si="0"/>
        <v>8902.2070000000003</v>
      </c>
      <c r="H206" s="3">
        <f t="shared" si="1"/>
        <v>0.50999999999896772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786.48</v>
      </c>
      <c r="D207" s="2">
        <f>'PR-RAS'!E211</f>
        <v>0</v>
      </c>
      <c r="E207" s="2">
        <v>0</v>
      </c>
      <c r="F207" s="2">
        <v>0</v>
      </c>
      <c r="G207" s="3">
        <f t="shared" si="0"/>
        <v>162.01488000000001</v>
      </c>
      <c r="H207" s="3">
        <f t="shared" si="1"/>
        <v>0.48000000000001819</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24853.48</v>
      </c>
      <c r="D211" s="2">
        <f>'PR-RAS'!E215</f>
        <v>24853.48</v>
      </c>
      <c r="E211" s="2">
        <v>0</v>
      </c>
      <c r="F211" s="2">
        <v>0</v>
      </c>
      <c r="G211" s="3">
        <f t="shared" si="0"/>
        <v>15657.6924</v>
      </c>
      <c r="H211" s="3">
        <f t="shared" si="1"/>
        <v>0.95999999999912689</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21905.24</v>
      </c>
      <c r="D212" s="2">
        <f>'PR-RAS'!E216</f>
        <v>9765.34</v>
      </c>
      <c r="E212" s="2">
        <v>0</v>
      </c>
      <c r="F212" s="2">
        <v>0</v>
      </c>
      <c r="G212" s="3">
        <f t="shared" si="0"/>
        <v>8742.97912</v>
      </c>
      <c r="H212" s="3">
        <f t="shared" si="1"/>
        <v>0.58000000000174623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21737.52</v>
      </c>
      <c r="D213" s="2">
        <f>'PR-RAS'!E217</f>
        <v>9666.5499999999993</v>
      </c>
      <c r="E213" s="2">
        <v>0</v>
      </c>
      <c r="F213" s="2">
        <v>0</v>
      </c>
      <c r="G213" s="3">
        <f t="shared" si="0"/>
        <v>8706.9714399999993</v>
      </c>
      <c r="H213" s="3">
        <f t="shared" si="1"/>
        <v>0.93000000000029104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167.72</v>
      </c>
      <c r="D215" s="2">
        <f>'PR-RAS'!E219</f>
        <v>98.79</v>
      </c>
      <c r="E215" s="2">
        <v>0</v>
      </c>
      <c r="F215" s="2">
        <v>0</v>
      </c>
      <c r="G215" s="3">
        <f t="shared" si="0"/>
        <v>78.174199999999999</v>
      </c>
      <c r="H215" s="3">
        <f t="shared" si="1"/>
        <v>0.48999999999999488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606281.97</v>
      </c>
      <c r="D217" s="2">
        <f>'PR-RAS'!E221</f>
        <v>686275.67</v>
      </c>
      <c r="E217" s="2">
        <v>0</v>
      </c>
      <c r="F217" s="2">
        <v>0</v>
      </c>
      <c r="G217" s="3">
        <f t="shared" si="0"/>
        <v>427427.99495999998</v>
      </c>
      <c r="H217" s="3">
        <f t="shared" si="1"/>
        <v>0.35999999998603016</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552550</v>
      </c>
      <c r="D218" s="2">
        <f>'PR-RAS'!E222</f>
        <v>635000</v>
      </c>
      <c r="E218" s="2">
        <v>0</v>
      </c>
      <c r="F218" s="2">
        <v>0</v>
      </c>
      <c r="G218" s="3">
        <f t="shared" si="0"/>
        <v>395493.35</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552550</v>
      </c>
      <c r="D220" s="2">
        <f>'PR-RAS'!E224</f>
        <v>635000</v>
      </c>
      <c r="E220" s="2">
        <v>0</v>
      </c>
      <c r="F220" s="2">
        <v>0</v>
      </c>
      <c r="G220" s="3">
        <f t="shared" si="0"/>
        <v>399138.45</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53731.969999999994</v>
      </c>
      <c r="D221" s="2">
        <f>'PR-RAS'!E225</f>
        <v>51275.67</v>
      </c>
      <c r="E221" s="2">
        <v>0</v>
      </c>
      <c r="F221" s="2">
        <v>0</v>
      </c>
      <c r="G221" s="3">
        <f t="shared" si="0"/>
        <v>34382.328199999996</v>
      </c>
      <c r="H221" s="3">
        <f t="shared" si="1"/>
        <v>0.36000000000785803</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18435.25</v>
      </c>
      <c r="D222" s="2">
        <f>'PR-RAS'!E226</f>
        <v>16557.86</v>
      </c>
      <c r="E222" s="2">
        <v>0</v>
      </c>
      <c r="F222" s="2">
        <v>0</v>
      </c>
      <c r="G222" s="3">
        <f t="shared" si="0"/>
        <v>11392.764370000001</v>
      </c>
      <c r="H222" s="3">
        <f t="shared" si="1"/>
        <v>0.38999999999941792</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29552.12</v>
      </c>
      <c r="D223" s="2">
        <f>'PR-RAS'!E227</f>
        <v>31717.81</v>
      </c>
      <c r="E223" s="2">
        <v>0</v>
      </c>
      <c r="F223" s="2">
        <v>0</v>
      </c>
      <c r="G223" s="3">
        <f t="shared" si="0"/>
        <v>20643.278280000002</v>
      </c>
      <c r="H223" s="3">
        <f t="shared" si="1"/>
        <v>0.30999999999767169</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5744.6</v>
      </c>
      <c r="D224" s="2">
        <f>'PR-RAS'!E228</f>
        <v>3000</v>
      </c>
      <c r="E224" s="2">
        <v>0</v>
      </c>
      <c r="F224" s="2">
        <v>0</v>
      </c>
      <c r="G224" s="3">
        <f t="shared" si="0"/>
        <v>2619.0458000000003</v>
      </c>
      <c r="H224" s="3">
        <f t="shared" si="1"/>
        <v>0.3999999999996362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20792532.16</v>
      </c>
      <c r="D226" s="2">
        <f>'PR-RAS'!E230</f>
        <v>23634715.82</v>
      </c>
      <c r="E226" s="2">
        <v>0</v>
      </c>
      <c r="F226" s="2">
        <v>0</v>
      </c>
      <c r="G226" s="3">
        <f t="shared" si="0"/>
        <v>15313941.855</v>
      </c>
      <c r="H226" s="3">
        <f t="shared" si="1"/>
        <v>0.33999999985098839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199759.52</v>
      </c>
      <c r="D227" s="2">
        <f>'PR-RAS'!E231</f>
        <v>324335.55</v>
      </c>
      <c r="E227" s="2">
        <v>0</v>
      </c>
      <c r="F227" s="2">
        <v>0</v>
      </c>
      <c r="G227" s="3">
        <f t="shared" si="0"/>
        <v>191745.32012000002</v>
      </c>
      <c r="H227" s="3">
        <f t="shared" si="1"/>
        <v>0.93000000002211891</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199759.52</v>
      </c>
      <c r="D228" s="2">
        <f>'PR-RAS'!E232</f>
        <v>324335.55</v>
      </c>
      <c r="E228" s="2">
        <v>0</v>
      </c>
      <c r="F228" s="2">
        <v>0</v>
      </c>
      <c r="G228" s="3">
        <f t="shared" si="0"/>
        <v>192593.75074000002</v>
      </c>
      <c r="H228" s="3">
        <f t="shared" si="1"/>
        <v>0.93000000002211891</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1207317.6099999999</v>
      </c>
      <c r="D233" s="2">
        <f>'PR-RAS'!E237</f>
        <v>2244511.59</v>
      </c>
      <c r="E233" s="2">
        <v>0</v>
      </c>
      <c r="F233" s="2">
        <v>0</v>
      </c>
      <c r="G233" s="3">
        <f t="shared" si="0"/>
        <v>1321551.0632799999</v>
      </c>
      <c r="H233" s="3">
        <f t="shared" si="1"/>
        <v>0.80000000027939677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114079.16</v>
      </c>
      <c r="D234" s="2">
        <f>'PR-RAS'!E238</f>
        <v>93223.19</v>
      </c>
      <c r="E234" s="2">
        <v>0</v>
      </c>
      <c r="F234" s="2">
        <v>0</v>
      </c>
      <c r="G234" s="3">
        <f t="shared" si="0"/>
        <v>70022.450820000013</v>
      </c>
      <c r="H234" s="3">
        <f t="shared" si="1"/>
        <v>0.35000000000582077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1093238.45</v>
      </c>
      <c r="D235" s="2">
        <f>'PR-RAS'!E239</f>
        <v>2151288.4</v>
      </c>
      <c r="E235" s="2">
        <v>0</v>
      </c>
      <c r="F235" s="2">
        <v>0</v>
      </c>
      <c r="G235" s="3">
        <f t="shared" si="0"/>
        <v>1262620.7685</v>
      </c>
      <c r="H235" s="3">
        <f t="shared" si="1"/>
        <v>0.84999999986030161</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360498.24</v>
      </c>
      <c r="D242" s="2">
        <f>'PR-RAS'!E246</f>
        <v>176466.08</v>
      </c>
      <c r="E242" s="2">
        <v>0</v>
      </c>
      <c r="F242" s="2">
        <v>0</v>
      </c>
      <c r="G242" s="3">
        <f t="shared" si="0"/>
        <v>171936.72639999999</v>
      </c>
      <c r="H242" s="3">
        <f t="shared" si="1"/>
        <v>0.31999999997788109</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183106.02</v>
      </c>
      <c r="D243" s="2">
        <f>'PR-RAS'!E247</f>
        <v>176466.08</v>
      </c>
      <c r="E243" s="2">
        <v>0</v>
      </c>
      <c r="F243" s="2">
        <v>0</v>
      </c>
      <c r="G243" s="3">
        <f t="shared" si="0"/>
        <v>129721.23955999999</v>
      </c>
      <c r="H243" s="3">
        <f t="shared" si="1"/>
        <v>9.9999999976716936E-2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177392.22</v>
      </c>
      <c r="D244" s="2">
        <f>'PR-RAS'!E248</f>
        <v>0</v>
      </c>
      <c r="E244" s="2">
        <v>0</v>
      </c>
      <c r="F244" s="2">
        <v>0</v>
      </c>
      <c r="G244" s="3">
        <f t="shared" si="0"/>
        <v>43106.309459999997</v>
      </c>
      <c r="H244" s="3">
        <f t="shared" si="1"/>
        <v>0.22000000000116415</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19024956.789999999</v>
      </c>
      <c r="D246" s="2">
        <f>'PR-RAS'!E250</f>
        <v>20779067.93</v>
      </c>
      <c r="E246" s="2">
        <v>0</v>
      </c>
      <c r="F246" s="2">
        <v>0</v>
      </c>
      <c r="G246" s="3">
        <f t="shared" si="0"/>
        <v>14842857.69925</v>
      </c>
      <c r="H246" s="3">
        <f t="shared" si="1"/>
        <v>0.2800000011920929</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16183127.67</v>
      </c>
      <c r="D247" s="2">
        <f>'PR-RAS'!E251</f>
        <v>15216160.51</v>
      </c>
      <c r="E247" s="2">
        <v>0</v>
      </c>
      <c r="F247" s="2">
        <v>0</v>
      </c>
      <c r="G247" s="3">
        <f t="shared" si="0"/>
        <v>11467400.377739999</v>
      </c>
      <c r="H247" s="3">
        <f t="shared" si="1"/>
        <v>0.82000000029802322</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2470247.66</v>
      </c>
      <c r="D248" s="2">
        <f>'PR-RAS'!E252</f>
        <v>5260407.42</v>
      </c>
      <c r="E248" s="2">
        <v>0</v>
      </c>
      <c r="F248" s="2">
        <v>0</v>
      </c>
      <c r="G248" s="3">
        <f t="shared" si="0"/>
        <v>3208792.4375</v>
      </c>
      <c r="H248" s="3">
        <f t="shared" si="1"/>
        <v>0.75999999977648258</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371581.46</v>
      </c>
      <c r="D249" s="2">
        <f>'PR-RAS'!E253</f>
        <v>302500</v>
      </c>
      <c r="E249" s="2">
        <v>0</v>
      </c>
      <c r="F249" s="2">
        <v>0</v>
      </c>
      <c r="G249" s="3">
        <f t="shared" si="0"/>
        <v>242192.20207999999</v>
      </c>
      <c r="H249" s="3">
        <f t="shared" si="1"/>
        <v>0.46000000002095476</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22750</v>
      </c>
      <c r="E250" s="2">
        <v>0</v>
      </c>
      <c r="F250" s="2">
        <v>0</v>
      </c>
      <c r="G250" s="3">
        <f t="shared" si="0"/>
        <v>11329.5</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22750</v>
      </c>
      <c r="E252" s="2">
        <v>0</v>
      </c>
      <c r="F252" s="2">
        <v>0</v>
      </c>
      <c r="G252" s="3">
        <f t="shared" si="0"/>
        <v>11420.5</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87584.67</v>
      </c>
      <c r="E253" s="2">
        <v>0</v>
      </c>
      <c r="F253" s="2">
        <v>0</v>
      </c>
      <c r="G253" s="3">
        <f t="shared" si="0"/>
        <v>44142.67368</v>
      </c>
      <c r="H253" s="3">
        <f t="shared" si="1"/>
        <v>0.33000000000174623</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87584.67</v>
      </c>
      <c r="E256" s="2">
        <v>0</v>
      </c>
      <c r="F256" s="2">
        <v>0</v>
      </c>
      <c r="G256" s="3">
        <f t="shared" si="0"/>
        <v>44668.181700000001</v>
      </c>
      <c r="H256" s="3">
        <f t="shared" si="1"/>
        <v>0.33000000000174623</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1532863.36</v>
      </c>
      <c r="D258" s="2">
        <f>'PR-RAS'!E262</f>
        <v>2718128.84</v>
      </c>
      <c r="E258" s="2">
        <v>0</v>
      </c>
      <c r="F258" s="2">
        <v>0</v>
      </c>
      <c r="G258" s="3">
        <f t="shared" si="0"/>
        <v>1791064.1072800001</v>
      </c>
      <c r="H258" s="3">
        <f t="shared" si="1"/>
        <v>0.5200000002514571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1532863.36</v>
      </c>
      <c r="D265" s="2">
        <f>'PR-RAS'!E269</f>
        <v>2718128.84</v>
      </c>
      <c r="E265" s="2">
        <v>0</v>
      </c>
      <c r="F265" s="2">
        <v>0</v>
      </c>
      <c r="G265" s="3">
        <f t="shared" si="0"/>
        <v>1839847.95456</v>
      </c>
      <c r="H265" s="3">
        <f t="shared" si="1"/>
        <v>0.5200000002514571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77120</v>
      </c>
      <c r="D266" s="2">
        <f>'PR-RAS'!E270</f>
        <v>70560</v>
      </c>
      <c r="E266" s="2">
        <v>0</v>
      </c>
      <c r="F266" s="2">
        <v>0</v>
      </c>
      <c r="G266" s="3">
        <f t="shared" si="0"/>
        <v>57833.600000000006</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1455743.36</v>
      </c>
      <c r="D267" s="2">
        <f>'PR-RAS'!E271</f>
        <v>2647568.84</v>
      </c>
      <c r="E267" s="2">
        <v>0</v>
      </c>
      <c r="F267" s="2">
        <v>0</v>
      </c>
      <c r="G267" s="3">
        <f t="shared" si="0"/>
        <v>1795734.3566400001</v>
      </c>
      <c r="H267" s="3">
        <f t="shared" si="1"/>
        <v>0.5200000002514571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4193452.45</v>
      </c>
      <c r="D269" s="2">
        <f>'PR-RAS'!E273</f>
        <v>4894124.91</v>
      </c>
      <c r="E269" s="2">
        <v>0</v>
      </c>
      <c r="F269" s="2">
        <v>0</v>
      </c>
      <c r="G269" s="3">
        <f t="shared" si="0"/>
        <v>3747096.20836</v>
      </c>
      <c r="H269" s="3">
        <f t="shared" si="1"/>
        <v>0.5400000000372529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2734176.87</v>
      </c>
      <c r="D270" s="2">
        <f>'PR-RAS'!E274</f>
        <v>4209518.04</v>
      </c>
      <c r="E270" s="2">
        <v>0</v>
      </c>
      <c r="F270" s="2">
        <v>0</v>
      </c>
      <c r="G270" s="3">
        <f t="shared" si="0"/>
        <v>3000214.2835499998</v>
      </c>
      <c r="H270" s="3">
        <f t="shared" si="1"/>
        <v>0.16999999992549419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2710887.83</v>
      </c>
      <c r="D271" s="2">
        <f>'PR-RAS'!E275</f>
        <v>4182429.36</v>
      </c>
      <c r="E271" s="2">
        <v>0</v>
      </c>
      <c r="F271" s="2">
        <v>0</v>
      </c>
      <c r="G271" s="3">
        <f t="shared" si="0"/>
        <v>2990451.5685000005</v>
      </c>
      <c r="H271" s="3">
        <f t="shared" si="1"/>
        <v>0.52999999979510903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11469.5</v>
      </c>
      <c r="D272" s="2">
        <f>'PR-RAS'!E276</f>
        <v>2277</v>
      </c>
      <c r="E272" s="2">
        <v>0</v>
      </c>
      <c r="F272" s="2">
        <v>0</v>
      </c>
      <c r="G272" s="3">
        <f t="shared" si="0"/>
        <v>4342.3685000000005</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11819.54</v>
      </c>
      <c r="D273" s="2">
        <f>'PR-RAS'!E277</f>
        <v>24811.68</v>
      </c>
      <c r="E273" s="2">
        <v>0</v>
      </c>
      <c r="F273" s="2">
        <v>0</v>
      </c>
      <c r="G273" s="3">
        <f t="shared" si="0"/>
        <v>16712.468800000002</v>
      </c>
      <c r="H273" s="3">
        <f t="shared" si="1"/>
        <v>0.77999999999883585</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1322025.81</v>
      </c>
      <c r="D274" s="2">
        <f>'PR-RAS'!E278</f>
        <v>598099.88</v>
      </c>
      <c r="E274" s="2">
        <v>0</v>
      </c>
      <c r="F274" s="2">
        <v>0</v>
      </c>
      <c r="G274" s="3">
        <f t="shared" si="0"/>
        <v>687475.58061000018</v>
      </c>
      <c r="H274" s="3">
        <f t="shared" si="1"/>
        <v>0.30999999993946403</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1322025.81</v>
      </c>
      <c r="D275" s="2">
        <f>'PR-RAS'!E279</f>
        <v>598099.88</v>
      </c>
      <c r="E275" s="2">
        <v>0</v>
      </c>
      <c r="F275" s="2">
        <v>0</v>
      </c>
      <c r="G275" s="3">
        <f t="shared" ref="G275:G528" si="12">(B275/1000)*(C275*1+D275*2)</f>
        <v>689993.80618000019</v>
      </c>
      <c r="H275" s="3">
        <f t="shared" ref="H275:H528" si="13">ABS(C275-ROUND(C275,0))+ABS(D275-ROUND(D275,0))</f>
        <v>0.30999999993946403</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137249.76999999999</v>
      </c>
      <c r="D285" s="2">
        <f>'PR-RAS'!E289</f>
        <v>86506.99</v>
      </c>
      <c r="E285" s="2">
        <v>0</v>
      </c>
      <c r="F285" s="2">
        <v>0</v>
      </c>
      <c r="G285" s="3">
        <f t="shared" si="12"/>
        <v>88114.904999999999</v>
      </c>
      <c r="H285" s="3">
        <f t="shared" si="13"/>
        <v>0.24000000000523869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106857.47</v>
      </c>
      <c r="D286" s="2">
        <f>'PR-RAS'!E290</f>
        <v>86506.99</v>
      </c>
      <c r="E286" s="2">
        <v>0</v>
      </c>
      <c r="F286" s="2">
        <v>0</v>
      </c>
      <c r="G286" s="3">
        <f t="shared" si="12"/>
        <v>79763.363249999995</v>
      </c>
      <c r="H286" s="3">
        <f t="shared" si="13"/>
        <v>0.47999999999592546</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15000</v>
      </c>
      <c r="D287" s="2">
        <f>'PR-RAS'!E291</f>
        <v>0</v>
      </c>
      <c r="E287" s="2">
        <v>0</v>
      </c>
      <c r="F287" s="2">
        <v>0</v>
      </c>
      <c r="G287" s="3">
        <f t="shared" si="12"/>
        <v>4290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15392.3</v>
      </c>
      <c r="D288" s="2">
        <f>'PR-RAS'!E292</f>
        <v>0</v>
      </c>
      <c r="E288" s="2">
        <v>0</v>
      </c>
      <c r="F288" s="2">
        <v>0</v>
      </c>
      <c r="G288" s="3">
        <f t="shared" si="12"/>
        <v>4417.5900999999994</v>
      </c>
      <c r="H288" s="3">
        <f t="shared" si="13"/>
        <v>0.2999999999992724</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37049755.460000001</v>
      </c>
      <c r="D295" s="2">
        <f>'PR-RAS'!E299</f>
        <v>42682550.86999999</v>
      </c>
      <c r="E295" s="2">
        <v>0</v>
      </c>
      <c r="F295" s="2">
        <v>0</v>
      </c>
      <c r="G295" s="3">
        <f t="shared" si="12"/>
        <v>35989968.016799994</v>
      </c>
      <c r="H295" s="3">
        <f t="shared" si="13"/>
        <v>0.59000001102685928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6321074.9299999923</v>
      </c>
      <c r="D296" s="2">
        <f>'PR-RAS'!E300</f>
        <v>7864095.7400000095</v>
      </c>
      <c r="E296" s="2">
        <v>0</v>
      </c>
      <c r="F296" s="2">
        <v>0</v>
      </c>
      <c r="G296" s="3">
        <f t="shared" si="12"/>
        <v>6504533.5909500029</v>
      </c>
      <c r="H296" s="3">
        <f t="shared" si="13"/>
        <v>0.32999999821186066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25190021.629999999</v>
      </c>
      <c r="D298" s="2">
        <f>'PR-RAS'!E302</f>
        <v>24910771.010000002</v>
      </c>
      <c r="E298" s="2">
        <v>0</v>
      </c>
      <c r="F298" s="2">
        <v>0</v>
      </c>
      <c r="G298" s="3">
        <f t="shared" si="12"/>
        <v>22278434.40405</v>
      </c>
      <c r="H298" s="3">
        <f t="shared" si="13"/>
        <v>0.38000000268220901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1407661.46</v>
      </c>
      <c r="D300" s="2">
        <f>'PR-RAS'!E304</f>
        <v>2673341.79</v>
      </c>
      <c r="E300" s="2">
        <v>0</v>
      </c>
      <c r="F300" s="2">
        <v>0</v>
      </c>
      <c r="G300" s="3">
        <f t="shared" si="12"/>
        <v>2019549.1669599998</v>
      </c>
      <c r="H300" s="3">
        <f t="shared" si="13"/>
        <v>0.66999999992549419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665.2</v>
      </c>
      <c r="D301" s="2">
        <f>'PR-RAS'!E305</f>
        <v>93.21</v>
      </c>
      <c r="E301" s="2">
        <v>0</v>
      </c>
      <c r="F301" s="2">
        <v>0</v>
      </c>
      <c r="G301" s="3">
        <f t="shared" si="12"/>
        <v>255.48599999999999</v>
      </c>
      <c r="H301" s="3">
        <f t="shared" si="13"/>
        <v>0.41000000000003922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53939.58</v>
      </c>
      <c r="D303" s="2">
        <f>'PR-RAS'!E308</f>
        <v>107079.15</v>
      </c>
      <c r="E303" s="2">
        <v>0</v>
      </c>
      <c r="F303" s="2">
        <v>0</v>
      </c>
      <c r="G303" s="3">
        <f t="shared" si="12"/>
        <v>80965.559760000004</v>
      </c>
      <c r="H303" s="3">
        <f t="shared" si="13"/>
        <v>0.569999999992433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47310.48</v>
      </c>
      <c r="D304" s="2">
        <f>'PR-RAS'!E309</f>
        <v>103439.15</v>
      </c>
      <c r="E304" s="2">
        <v>0</v>
      </c>
      <c r="F304" s="2">
        <v>0</v>
      </c>
      <c r="G304" s="3">
        <f t="shared" si="12"/>
        <v>77019.200339999996</v>
      </c>
      <c r="H304" s="3">
        <f t="shared" si="13"/>
        <v>0.62999999999738066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47310.48</v>
      </c>
      <c r="D305" s="2">
        <f>'PR-RAS'!E310</f>
        <v>103439.15</v>
      </c>
      <c r="E305" s="2">
        <v>0</v>
      </c>
      <c r="F305" s="2">
        <v>0</v>
      </c>
      <c r="G305" s="3">
        <f t="shared" si="12"/>
        <v>77273.389119999993</v>
      </c>
      <c r="H305" s="3">
        <f t="shared" si="13"/>
        <v>0.62999999999738066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47310.48</v>
      </c>
      <c r="D306" s="2">
        <f>'PR-RAS'!E311</f>
        <v>103439.15</v>
      </c>
      <c r="E306" s="2">
        <v>0</v>
      </c>
      <c r="F306" s="2">
        <v>0</v>
      </c>
      <c r="G306" s="3">
        <f t="shared" si="12"/>
        <v>77527.577900000004</v>
      </c>
      <c r="H306" s="3">
        <f t="shared" si="13"/>
        <v>0.62999999999738066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6629.1</v>
      </c>
      <c r="D316" s="2">
        <f>'PR-RAS'!E321</f>
        <v>3640</v>
      </c>
      <c r="E316" s="2">
        <v>0</v>
      </c>
      <c r="F316" s="2">
        <v>0</v>
      </c>
      <c r="G316" s="3">
        <f t="shared" si="12"/>
        <v>4381.3665000000001</v>
      </c>
      <c r="H316" s="3">
        <f t="shared" si="13"/>
        <v>0.1000000000003638</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100</v>
      </c>
      <c r="D322" s="2">
        <f>'PR-RAS'!E327</f>
        <v>0</v>
      </c>
      <c r="E322" s="2">
        <v>0</v>
      </c>
      <c r="F322" s="2">
        <v>0</v>
      </c>
      <c r="G322" s="3">
        <f t="shared" si="12"/>
        <v>32.1</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100</v>
      </c>
      <c r="D323" s="2">
        <f>'PR-RAS'!E328</f>
        <v>0</v>
      </c>
      <c r="E323" s="2">
        <v>0</v>
      </c>
      <c r="F323" s="2">
        <v>0</v>
      </c>
      <c r="G323" s="3">
        <f t="shared" si="12"/>
        <v>32.200000000000003</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6529.1</v>
      </c>
      <c r="D331" s="2">
        <f>'PR-RAS'!E336</f>
        <v>3640</v>
      </c>
      <c r="E331" s="2">
        <v>0</v>
      </c>
      <c r="F331" s="2">
        <v>0</v>
      </c>
      <c r="G331" s="3">
        <f t="shared" si="12"/>
        <v>4557.0030000000006</v>
      </c>
      <c r="H331" s="3">
        <f t="shared" si="13"/>
        <v>0.1000000000003638</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6529.1</v>
      </c>
      <c r="D332" s="2">
        <f>'PR-RAS'!E337</f>
        <v>3640</v>
      </c>
      <c r="E332" s="2">
        <v>0</v>
      </c>
      <c r="F332" s="2">
        <v>0</v>
      </c>
      <c r="G332" s="3">
        <f t="shared" si="12"/>
        <v>4570.8121000000001</v>
      </c>
      <c r="H332" s="3">
        <f t="shared" si="13"/>
        <v>0.1000000000003638</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1095627.1599999999</v>
      </c>
      <c r="D355" s="2">
        <f>'PR-RAS'!E360</f>
        <v>5677700.669999999</v>
      </c>
      <c r="E355" s="2">
        <v>0</v>
      </c>
      <c r="F355" s="2">
        <v>0</v>
      </c>
      <c r="G355" s="3">
        <f t="shared" si="12"/>
        <v>4407664.0889999988</v>
      </c>
      <c r="H355" s="3">
        <f t="shared" si="13"/>
        <v>0.49000000092200935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318168.01</v>
      </c>
      <c r="E356" s="2">
        <v>0</v>
      </c>
      <c r="F356" s="2">
        <v>0</v>
      </c>
      <c r="G356" s="3">
        <f t="shared" si="12"/>
        <v>225899.28709999999</v>
      </c>
      <c r="H356" s="3">
        <f t="shared" si="13"/>
        <v>1.0000000009313226E-2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318168.01</v>
      </c>
      <c r="E361" s="2">
        <v>0</v>
      </c>
      <c r="F361" s="2">
        <v>0</v>
      </c>
      <c r="G361" s="3">
        <f t="shared" si="12"/>
        <v>229080.96719999998</v>
      </c>
      <c r="H361" s="3">
        <f t="shared" si="13"/>
        <v>1.0000000009313226E-2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30362.5</v>
      </c>
      <c r="E364" s="2">
        <v>0</v>
      </c>
      <c r="F364" s="2">
        <v>0</v>
      </c>
      <c r="G364" s="3">
        <f t="shared" si="12"/>
        <v>22043.174999999999</v>
      </c>
      <c r="H364" s="3">
        <f t="shared" si="13"/>
        <v>0.5</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287805.51</v>
      </c>
      <c r="E365" s="2">
        <v>0</v>
      </c>
      <c r="F365" s="2">
        <v>0</v>
      </c>
      <c r="G365" s="3">
        <f t="shared" si="12"/>
        <v>209522.41128</v>
      </c>
      <c r="H365" s="3">
        <f t="shared" si="13"/>
        <v>0.48999999999068677</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646913.24</v>
      </c>
      <c r="D368" s="2">
        <f>'PR-RAS'!E373</f>
        <v>5355345.1599999992</v>
      </c>
      <c r="E368" s="2">
        <v>0</v>
      </c>
      <c r="F368" s="2">
        <v>0</v>
      </c>
      <c r="G368" s="3">
        <f t="shared" si="12"/>
        <v>4168240.5065199994</v>
      </c>
      <c r="H368" s="3">
        <f t="shared" si="13"/>
        <v>0.39999999920837581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418674.01</v>
      </c>
      <c r="D369" s="2">
        <f>'PR-RAS'!E374</f>
        <v>5176368.8099999996</v>
      </c>
      <c r="E369" s="2">
        <v>0</v>
      </c>
      <c r="F369" s="2">
        <v>0</v>
      </c>
      <c r="G369" s="3">
        <f t="shared" si="12"/>
        <v>3963879.4798399997</v>
      </c>
      <c r="H369" s="3">
        <f t="shared" si="13"/>
        <v>0.20000000041909516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418674.01</v>
      </c>
      <c r="D371" s="2">
        <f>'PR-RAS'!E376</f>
        <v>5163937.5599999996</v>
      </c>
      <c r="E371" s="2">
        <v>0</v>
      </c>
      <c r="F371" s="2">
        <v>0</v>
      </c>
      <c r="G371" s="3">
        <f t="shared" si="12"/>
        <v>3976223.1780999997</v>
      </c>
      <c r="H371" s="3">
        <f t="shared" si="13"/>
        <v>0.45000000041909516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12431.25</v>
      </c>
      <c r="E373" s="2">
        <v>0</v>
      </c>
      <c r="F373" s="2">
        <v>0</v>
      </c>
      <c r="G373" s="3">
        <f t="shared" si="12"/>
        <v>9248.85</v>
      </c>
      <c r="H373" s="3">
        <f t="shared" si="13"/>
        <v>0.25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184556.95</v>
      </c>
      <c r="D374" s="2">
        <f>'PR-RAS'!E379</f>
        <v>149548.84999999998</v>
      </c>
      <c r="E374" s="2">
        <v>0</v>
      </c>
      <c r="F374" s="2">
        <v>0</v>
      </c>
      <c r="G374" s="3">
        <f t="shared" si="12"/>
        <v>180403.18445</v>
      </c>
      <c r="H374" s="3">
        <f t="shared" si="13"/>
        <v>0.20000000001164153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115816.55</v>
      </c>
      <c r="D375" s="2">
        <f>'PR-RAS'!E380</f>
        <v>65436.47</v>
      </c>
      <c r="E375" s="2">
        <v>0</v>
      </c>
      <c r="F375" s="2">
        <v>0</v>
      </c>
      <c r="G375" s="3">
        <f t="shared" si="12"/>
        <v>92261.869259999992</v>
      </c>
      <c r="H375" s="3">
        <f t="shared" si="13"/>
        <v>0.91999999999825377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44791.74</v>
      </c>
      <c r="D376" s="2">
        <f>'PR-RAS'!E381</f>
        <v>6785.54</v>
      </c>
      <c r="E376" s="2">
        <v>0</v>
      </c>
      <c r="F376" s="2">
        <v>0</v>
      </c>
      <c r="G376" s="3">
        <f t="shared" si="12"/>
        <v>21886.057499999999</v>
      </c>
      <c r="H376" s="3">
        <f t="shared" si="13"/>
        <v>0.72000000000207365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9731.8799999999992</v>
      </c>
      <c r="D377" s="2">
        <f>'PR-RAS'!E382</f>
        <v>2507.5</v>
      </c>
      <c r="E377" s="2">
        <v>0</v>
      </c>
      <c r="F377" s="2">
        <v>0</v>
      </c>
      <c r="G377" s="3">
        <f t="shared" si="12"/>
        <v>5544.8268799999996</v>
      </c>
      <c r="H377" s="3">
        <f t="shared" si="13"/>
        <v>0.62000000000080036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14216.78</v>
      </c>
      <c r="D381" s="2">
        <f>'PR-RAS'!E386</f>
        <v>74819.34</v>
      </c>
      <c r="E381" s="2">
        <v>0</v>
      </c>
      <c r="F381" s="2">
        <v>0</v>
      </c>
      <c r="G381" s="3">
        <f t="shared" si="12"/>
        <v>62265.074799999995</v>
      </c>
      <c r="H381" s="3">
        <f t="shared" si="13"/>
        <v>0.5599999999958527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25438.53</v>
      </c>
      <c r="D383" s="2">
        <f>'PR-RAS'!E388</f>
        <v>20142.5</v>
      </c>
      <c r="E383" s="2">
        <v>0</v>
      </c>
      <c r="F383" s="2">
        <v>0</v>
      </c>
      <c r="G383" s="3">
        <f t="shared" si="12"/>
        <v>25106.388459999998</v>
      </c>
      <c r="H383" s="3">
        <f t="shared" si="13"/>
        <v>0.97000000000116415</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25438.53</v>
      </c>
      <c r="D384" s="2">
        <f>'PR-RAS'!E389</f>
        <v>0</v>
      </c>
      <c r="E384" s="2">
        <v>0</v>
      </c>
      <c r="F384" s="2">
        <v>0</v>
      </c>
      <c r="G384" s="3">
        <f t="shared" si="12"/>
        <v>9742.9569900000006</v>
      </c>
      <c r="H384" s="3">
        <f t="shared" si="13"/>
        <v>0.47000000000116415</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20142.5</v>
      </c>
      <c r="E386" s="2">
        <v>0</v>
      </c>
      <c r="F386" s="2">
        <v>0</v>
      </c>
      <c r="G386" s="3">
        <f t="shared" si="12"/>
        <v>15509.725</v>
      </c>
      <c r="H386" s="3">
        <f t="shared" si="13"/>
        <v>0.5</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18243.75</v>
      </c>
      <c r="D396" s="2">
        <f>'PR-RAS'!E401</f>
        <v>9285</v>
      </c>
      <c r="E396" s="2">
        <v>0</v>
      </c>
      <c r="F396" s="2">
        <v>0</v>
      </c>
      <c r="G396" s="3">
        <f t="shared" si="12"/>
        <v>14541.431250000001</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18243.75</v>
      </c>
      <c r="D398" s="2">
        <f>'PR-RAS'!E403</f>
        <v>2935</v>
      </c>
      <c r="E398" s="2">
        <v>0</v>
      </c>
      <c r="F398" s="2">
        <v>0</v>
      </c>
      <c r="G398" s="3">
        <f t="shared" si="12"/>
        <v>9573.1587500000005</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6350</v>
      </c>
      <c r="E400" s="2">
        <v>0</v>
      </c>
      <c r="F400" s="2">
        <v>0</v>
      </c>
      <c r="G400" s="3">
        <f t="shared" si="12"/>
        <v>5067.3</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448713.92</v>
      </c>
      <c r="D407" s="2">
        <f>'PR-RAS'!E412</f>
        <v>4187.5</v>
      </c>
      <c r="E407" s="2">
        <v>0</v>
      </c>
      <c r="F407" s="2">
        <v>0</v>
      </c>
      <c r="G407" s="3">
        <f t="shared" si="12"/>
        <v>185578.10152</v>
      </c>
      <c r="H407" s="3">
        <f t="shared" si="13"/>
        <v>0.58000000001629815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448713.92</v>
      </c>
      <c r="D408" s="2">
        <f>'PR-RAS'!E413</f>
        <v>4187.5</v>
      </c>
      <c r="E408" s="2">
        <v>0</v>
      </c>
      <c r="F408" s="2">
        <v>0</v>
      </c>
      <c r="G408" s="3">
        <f t="shared" si="12"/>
        <v>186035.19043999998</v>
      </c>
      <c r="H408" s="3">
        <f t="shared" si="13"/>
        <v>0.58000000001629815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1041687.58</v>
      </c>
      <c r="D413" s="2">
        <f>'PR-RAS'!E418</f>
        <v>5570621.5199999986</v>
      </c>
      <c r="E413" s="2">
        <v>0</v>
      </c>
      <c r="F413" s="2">
        <v>0</v>
      </c>
      <c r="G413" s="3">
        <f t="shared" si="12"/>
        <v>5019367.4154399987</v>
      </c>
      <c r="H413" s="3">
        <f t="shared" si="13"/>
        <v>0.90000000142026693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2864563.22</v>
      </c>
      <c r="D415" s="2">
        <f>'PR-RAS'!E420</f>
        <v>2992139.09</v>
      </c>
      <c r="E415" s="2">
        <v>0</v>
      </c>
      <c r="F415" s="2">
        <v>0</v>
      </c>
      <c r="G415" s="3">
        <f t="shared" si="12"/>
        <v>3663420.3396000001</v>
      </c>
      <c r="H415" s="3">
        <f t="shared" si="13"/>
        <v>0.31000000005587935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43424769.969999991</v>
      </c>
      <c r="D417" s="2">
        <f>'PR-RAS'!E422</f>
        <v>50653725.759999998</v>
      </c>
      <c r="E417" s="2">
        <v>0</v>
      </c>
      <c r="F417" s="2">
        <v>0</v>
      </c>
      <c r="G417" s="3">
        <f t="shared" si="12"/>
        <v>60208604.139839992</v>
      </c>
      <c r="H417" s="3">
        <f t="shared" si="13"/>
        <v>0.27000001072883606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38145382.619999997</v>
      </c>
      <c r="D418" s="2">
        <f>'PR-RAS'!E423</f>
        <v>48360251.539999992</v>
      </c>
      <c r="E418" s="2">
        <v>0</v>
      </c>
      <c r="F418" s="2">
        <v>0</v>
      </c>
      <c r="G418" s="3">
        <f t="shared" si="12"/>
        <v>56239074.336899996</v>
      </c>
      <c r="H418" s="3">
        <f t="shared" si="13"/>
        <v>0.84000001102685928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5279387.349999994</v>
      </c>
      <c r="D419" s="2">
        <f>'PR-RAS'!E424</f>
        <v>2293474.2200000063</v>
      </c>
      <c r="E419" s="2">
        <v>0</v>
      </c>
      <c r="F419" s="2">
        <v>0</v>
      </c>
      <c r="G419" s="3">
        <f t="shared" si="12"/>
        <v>4124128.3602200025</v>
      </c>
      <c r="H419" s="3">
        <f t="shared" si="13"/>
        <v>0.57000000029802322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22325458.41</v>
      </c>
      <c r="D421" s="2">
        <f>'PR-RAS'!E426</f>
        <v>21918631.920000002</v>
      </c>
      <c r="E421" s="2">
        <v>0</v>
      </c>
      <c r="F421" s="2">
        <v>0</v>
      </c>
      <c r="G421" s="3">
        <f t="shared" si="12"/>
        <v>27788343.344999999</v>
      </c>
      <c r="H421" s="3">
        <f t="shared" si="13"/>
        <v>0.48999999836087227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1407661.46</v>
      </c>
      <c r="D423" s="2">
        <f>'PR-RAS'!E428</f>
        <v>2673341.79</v>
      </c>
      <c r="E423" s="2">
        <v>0</v>
      </c>
      <c r="F423" s="2">
        <v>0</v>
      </c>
      <c r="G423" s="3">
        <f t="shared" si="12"/>
        <v>2850333.6068799999</v>
      </c>
      <c r="H423" s="3">
        <f t="shared" si="13"/>
        <v>0.66999999992549419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312995.61</v>
      </c>
      <c r="D424" s="2">
        <f>'PR-RAS'!E430</f>
        <v>2102499.5099999998</v>
      </c>
      <c r="E424" s="2">
        <v>0</v>
      </c>
      <c r="F424" s="2">
        <v>0</v>
      </c>
      <c r="G424" s="3">
        <f t="shared" si="12"/>
        <v>1911111.7284899999</v>
      </c>
      <c r="H424" s="3">
        <f t="shared" si="13"/>
        <v>0.88000000023748726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312995.61</v>
      </c>
      <c r="D485" s="2">
        <f>'PR-RAS'!E491</f>
        <v>2102499.5099999998</v>
      </c>
      <c r="E485" s="2">
        <v>0</v>
      </c>
      <c r="F485" s="2">
        <v>0</v>
      </c>
      <c r="G485" s="3">
        <f t="shared" si="12"/>
        <v>2186709.4009199999</v>
      </c>
      <c r="H485" s="3">
        <f t="shared" si="13"/>
        <v>0.88000000023748726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312995.61</v>
      </c>
      <c r="D491" s="2">
        <f>'PR-RAS'!E497</f>
        <v>2102499.5099999998</v>
      </c>
      <c r="E491" s="2">
        <v>0</v>
      </c>
      <c r="F491" s="2">
        <v>0</v>
      </c>
      <c r="G491" s="3">
        <f t="shared" si="12"/>
        <v>2213817.3687</v>
      </c>
      <c r="H491" s="3">
        <f t="shared" si="13"/>
        <v>0.88000000023748726</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312995.61</v>
      </c>
      <c r="D492" s="2">
        <f>'PR-RAS'!E498</f>
        <v>2102499.5099999998</v>
      </c>
      <c r="E492" s="2">
        <v>0</v>
      </c>
      <c r="F492" s="2">
        <v>0</v>
      </c>
      <c r="G492" s="3">
        <f t="shared" si="12"/>
        <v>2218335.3633300001</v>
      </c>
      <c r="H492" s="3">
        <f t="shared" si="13"/>
        <v>0.88000000023748726</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178114.57</v>
      </c>
      <c r="D529" s="2">
        <f>'PR-RAS'!E535</f>
        <v>49428.74</v>
      </c>
      <c r="E529" s="2">
        <v>0</v>
      </c>
      <c r="F529" s="2">
        <v>0</v>
      </c>
      <c r="G529" s="3">
        <f t="shared" ref="G529:G836" si="14">(B529/1000)*(C529*1+D529*2)</f>
        <v>146241.24239999999</v>
      </c>
      <c r="H529" s="3">
        <f t="shared" ref="H529:H836" si="15">ABS(C529-ROUND(C529,0))+ABS(D529-ROUND(D529,0))</f>
        <v>0.68999999999505235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178114.57</v>
      </c>
      <c r="D591" s="2">
        <f>'PR-RAS'!E597</f>
        <v>49428.74</v>
      </c>
      <c r="E591" s="2">
        <v>0</v>
      </c>
      <c r="F591" s="2">
        <v>0</v>
      </c>
      <c r="G591" s="3">
        <f t="shared" si="14"/>
        <v>163413.50949999999</v>
      </c>
      <c r="H591" s="3">
        <f t="shared" si="15"/>
        <v>0.68999999999505235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128685.83</v>
      </c>
      <c r="D603" s="2">
        <f>'PR-RAS'!E609</f>
        <v>0</v>
      </c>
      <c r="E603" s="2">
        <v>0</v>
      </c>
      <c r="F603" s="2">
        <v>0</v>
      </c>
      <c r="G603" s="3">
        <f t="shared" si="14"/>
        <v>77468.869659999997</v>
      </c>
      <c r="H603" s="3">
        <f t="shared" si="15"/>
        <v>0.16999999999825377</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128685.83</v>
      </c>
      <c r="D604" s="2">
        <f>'PR-RAS'!E610</f>
        <v>0</v>
      </c>
      <c r="E604" s="2">
        <v>0</v>
      </c>
      <c r="F604" s="2">
        <v>0</v>
      </c>
      <c r="G604" s="3">
        <f t="shared" si="14"/>
        <v>77597.555489999999</v>
      </c>
      <c r="H604" s="3">
        <f t="shared" si="15"/>
        <v>0.16999999999825377</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49428.74</v>
      </c>
      <c r="D615" s="2">
        <f>'PR-RAS'!E621</f>
        <v>49428.74</v>
      </c>
      <c r="E615" s="2">
        <v>0</v>
      </c>
      <c r="F615" s="2">
        <v>0</v>
      </c>
      <c r="G615" s="3">
        <f t="shared" si="14"/>
        <v>91047.739079999999</v>
      </c>
      <c r="H615" s="3">
        <f t="shared" si="15"/>
        <v>0.52000000000407454</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49428.74</v>
      </c>
      <c r="D616" s="2">
        <f>'PR-RAS'!E622</f>
        <v>49428.74</v>
      </c>
      <c r="E616" s="2">
        <v>0</v>
      </c>
      <c r="F616" s="2">
        <v>0</v>
      </c>
      <c r="G616" s="3">
        <f t="shared" si="14"/>
        <v>91196.025299999994</v>
      </c>
      <c r="H616" s="3">
        <f t="shared" si="15"/>
        <v>0.52000000000407454</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134881.03999999998</v>
      </c>
      <c r="D633" s="2">
        <f>'PR-RAS'!E639</f>
        <v>2053070.7699999998</v>
      </c>
      <c r="E633" s="2">
        <v>0</v>
      </c>
      <c r="F633" s="2">
        <v>0</v>
      </c>
      <c r="G633" s="3">
        <f t="shared" si="14"/>
        <v>2680326.2705599996</v>
      </c>
      <c r="H633" s="3">
        <f t="shared" si="15"/>
        <v>0.27000000019324943</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1092363.3</v>
      </c>
      <c r="E635" s="2">
        <v>0</v>
      </c>
      <c r="F635" s="2">
        <v>0</v>
      </c>
      <c r="G635" s="3">
        <f t="shared" si="14"/>
        <v>1385116.6644000001</v>
      </c>
      <c r="H635" s="3">
        <f t="shared" si="15"/>
        <v>0.30000000004656613</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729554.88</v>
      </c>
      <c r="D636" s="2">
        <f>'PR-RAS'!E642</f>
        <v>0</v>
      </c>
      <c r="E636" s="2">
        <v>0</v>
      </c>
      <c r="F636" s="2">
        <v>0</v>
      </c>
      <c r="G636" s="3">
        <f t="shared" si="14"/>
        <v>463267.34880000004</v>
      </c>
      <c r="H636" s="3">
        <f t="shared" si="15"/>
        <v>0.11999999999534339</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43737765.579999991</v>
      </c>
      <c r="D637" s="2">
        <f>'PR-RAS'!E643</f>
        <v>52756225.269999996</v>
      </c>
      <c r="E637" s="2">
        <v>0</v>
      </c>
      <c r="F637" s="2">
        <v>0</v>
      </c>
      <c r="G637" s="3">
        <f t="shared" si="14"/>
        <v>94923137.45231998</v>
      </c>
      <c r="H637" s="3">
        <f t="shared" si="15"/>
        <v>0.69000000506639481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38323497.189999998</v>
      </c>
      <c r="D638" s="2">
        <f>'PR-RAS'!E644</f>
        <v>48409680.279999994</v>
      </c>
      <c r="E638" s="2">
        <v>0</v>
      </c>
      <c r="F638" s="2">
        <v>0</v>
      </c>
      <c r="G638" s="3">
        <f t="shared" si="14"/>
        <v>86086000.386749998</v>
      </c>
      <c r="H638" s="3">
        <f t="shared" si="15"/>
        <v>0.46999999135732651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5414268.3899999931</v>
      </c>
      <c r="D639" s="2">
        <f>'PR-RAS'!E645</f>
        <v>4346544.9900000021</v>
      </c>
      <c r="E639" s="2">
        <v>0</v>
      </c>
      <c r="F639" s="2">
        <v>0</v>
      </c>
      <c r="G639" s="3">
        <f t="shared" si="14"/>
        <v>9000494.6400599983</v>
      </c>
      <c r="H639" s="3">
        <f t="shared" si="15"/>
        <v>0.39999999105930328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21595903.530000001</v>
      </c>
      <c r="D641" s="2">
        <f>'PR-RAS'!E647</f>
        <v>23010995.220000003</v>
      </c>
      <c r="E641" s="2">
        <v>0</v>
      </c>
      <c r="F641" s="2">
        <v>0</v>
      </c>
      <c r="G641" s="3">
        <f t="shared" si="14"/>
        <v>43275452.140799999</v>
      </c>
      <c r="H641" s="3">
        <f t="shared" si="15"/>
        <v>0.69000000134110451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27010171.919999994</v>
      </c>
      <c r="D643" s="2">
        <f>'PR-RAS'!E649</f>
        <v>27357540.210000005</v>
      </c>
      <c r="E643" s="2">
        <v>0</v>
      </c>
      <c r="F643" s="2">
        <v>0</v>
      </c>
      <c r="G643" s="3">
        <f t="shared" si="14"/>
        <v>52467612.002280004</v>
      </c>
      <c r="H643" s="3">
        <f t="shared" si="15"/>
        <v>0.29000001028180122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126472.45</v>
      </c>
      <c r="D645" s="2">
        <f>'PR-RAS'!E651</f>
        <v>113130.27</v>
      </c>
      <c r="E645" s="2">
        <v>0</v>
      </c>
      <c r="F645" s="2">
        <v>0</v>
      </c>
      <c r="G645" s="3">
        <f t="shared" si="14"/>
        <v>227160.04556</v>
      </c>
      <c r="H645" s="3">
        <f t="shared" si="15"/>
        <v>0.72000000000116415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30552704.02</v>
      </c>
      <c r="D646" s="2">
        <f>'PR-RAS'!E653</f>
        <v>34608479.729999997</v>
      </c>
      <c r="E646" s="2">
        <v>0</v>
      </c>
      <c r="F646" s="2">
        <v>0</v>
      </c>
      <c r="G646" s="3">
        <f t="shared" si="14"/>
        <v>64351432.944599994</v>
      </c>
      <c r="H646" s="3">
        <f t="shared" si="15"/>
        <v>0.29000000283122063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59532397.619999997</v>
      </c>
      <c r="D647" s="2">
        <f>'PR-RAS'!E654</f>
        <v>84869720.890000001</v>
      </c>
      <c r="E647" s="2">
        <v>0</v>
      </c>
      <c r="F647" s="2">
        <v>0</v>
      </c>
      <c r="G647" s="3">
        <f t="shared" si="14"/>
        <v>148109608.25240001</v>
      </c>
      <c r="H647" s="3">
        <f t="shared" si="15"/>
        <v>0.49000000208616257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55098676.210000001</v>
      </c>
      <c r="D648" s="2">
        <f>'PR-RAS'!E655</f>
        <v>74786988.590000004</v>
      </c>
      <c r="E648" s="2">
        <v>0</v>
      </c>
      <c r="F648" s="2">
        <v>0</v>
      </c>
      <c r="G648" s="3">
        <f t="shared" si="14"/>
        <v>132423206.74333002</v>
      </c>
      <c r="H648" s="3">
        <f t="shared" si="15"/>
        <v>0.61999999731779099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34986425.43</v>
      </c>
      <c r="D649" s="2">
        <f>'PR-RAS'!E656</f>
        <v>44691212.030000001</v>
      </c>
      <c r="E649" s="2">
        <v>0</v>
      </c>
      <c r="F649" s="2">
        <v>0</v>
      </c>
      <c r="G649" s="3">
        <f t="shared" si="14"/>
        <v>80591014.469520003</v>
      </c>
      <c r="H649" s="3">
        <f t="shared" si="15"/>
        <v>0.46000000089406967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364</v>
      </c>
      <c r="D650" s="2">
        <f>'PR-RAS'!E657</f>
        <v>368</v>
      </c>
      <c r="E650" s="2">
        <v>0</v>
      </c>
      <c r="F650" s="2">
        <v>0</v>
      </c>
      <c r="G650" s="3">
        <f t="shared" si="14"/>
        <v>713.9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343</v>
      </c>
      <c r="D652" s="2">
        <f>'PR-RAS'!E659</f>
        <v>344</v>
      </c>
      <c r="E652" s="2">
        <v>0</v>
      </c>
      <c r="F652" s="2">
        <v>0</v>
      </c>
      <c r="G652" s="3">
        <f t="shared" si="14"/>
        <v>671.18100000000004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5725862.0700000003</v>
      </c>
      <c r="D654" s="2">
        <f>'PR-RAS'!E661</f>
        <v>6620545.6799999997</v>
      </c>
      <c r="E654" s="2">
        <v>0</v>
      </c>
      <c r="F654" s="2">
        <v>0</v>
      </c>
      <c r="G654" s="3">
        <f t="shared" si="14"/>
        <v>12385420.58979</v>
      </c>
      <c r="H654" s="3">
        <f t="shared" si="15"/>
        <v>0.39000000059604645</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27011.14</v>
      </c>
      <c r="D656" s="2">
        <f>'PR-RAS'!E663</f>
        <v>1116447.1499999999</v>
      </c>
      <c r="E656" s="2">
        <v>0</v>
      </c>
      <c r="F656" s="2">
        <v>0</v>
      </c>
      <c r="G656" s="3">
        <f t="shared" ref="G656:G657" si="16">(B656/1000)*(C656*1+D656*2)</f>
        <v>1480238.0632</v>
      </c>
      <c r="H656" s="3">
        <f t="shared" ref="H656:H657" si="17">ABS(C656-ROUND(C656,0))+ABS(D656-ROUND(D656,0))</f>
        <v>0.28999999990628567</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1867266.18</v>
      </c>
      <c r="D658" s="2">
        <f>'PR-RAS'!E665</f>
        <v>1991407.53</v>
      </c>
      <c r="E658" s="2">
        <v>0</v>
      </c>
      <c r="F658" s="2">
        <v>0</v>
      </c>
      <c r="G658" s="3">
        <f t="shared" si="14"/>
        <v>3843503.3746800004</v>
      </c>
      <c r="H658" s="3">
        <f t="shared" si="15"/>
        <v>0.64999999990686774</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92816.639999999999</v>
      </c>
      <c r="D659" s="2">
        <f>'PR-RAS'!E666</f>
        <v>145367.73000000001</v>
      </c>
      <c r="E659" s="2">
        <v>0</v>
      </c>
      <c r="F659" s="2">
        <v>0</v>
      </c>
      <c r="G659" s="3">
        <f>(B659/1000)*(C659*1+D659*2)</f>
        <v>252377.28180000003</v>
      </c>
      <c r="H659" s="3">
        <f>ABS(C659-ROUND(C659,0))+ABS(D659-ROUND(D659,0))</f>
        <v>0.6299999999901047</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3505684.16</v>
      </c>
      <c r="D662" s="2">
        <f>'PR-RAS'!E669</f>
        <v>4372962.68</v>
      </c>
      <c r="E662" s="2">
        <v>0</v>
      </c>
      <c r="F662" s="2">
        <v>0</v>
      </c>
      <c r="G662" s="3">
        <f t="shared" si="14"/>
        <v>8098313.8927199999</v>
      </c>
      <c r="H662" s="3">
        <f t="shared" si="15"/>
        <v>0.48000000044703484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7323.43</v>
      </c>
      <c r="E665" s="2">
        <v>0</v>
      </c>
      <c r="F665" s="2">
        <v>0</v>
      </c>
      <c r="G665" s="3">
        <f t="shared" si="14"/>
        <v>9725.5150400000002</v>
      </c>
      <c r="H665" s="3">
        <f t="shared" si="15"/>
        <v>0.43000000000029104</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308513.09999999998</v>
      </c>
      <c r="D669" s="2">
        <f>'PR-RAS'!E676</f>
        <v>0</v>
      </c>
      <c r="E669" s="2">
        <v>0</v>
      </c>
      <c r="F669" s="2">
        <v>0</v>
      </c>
      <c r="G669" s="3">
        <f t="shared" si="14"/>
        <v>206086.75080000001</v>
      </c>
      <c r="H669" s="3">
        <f t="shared" si="15"/>
        <v>9.9999999976716936E-2</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6215.63</v>
      </c>
      <c r="E671" s="2">
        <v>0</v>
      </c>
      <c r="F671" s="2">
        <v>0</v>
      </c>
      <c r="G671" s="3">
        <f t="shared" si="14"/>
        <v>8328.9441999999999</v>
      </c>
      <c r="H671" s="3">
        <f t="shared" si="15"/>
        <v>0.36999999999989086</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202828.41</v>
      </c>
      <c r="D695" s="2">
        <f>'PR-RAS'!E702</f>
        <v>930449</v>
      </c>
      <c r="E695" s="2">
        <v>0</v>
      </c>
      <c r="F695" s="2">
        <v>0</v>
      </c>
      <c r="G695" s="3">
        <f t="shared" si="14"/>
        <v>1432226.1285399999</v>
      </c>
      <c r="H695" s="3">
        <f t="shared" si="15"/>
        <v>0.41000000000349246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646.54</v>
      </c>
      <c r="E697" s="2">
        <v>0</v>
      </c>
      <c r="F697" s="2">
        <v>0</v>
      </c>
      <c r="G697" s="3">
        <f t="shared" si="14"/>
        <v>899.98367999999994</v>
      </c>
      <c r="H697" s="3">
        <f t="shared" si="15"/>
        <v>0.46000000000003638</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195192.78</v>
      </c>
      <c r="D699" s="2">
        <f>'PR-RAS'!E706</f>
        <v>151027.67000000001</v>
      </c>
      <c r="E699" s="2">
        <v>0</v>
      </c>
      <c r="F699" s="2">
        <v>0</v>
      </c>
      <c r="G699" s="3">
        <f t="shared" si="14"/>
        <v>347079.18776</v>
      </c>
      <c r="H699" s="3">
        <f t="shared" si="15"/>
        <v>0.54999999998835847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756.11</v>
      </c>
      <c r="D704" s="2">
        <f>'PR-RAS'!E711</f>
        <v>1809.82</v>
      </c>
      <c r="E704" s="2">
        <v>0</v>
      </c>
      <c r="F704" s="2">
        <v>0</v>
      </c>
      <c r="G704" s="3">
        <f t="shared" ref="G704:G707" si="20">(B704/1000)*(C704*1+D704*2)</f>
        <v>3076.1522499999996</v>
      </c>
      <c r="H704" s="3">
        <f t="shared" ref="H704:H707" si="21">ABS(C704-ROUND(C704,0))+ABS(D704-ROUND(D704,0))</f>
        <v>0.29000000000007731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27695.29</v>
      </c>
      <c r="D719" s="2">
        <f>'PR-RAS'!E726</f>
        <v>10730.13</v>
      </c>
      <c r="E719" s="2">
        <v>0</v>
      </c>
      <c r="F719" s="2">
        <v>0</v>
      </c>
      <c r="G719" s="3">
        <f t="shared" si="14"/>
        <v>35293.6849</v>
      </c>
      <c r="H719" s="3">
        <f t="shared" si="15"/>
        <v>0.42000000000007276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14035.68</v>
      </c>
      <c r="D725" s="2">
        <f>'PR-RAS'!E732</f>
        <v>8361.99</v>
      </c>
      <c r="E725" s="2">
        <v>0</v>
      </c>
      <c r="F725" s="2">
        <v>0</v>
      </c>
      <c r="G725" s="3">
        <f t="shared" si="14"/>
        <v>22269.993839999999</v>
      </c>
      <c r="H725" s="3">
        <f t="shared" si="15"/>
        <v>0.32999999999992724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10680</v>
      </c>
      <c r="D726" s="2">
        <f>'PR-RAS'!E733</f>
        <v>17347.5</v>
      </c>
      <c r="E726" s="2">
        <v>0</v>
      </c>
      <c r="F726" s="2">
        <v>0</v>
      </c>
      <c r="G726" s="3">
        <f t="shared" si="14"/>
        <v>32896.875</v>
      </c>
      <c r="H726" s="3">
        <f t="shared" si="15"/>
        <v>0.5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174450.04</v>
      </c>
      <c r="D727" s="2">
        <f>'PR-RAS'!E734</f>
        <v>184012.13</v>
      </c>
      <c r="E727" s="2">
        <v>0</v>
      </c>
      <c r="F727" s="2">
        <v>0</v>
      </c>
      <c r="G727" s="3">
        <f t="shared" si="14"/>
        <v>393836.34179999999</v>
      </c>
      <c r="H727" s="3">
        <f t="shared" si="15"/>
        <v>0.17000000001280569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12608.01</v>
      </c>
      <c r="D729" s="2">
        <f>'PR-RAS'!E736</f>
        <v>21990.2</v>
      </c>
      <c r="E729" s="2">
        <v>0</v>
      </c>
      <c r="F729" s="2">
        <v>0</v>
      </c>
      <c r="G729" s="3">
        <f t="shared" si="14"/>
        <v>41196.362480000003</v>
      </c>
      <c r="H729" s="3">
        <f t="shared" si="15"/>
        <v>0.21000000000094587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10352.879999999999</v>
      </c>
      <c r="D730" s="2">
        <f>'PR-RAS'!E737</f>
        <v>392.72</v>
      </c>
      <c r="E730" s="2">
        <v>0</v>
      </c>
      <c r="F730" s="2">
        <v>0</v>
      </c>
      <c r="G730" s="3">
        <f t="shared" si="14"/>
        <v>8119.8352799999993</v>
      </c>
      <c r="H730" s="3">
        <f t="shared" si="15"/>
        <v>0.40000000000077307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19513.11</v>
      </c>
      <c r="D731" s="2">
        <f>'PR-RAS'!E738</f>
        <v>20006.88</v>
      </c>
      <c r="E731" s="2">
        <v>0</v>
      </c>
      <c r="F731" s="2">
        <v>0</v>
      </c>
      <c r="G731" s="3">
        <f t="shared" si="14"/>
        <v>43454.615100000003</v>
      </c>
      <c r="H731" s="3">
        <f t="shared" si="15"/>
        <v>0.22999999999956344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19198.43</v>
      </c>
      <c r="D732" s="2">
        <f>'PR-RAS'!E739</f>
        <v>29933.02</v>
      </c>
      <c r="E732" s="2">
        <v>0</v>
      </c>
      <c r="F732" s="2">
        <v>0</v>
      </c>
      <c r="G732" s="3">
        <f t="shared" si="14"/>
        <v>57796.127569999997</v>
      </c>
      <c r="H732" s="3">
        <f t="shared" si="15"/>
        <v>0.4500000000007276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34780.160000000003</v>
      </c>
      <c r="D734" s="2">
        <f>'PR-RAS'!E741</f>
        <v>29428.18</v>
      </c>
      <c r="E734" s="2">
        <v>0</v>
      </c>
      <c r="F734" s="2">
        <v>0</v>
      </c>
      <c r="G734" s="3">
        <f t="shared" si="14"/>
        <v>68635.569159999999</v>
      </c>
      <c r="H734" s="3">
        <f t="shared" si="15"/>
        <v>0.3400000000037835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2167.2199999999998</v>
      </c>
      <c r="D735" s="2">
        <f>'PR-RAS'!E742</f>
        <v>2034.63</v>
      </c>
      <c r="E735" s="2">
        <v>0</v>
      </c>
      <c r="F735" s="2">
        <v>0</v>
      </c>
      <c r="G735" s="3">
        <f t="shared" si="14"/>
        <v>4577.5763199999992</v>
      </c>
      <c r="H735" s="3">
        <f t="shared" si="15"/>
        <v>0.58999999999969077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800</v>
      </c>
      <c r="D736" s="2">
        <f>'PR-RAS'!E743</f>
        <v>8802.35</v>
      </c>
      <c r="E736" s="2">
        <v>0</v>
      </c>
      <c r="F736" s="2">
        <v>0</v>
      </c>
      <c r="G736" s="3">
        <f t="shared" ref="G736:G737" si="28">(B736/1000)*(C736*1+D736*2)</f>
        <v>13527.4545</v>
      </c>
      <c r="H736" s="3">
        <f t="shared" ref="H736:H737" si="29">ABS(C736-ROUND(C736,0))+ABS(D736-ROUND(D736,0))</f>
        <v>0.3500000000003638</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442.14</v>
      </c>
      <c r="D750" s="2">
        <f>'PR-RAS'!E757</f>
        <v>21491.63</v>
      </c>
      <c r="E750" s="2">
        <v>0</v>
      </c>
      <c r="F750" s="2">
        <v>0</v>
      </c>
      <c r="G750" s="3">
        <f t="shared" si="14"/>
        <v>32525.624600000003</v>
      </c>
      <c r="H750" s="3">
        <f t="shared" si="15"/>
        <v>0.50999999999896772</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786.48</v>
      </c>
      <c r="D753" s="2">
        <f>'PR-RAS'!E760</f>
        <v>0</v>
      </c>
      <c r="E753" s="2">
        <v>0</v>
      </c>
      <c r="F753" s="2">
        <v>0</v>
      </c>
      <c r="G753" s="3">
        <f t="shared" si="14"/>
        <v>591.43295999999998</v>
      </c>
      <c r="H753" s="3">
        <f t="shared" si="15"/>
        <v>0.48000000000001819</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24853.48</v>
      </c>
      <c r="D762" s="2">
        <f>'PR-RAS'!E769</f>
        <v>24853.48</v>
      </c>
      <c r="E762" s="2">
        <v>0</v>
      </c>
      <c r="F762" s="2">
        <v>0</v>
      </c>
      <c r="G762" s="3">
        <f t="shared" si="14"/>
        <v>56740.494839999999</v>
      </c>
      <c r="H762" s="3">
        <f t="shared" si="15"/>
        <v>0.95999999999912689</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2744.6</v>
      </c>
      <c r="D770" s="2">
        <f>'PR-RAS'!E777</f>
        <v>0</v>
      </c>
      <c r="E770" s="2">
        <v>0</v>
      </c>
      <c r="F770" s="2">
        <v>0</v>
      </c>
      <c r="G770" s="3">
        <f t="shared" si="14"/>
        <v>2110.5974000000001</v>
      </c>
      <c r="H770" s="3">
        <f t="shared" si="15"/>
        <v>0.40000000000009095</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3000</v>
      </c>
      <c r="D771" s="2">
        <f>'PR-RAS'!E778</f>
        <v>3000</v>
      </c>
      <c r="E771" s="2">
        <v>0</v>
      </c>
      <c r="F771" s="2">
        <v>0</v>
      </c>
      <c r="G771" s="3">
        <f t="shared" si="14"/>
        <v>6930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33690.629999999997</v>
      </c>
      <c r="D774" s="2">
        <f>'PR-RAS'!E781</f>
        <v>46932.32</v>
      </c>
      <c r="E774" s="2">
        <v>0</v>
      </c>
      <c r="F774" s="2">
        <v>0</v>
      </c>
      <c r="G774" s="3">
        <f t="shared" si="14"/>
        <v>98600.223709999991</v>
      </c>
      <c r="H774" s="3">
        <f t="shared" si="15"/>
        <v>0.69000000000232831</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67116.05</v>
      </c>
      <c r="D775" s="2">
        <f>'PR-RAS'!E782</f>
        <v>28926.69</v>
      </c>
      <c r="E775" s="2">
        <v>0</v>
      </c>
      <c r="F775" s="2">
        <v>0</v>
      </c>
      <c r="G775" s="3">
        <f t="shared" si="14"/>
        <v>96726.338820000004</v>
      </c>
      <c r="H775" s="3">
        <f t="shared" si="15"/>
        <v>0.36000000000422006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13272.48</v>
      </c>
      <c r="D777" s="2">
        <f>'PR-RAS'!E784</f>
        <v>17364.18</v>
      </c>
      <c r="E777" s="2">
        <v>0</v>
      </c>
      <c r="F777" s="2">
        <v>0</v>
      </c>
      <c r="G777" s="3">
        <f t="shared" si="14"/>
        <v>37248.651839999999</v>
      </c>
      <c r="H777" s="3">
        <f t="shared" si="15"/>
        <v>0.65999999999985448</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567700.14</v>
      </c>
      <c r="D781" s="2">
        <f>'PR-RAS'!E788</f>
        <v>114148.75</v>
      </c>
      <c r="E781" s="2">
        <v>0</v>
      </c>
      <c r="F781" s="2">
        <v>0</v>
      </c>
      <c r="G781" s="3">
        <f t="shared" si="14"/>
        <v>620878.15919999999</v>
      </c>
      <c r="H781" s="3">
        <f t="shared" si="15"/>
        <v>0.39000000001396984</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525538.31000000006</v>
      </c>
      <c r="D782" s="2">
        <f>'PR-RAS'!E789</f>
        <v>2037139.65</v>
      </c>
      <c r="E782" s="2">
        <v>0</v>
      </c>
      <c r="F782" s="2">
        <v>0</v>
      </c>
      <c r="G782" s="3">
        <f t="shared" si="14"/>
        <v>3592457.5534099997</v>
      </c>
      <c r="H782" s="3">
        <f t="shared" si="15"/>
        <v>0.66000000014901161</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22750</v>
      </c>
      <c r="E825" s="2">
        <v>0</v>
      </c>
      <c r="F825" s="2">
        <v>0</v>
      </c>
      <c r="G825" s="3">
        <f t="shared" si="14"/>
        <v>37492</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77120</v>
      </c>
      <c r="D839" s="2">
        <f>'PR-RAS'!E846</f>
        <v>70560</v>
      </c>
      <c r="E839" s="2">
        <v>0</v>
      </c>
      <c r="F839" s="2">
        <v>0</v>
      </c>
      <c r="G839" s="3">
        <f t="shared" si="34"/>
        <v>182885.12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1410553.71</v>
      </c>
      <c r="D844" s="2">
        <f>'PR-RAS'!E851</f>
        <v>2586705.9500000002</v>
      </c>
      <c r="E844" s="2">
        <v>0</v>
      </c>
      <c r="F844" s="2">
        <v>0</v>
      </c>
      <c r="G844" s="3">
        <f t="shared" si="34"/>
        <v>5550283.00923</v>
      </c>
      <c r="H844" s="3">
        <f t="shared" si="35"/>
        <v>0.33999999985098839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45189.65</v>
      </c>
      <c r="D848" s="2">
        <f>'PR-RAS'!E855</f>
        <v>60862.89</v>
      </c>
      <c r="E848" s="2">
        <v>0</v>
      </c>
      <c r="F848" s="2">
        <v>0</v>
      </c>
      <c r="G848" s="3">
        <f t="shared" si="34"/>
        <v>141377.36921</v>
      </c>
      <c r="H848" s="3">
        <f t="shared" si="35"/>
        <v>0.45999999999912689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51184</v>
      </c>
      <c r="D849" s="2">
        <f>'PR-RAS'!E856</f>
        <v>43368</v>
      </c>
      <c r="E849" s="2">
        <v>0</v>
      </c>
      <c r="F849" s="2">
        <v>0</v>
      </c>
      <c r="G849" s="3">
        <f t="shared" si="34"/>
        <v>116956.16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106857.47</v>
      </c>
      <c r="D850" s="2">
        <f>'PR-RAS'!E857</f>
        <v>86506.99</v>
      </c>
      <c r="E850" s="2">
        <v>0</v>
      </c>
      <c r="F850" s="2">
        <v>0</v>
      </c>
      <c r="G850" s="3">
        <f t="shared" si="34"/>
        <v>237610.86105000001</v>
      </c>
      <c r="H850" s="3">
        <f t="shared" si="35"/>
        <v>0.47999999999592546</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15000</v>
      </c>
      <c r="D854" s="2">
        <f>'PR-RAS'!E861</f>
        <v>0</v>
      </c>
      <c r="E854" s="2">
        <v>0</v>
      </c>
      <c r="F854" s="2">
        <v>0</v>
      </c>
      <c r="G854" s="3">
        <f t="shared" si="34"/>
        <v>12795</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15392.3</v>
      </c>
      <c r="D859" s="2">
        <f>'PR-RAS'!E866</f>
        <v>0</v>
      </c>
      <c r="E859" s="2">
        <v>0</v>
      </c>
      <c r="F859" s="2">
        <v>0</v>
      </c>
      <c r="G859" s="3">
        <f t="shared" si="34"/>
        <v>13206.5934</v>
      </c>
      <c r="H859" s="3">
        <f t="shared" si="35"/>
        <v>0.2999999999992724</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312995.61</v>
      </c>
      <c r="D899" s="2">
        <f>'PR-RAS'!E906</f>
        <v>2102499.5099999998</v>
      </c>
      <c r="E899" s="2">
        <v>0</v>
      </c>
      <c r="F899" s="2">
        <v>0</v>
      </c>
      <c r="G899" s="3">
        <f t="shared" si="34"/>
        <v>4057159.1777400002</v>
      </c>
      <c r="H899" s="3">
        <f t="shared" si="35"/>
        <v>0.88000000023748726</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128685.83</v>
      </c>
      <c r="D974" s="2">
        <f>'PR-RAS'!E981</f>
        <v>0</v>
      </c>
      <c r="E974" s="2">
        <v>0</v>
      </c>
      <c r="F974" s="2">
        <v>0</v>
      </c>
      <c r="G974" s="3">
        <f t="shared" si="34"/>
        <v>125211.31259</v>
      </c>
      <c r="H974" s="3">
        <f t="shared" si="35"/>
        <v>0.16999999999825377</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49428.74</v>
      </c>
      <c r="D989" s="2">
        <f>'PR-RAS'!E996</f>
        <v>49428.74</v>
      </c>
      <c r="E989" s="2">
        <v>0</v>
      </c>
      <c r="F989" s="2">
        <v>0</v>
      </c>
      <c r="G989" s="3">
        <f t="shared" si="34"/>
        <v>146506.78536000001</v>
      </c>
      <c r="H989" s="3">
        <f t="shared" si="35"/>
        <v>0.52000000000407454</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15457448.17</v>
      </c>
      <c r="D1581" s="7"/>
      <c r="E1581" s="7">
        <v>0</v>
      </c>
      <c r="F1581" s="7">
        <v>0</v>
      </c>
      <c r="G1581" s="8">
        <f t="shared" ref="G1581:G1685" si="70">B1581/1000*C1581</f>
        <v>15457.44817</v>
      </c>
      <c r="H1581" s="8">
        <f t="shared" ref="H1581:H1685" si="71">ABS(C1581-ROUND(C1581,0))</f>
        <v>0.16999999992549419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65184577.809999995</v>
      </c>
      <c r="D1582" s="2">
        <v>0</v>
      </c>
      <c r="E1582" s="2">
        <v>0</v>
      </c>
      <c r="F1582" s="2">
        <v>0</v>
      </c>
      <c r="G1582" s="3">
        <f t="shared" si="70"/>
        <v>130369.15561999999</v>
      </c>
      <c r="H1582" s="3">
        <f t="shared" si="71"/>
        <v>0.19000000506639481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37961136.509999998</v>
      </c>
      <c r="D1583" s="2">
        <v>0</v>
      </c>
      <c r="E1583" s="2">
        <v>0</v>
      </c>
      <c r="F1583" s="2">
        <v>0</v>
      </c>
      <c r="G1583" s="3">
        <f t="shared" si="70"/>
        <v>113883.40952999999</v>
      </c>
      <c r="H1583" s="3">
        <f t="shared" si="71"/>
        <v>0.49000000208616257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19019117.34</v>
      </c>
      <c r="D1584" s="2">
        <v>0</v>
      </c>
      <c r="E1584" s="2">
        <v>0</v>
      </c>
      <c r="F1584" s="2">
        <v>0</v>
      </c>
      <c r="G1584" s="3">
        <f t="shared" si="70"/>
        <v>76076.469360000003</v>
      </c>
      <c r="H1584" s="3">
        <f t="shared" si="71"/>
        <v>0.33999999985098839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7007304.21</v>
      </c>
      <c r="D1585" s="2">
        <v>0</v>
      </c>
      <c r="E1585" s="2">
        <v>0</v>
      </c>
      <c r="F1585" s="2">
        <v>0</v>
      </c>
      <c r="G1585" s="3">
        <f t="shared" si="70"/>
        <v>35036.521050000003</v>
      </c>
      <c r="H1585" s="3">
        <f t="shared" si="71"/>
        <v>0.2099999999627471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3159126.04</v>
      </c>
      <c r="D1586" s="2">
        <v>0</v>
      </c>
      <c r="E1586" s="2">
        <v>0</v>
      </c>
      <c r="F1586" s="2">
        <v>0</v>
      </c>
      <c r="G1586" s="3">
        <f t="shared" si="70"/>
        <v>18954.756240000002</v>
      </c>
      <c r="H1586" s="3">
        <f t="shared" si="71"/>
        <v>4.0000000037252903E-2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56063.11</v>
      </c>
      <c r="D1587" s="2">
        <v>0</v>
      </c>
      <c r="E1587" s="2">
        <v>0</v>
      </c>
      <c r="F1587" s="2">
        <v>0</v>
      </c>
      <c r="G1587" s="3">
        <f t="shared" si="70"/>
        <v>392.44177000000002</v>
      </c>
      <c r="H1587" s="3">
        <f t="shared" si="71"/>
        <v>0.11000000000058208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686275.67</v>
      </c>
      <c r="D1588" s="2">
        <v>0</v>
      </c>
      <c r="E1588" s="2">
        <v>0</v>
      </c>
      <c r="F1588" s="2">
        <v>0</v>
      </c>
      <c r="G1588" s="3">
        <f t="shared" si="70"/>
        <v>5490.2053600000008</v>
      </c>
      <c r="H1588" s="3">
        <f t="shared" si="71"/>
        <v>0.32999999995809048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324335.55</v>
      </c>
      <c r="D1589" s="2">
        <v>0</v>
      </c>
      <c r="E1589" s="2">
        <v>0</v>
      </c>
      <c r="F1589" s="2">
        <v>0</v>
      </c>
      <c r="G1589" s="3">
        <f>B1589/1000*C1589</f>
        <v>2919.0199499999999</v>
      </c>
      <c r="H1589" s="3">
        <f>ABS(C1589-ROUND(C1589,0))</f>
        <v>0.45000000001164153</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2718128.84</v>
      </c>
      <c r="D1590" s="2">
        <v>0</v>
      </c>
      <c r="E1590" s="2">
        <v>0</v>
      </c>
      <c r="F1590" s="2">
        <v>0</v>
      </c>
      <c r="G1590" s="3">
        <f t="shared" si="70"/>
        <v>27181.288399999998</v>
      </c>
      <c r="H1590" s="3">
        <f t="shared" si="71"/>
        <v>0.16000000014901161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4894124.91</v>
      </c>
      <c r="D1591" s="2">
        <v>0</v>
      </c>
      <c r="E1591" s="2">
        <v>0</v>
      </c>
      <c r="F1591" s="2">
        <v>0</v>
      </c>
      <c r="G1591" s="3">
        <f t="shared" si="70"/>
        <v>53835.37401</v>
      </c>
      <c r="H1591" s="3">
        <f t="shared" si="71"/>
        <v>8.9999999850988388E-2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173759.01</v>
      </c>
      <c r="D1592" s="2">
        <v>0</v>
      </c>
      <c r="E1592" s="2">
        <v>0</v>
      </c>
      <c r="F1592" s="2">
        <v>0</v>
      </c>
      <c r="G1592" s="3">
        <f t="shared" si="70"/>
        <v>2085.1081200000003</v>
      </c>
      <c r="H1592" s="3">
        <f t="shared" si="71"/>
        <v>1.0000000009313226E-2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5673600.6699999999</v>
      </c>
      <c r="D1593" s="2">
        <v>0</v>
      </c>
      <c r="E1593" s="2">
        <v>0</v>
      </c>
      <c r="F1593" s="2">
        <v>0</v>
      </c>
      <c r="G1593" s="3">
        <f t="shared" si="70"/>
        <v>73756.808709999998</v>
      </c>
      <c r="H1593" s="3">
        <f t="shared" si="71"/>
        <v>0.33000000007450581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2151928.25</v>
      </c>
      <c r="D1594" s="2">
        <v>0</v>
      </c>
      <c r="E1594" s="2">
        <v>0</v>
      </c>
      <c r="F1594" s="2">
        <v>0</v>
      </c>
      <c r="G1594" s="3">
        <f t="shared" si="70"/>
        <v>30126.995500000001</v>
      </c>
      <c r="H1594" s="3">
        <f t="shared" si="71"/>
        <v>0.25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2151928.25</v>
      </c>
      <c r="D1598" s="2">
        <v>0</v>
      </c>
      <c r="E1598" s="2">
        <v>0</v>
      </c>
      <c r="F1598" s="2">
        <v>0</v>
      </c>
      <c r="G1598" s="3">
        <f t="shared" si="70"/>
        <v>38734.708500000001</v>
      </c>
      <c r="H1598" s="3">
        <f t="shared" si="71"/>
        <v>0.25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378795.04</v>
      </c>
      <c r="D1600" s="2">
        <v>0</v>
      </c>
      <c r="E1600" s="2">
        <v>0</v>
      </c>
      <c r="F1600" s="2">
        <v>0</v>
      </c>
      <c r="G1600" s="3">
        <f>B1600/1000*C1600</f>
        <v>7575.9007999999994</v>
      </c>
      <c r="H1600" s="3">
        <f>ABS(C1600-ROUND(C1600,0))</f>
        <v>3.9999999979045242E-2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49861357.230000004</v>
      </c>
      <c r="D1601" s="2">
        <v>0</v>
      </c>
      <c r="E1601" s="2">
        <v>0</v>
      </c>
      <c r="F1601" s="2">
        <v>0</v>
      </c>
      <c r="G1601" s="3">
        <f t="shared" si="70"/>
        <v>1047088.5018300002</v>
      </c>
      <c r="H1601" s="3">
        <f t="shared" si="71"/>
        <v>0.23000000417232513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23087507.719999999</v>
      </c>
      <c r="D1602" s="2">
        <v>0</v>
      </c>
      <c r="E1602" s="2">
        <v>0</v>
      </c>
      <c r="F1602" s="2">
        <v>0</v>
      </c>
      <c r="G1602" s="3">
        <f t="shared" si="70"/>
        <v>507925.16983999993</v>
      </c>
      <c r="H1602" s="3">
        <f t="shared" si="71"/>
        <v>0.2800000011920929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20456097.960000005</v>
      </c>
      <c r="D1603" s="2">
        <v>0</v>
      </c>
      <c r="E1603" s="2">
        <v>0</v>
      </c>
      <c r="F1603" s="2">
        <v>0</v>
      </c>
      <c r="G1603" s="3">
        <f t="shared" si="70"/>
        <v>470490.25308000011</v>
      </c>
      <c r="H1603" s="3">
        <f t="shared" si="71"/>
        <v>3.999999538064003E-2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7004582.5599999996</v>
      </c>
      <c r="D1604" s="2">
        <v>0</v>
      </c>
      <c r="E1604" s="2">
        <v>0</v>
      </c>
      <c r="F1604" s="2">
        <v>0</v>
      </c>
      <c r="G1604" s="3">
        <f t="shared" si="70"/>
        <v>168109.98144</v>
      </c>
      <c r="H1604" s="3">
        <f t="shared" si="71"/>
        <v>0.44000000040978193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3922879.42</v>
      </c>
      <c r="D1605" s="2">
        <v>0</v>
      </c>
      <c r="E1605" s="2">
        <v>0</v>
      </c>
      <c r="F1605" s="2">
        <v>0</v>
      </c>
      <c r="G1605" s="3">
        <f t="shared" si="70"/>
        <v>98071.98550000001</v>
      </c>
      <c r="H1605" s="3">
        <f t="shared" si="71"/>
        <v>0.41999999992549419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65668.160000000003</v>
      </c>
      <c r="D1606" s="2">
        <v>0</v>
      </c>
      <c r="E1606" s="2">
        <v>0</v>
      </c>
      <c r="F1606" s="2">
        <v>0</v>
      </c>
      <c r="G1606" s="3">
        <f t="shared" si="70"/>
        <v>1707.3721600000001</v>
      </c>
      <c r="H1606" s="3">
        <f t="shared" si="71"/>
        <v>0.16000000000349246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689018.27</v>
      </c>
      <c r="D1607" s="2">
        <v>0</v>
      </c>
      <c r="E1607" s="2">
        <v>0</v>
      </c>
      <c r="F1607" s="2">
        <v>0</v>
      </c>
      <c r="G1607" s="3">
        <f t="shared" si="70"/>
        <v>18603.493289999999</v>
      </c>
      <c r="H1607" s="3">
        <f t="shared" si="71"/>
        <v>0.27000000001862645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324335.55</v>
      </c>
      <c r="D1608" s="2">
        <v>0</v>
      </c>
      <c r="E1608" s="2">
        <v>0</v>
      </c>
      <c r="F1608" s="2">
        <v>0</v>
      </c>
      <c r="G1608" s="3">
        <f>B1608/1000*C1608</f>
        <v>9081.3953999999994</v>
      </c>
      <c r="H1608" s="3">
        <f>ABS(C1608-ROUND(C1608,0))</f>
        <v>0.45000000001164153</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3607053.73</v>
      </c>
      <c r="D1609" s="2">
        <v>0</v>
      </c>
      <c r="E1609" s="2">
        <v>0</v>
      </c>
      <c r="F1609" s="2">
        <v>0</v>
      </c>
      <c r="G1609" s="3">
        <f t="shared" si="70"/>
        <v>104604.55817</v>
      </c>
      <c r="H1609" s="3">
        <f t="shared" si="71"/>
        <v>0.27000000001862645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4670402.08</v>
      </c>
      <c r="D1610" s="2">
        <v>0</v>
      </c>
      <c r="E1610" s="2">
        <v>0</v>
      </c>
      <c r="F1610" s="2">
        <v>0</v>
      </c>
      <c r="G1610" s="3">
        <f t="shared" si="70"/>
        <v>140112.0624</v>
      </c>
      <c r="H1610" s="3">
        <f t="shared" si="71"/>
        <v>8.0000000074505806E-2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172158.19</v>
      </c>
      <c r="D1611" s="2">
        <v>0</v>
      </c>
      <c r="E1611" s="2">
        <v>0</v>
      </c>
      <c r="F1611" s="2">
        <v>0</v>
      </c>
      <c r="G1611" s="3">
        <f t="shared" si="70"/>
        <v>5336.9038899999996</v>
      </c>
      <c r="H1611" s="3">
        <f t="shared" si="71"/>
        <v>0.19000000000232831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6069525.7599999998</v>
      </c>
      <c r="D1612" s="2">
        <v>0</v>
      </c>
      <c r="E1612" s="2">
        <v>0</v>
      </c>
      <c r="F1612" s="2">
        <v>0</v>
      </c>
      <c r="G1612" s="3">
        <f t="shared" si="70"/>
        <v>194224.82431999999</v>
      </c>
      <c r="H1612" s="3">
        <f t="shared" si="71"/>
        <v>0.24000000022351742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98857.48</v>
      </c>
      <c r="D1613" s="2">
        <v>0</v>
      </c>
      <c r="E1613" s="2">
        <v>0</v>
      </c>
      <c r="F1613" s="2">
        <v>0</v>
      </c>
      <c r="G1613" s="3">
        <f t="shared" si="70"/>
        <v>3262.29684</v>
      </c>
      <c r="H1613" s="3">
        <f t="shared" si="71"/>
        <v>0.47999999999592546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98857.48</v>
      </c>
      <c r="D1617" s="2">
        <v>0</v>
      </c>
      <c r="E1617" s="2">
        <v>0</v>
      </c>
      <c r="F1617" s="2">
        <v>0</v>
      </c>
      <c r="G1617" s="3">
        <f t="shared" si="70"/>
        <v>3657.7267599999996</v>
      </c>
      <c r="H1617" s="3">
        <f t="shared" si="71"/>
        <v>0.47999999999592546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149368.31</v>
      </c>
      <c r="D1619" s="2">
        <v>0</v>
      </c>
      <c r="E1619" s="2">
        <v>0</v>
      </c>
      <c r="F1619" s="2">
        <v>0</v>
      </c>
      <c r="G1619" s="3">
        <f>B1619/1000*C1619</f>
        <v>5825.36409</v>
      </c>
      <c r="H1619" s="3">
        <f>ABS(C1619-ROUND(C1619,0))</f>
        <v>0.30999999999767169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30780668.749999985</v>
      </c>
      <c r="D1620" s="2">
        <v>0</v>
      </c>
      <c r="E1620" s="2">
        <v>0</v>
      </c>
      <c r="F1620" s="2">
        <v>0</v>
      </c>
      <c r="G1620" s="3">
        <f t="shared" si="70"/>
        <v>1231226.7499999995</v>
      </c>
      <c r="H1620" s="3">
        <f t="shared" si="71"/>
        <v>0.25000001490116119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342978</v>
      </c>
      <c r="D1621" s="2">
        <v>0</v>
      </c>
      <c r="E1621" s="2">
        <v>0</v>
      </c>
      <c r="F1621" s="2">
        <v>0</v>
      </c>
      <c r="G1621" s="3">
        <f t="shared" si="70"/>
        <v>14062.098</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1562.2</v>
      </c>
      <c r="D1622" s="2">
        <v>0</v>
      </c>
      <c r="E1622" s="2">
        <v>0</v>
      </c>
      <c r="F1622" s="2">
        <v>0</v>
      </c>
      <c r="G1622" s="3">
        <f t="shared" si="70"/>
        <v>65.612400000000008</v>
      </c>
      <c r="H1622" s="3">
        <f t="shared" si="71"/>
        <v>0.20000000000004547</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1562.2</v>
      </c>
      <c r="D1623" s="2">
        <v>0</v>
      </c>
      <c r="E1623" s="2">
        <v>0</v>
      </c>
      <c r="F1623" s="2">
        <v>0</v>
      </c>
      <c r="G1623" s="3">
        <f t="shared" si="70"/>
        <v>67.174599999999998</v>
      </c>
      <c r="H1623" s="3">
        <f t="shared" si="71"/>
        <v>0.20000000000004547</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328958.99</v>
      </c>
      <c r="D1627" s="2">
        <v>0</v>
      </c>
      <c r="E1627" s="2">
        <v>0</v>
      </c>
      <c r="F1627" s="2">
        <v>0</v>
      </c>
      <c r="G1627" s="3">
        <f t="shared" si="70"/>
        <v>15461.072529999999</v>
      </c>
      <c r="H1627" s="3">
        <f t="shared" si="71"/>
        <v>1.0000000009313226E-2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8064.6</v>
      </c>
      <c r="D1633" s="2">
        <v>0</v>
      </c>
      <c r="E1633" s="2">
        <v>0</v>
      </c>
      <c r="F1633" s="2">
        <v>0</v>
      </c>
      <c r="G1633" s="3">
        <f t="shared" si="70"/>
        <v>427.42380000000003</v>
      </c>
      <c r="H1633" s="3">
        <f t="shared" si="71"/>
        <v>0.3999999999996362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8064.6</v>
      </c>
      <c r="D1634" s="2">
        <v>0</v>
      </c>
      <c r="E1634" s="2">
        <v>0</v>
      </c>
      <c r="F1634" s="2">
        <v>0</v>
      </c>
      <c r="G1634" s="3">
        <f t="shared" si="70"/>
        <v>435.48840000000001</v>
      </c>
      <c r="H1634" s="3">
        <f t="shared" si="71"/>
        <v>0.3999999999996362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320894.39</v>
      </c>
      <c r="D1653" s="2">
        <v>0</v>
      </c>
      <c r="E1653" s="2">
        <v>0</v>
      </c>
      <c r="F1653" s="2">
        <v>0</v>
      </c>
      <c r="G1653" s="3">
        <f t="shared" si="70"/>
        <v>23425.29047</v>
      </c>
      <c r="H1653" s="3">
        <f t="shared" si="71"/>
        <v>0.39000000001396984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246786</v>
      </c>
      <c r="D1654" s="2">
        <v>0</v>
      </c>
      <c r="E1654" s="2">
        <v>0</v>
      </c>
      <c r="F1654" s="2">
        <v>0</v>
      </c>
      <c r="G1654" s="3">
        <f t="shared" si="70"/>
        <v>18262.164000000001</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72296.95</v>
      </c>
      <c r="D1655" s="2">
        <v>0</v>
      </c>
      <c r="E1655" s="2">
        <v>0</v>
      </c>
      <c r="F1655" s="2">
        <v>0</v>
      </c>
      <c r="G1655" s="3">
        <f t="shared" si="70"/>
        <v>5422.2712499999998</v>
      </c>
      <c r="H1655" s="3">
        <f t="shared" si="71"/>
        <v>5.0000000002910383E-2</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1811.44</v>
      </c>
      <c r="D1656" s="2">
        <v>0</v>
      </c>
      <c r="E1656" s="2">
        <v>0</v>
      </c>
      <c r="F1656" s="2">
        <v>0</v>
      </c>
      <c r="G1656" s="3">
        <f t="shared" si="70"/>
        <v>137.66944000000001</v>
      </c>
      <c r="H1656" s="3">
        <f t="shared" si="71"/>
        <v>0.44000000000005457</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12456.81</v>
      </c>
      <c r="D1668" s="2">
        <v>0</v>
      </c>
      <c r="E1668" s="2">
        <v>0</v>
      </c>
      <c r="F1668" s="2">
        <v>0</v>
      </c>
      <c r="G1668" s="3">
        <f t="shared" si="70"/>
        <v>1096.1992799999998</v>
      </c>
      <c r="H1668" s="3">
        <f t="shared" si="71"/>
        <v>0.19000000000050932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12456.81</v>
      </c>
      <c r="D1669" s="2">
        <v>0</v>
      </c>
      <c r="E1669" s="2">
        <v>0</v>
      </c>
      <c r="F1669" s="2">
        <v>0</v>
      </c>
      <c r="G1669" s="3">
        <f t="shared" si="70"/>
        <v>1108.6560899999999</v>
      </c>
      <c r="H1669" s="3">
        <f t="shared" si="71"/>
        <v>0.19000000000050932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30437690.750000004</v>
      </c>
      <c r="D1680" s="2">
        <v>0</v>
      </c>
      <c r="E1680" s="2">
        <v>0</v>
      </c>
      <c r="F1680" s="2">
        <v>0</v>
      </c>
      <c r="G1680" s="3">
        <f t="shared" si="70"/>
        <v>3043769.0750000007</v>
      </c>
      <c r="H1680" s="3">
        <f t="shared" si="71"/>
        <v>0.2499999962747097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20888514.350000001</v>
      </c>
      <c r="D1681" s="2">
        <v>0</v>
      </c>
      <c r="E1681" s="2">
        <v>0</v>
      </c>
      <c r="F1681" s="2">
        <v>0</v>
      </c>
      <c r="G1681" s="3">
        <f t="shared" si="70"/>
        <v>2109739.9493500004</v>
      </c>
      <c r="H1681" s="3">
        <f t="shared" si="71"/>
        <v>0.35000000149011612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2341491.31</v>
      </c>
      <c r="D1682" s="2">
        <v>0</v>
      </c>
      <c r="E1682" s="2">
        <v>0</v>
      </c>
      <c r="F1682" s="2">
        <v>0</v>
      </c>
      <c r="G1682" s="3">
        <f t="shared" si="70"/>
        <v>238832.11361999999</v>
      </c>
      <c r="H1682" s="3">
        <f t="shared" si="71"/>
        <v>0.31000000005587935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982985.85</v>
      </c>
      <c r="D1683" s="2">
        <v>0</v>
      </c>
      <c r="E1683" s="2">
        <v>0</v>
      </c>
      <c r="F1683" s="2">
        <v>0</v>
      </c>
      <c r="G1683" s="3">
        <f t="shared" si="70"/>
        <v>101247.54255</v>
      </c>
      <c r="H1683" s="3">
        <f t="shared" si="71"/>
        <v>0.15000000002328306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4460409.58</v>
      </c>
      <c r="D1684" s="2">
        <v>0</v>
      </c>
      <c r="E1684" s="2">
        <v>0</v>
      </c>
      <c r="F1684" s="2">
        <v>0</v>
      </c>
      <c r="G1684" s="3">
        <f>B1684/1000*C1684</f>
        <v>463882.59632000001</v>
      </c>
      <c r="H1684" s="3">
        <f>ABS(C1684-ROUND(C1684,0))</f>
        <v>0.41999999992549419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1764289.66</v>
      </c>
      <c r="D1685" s="14">
        <v>0</v>
      </c>
      <c r="E1685" s="14">
        <v>0</v>
      </c>
      <c r="F1685" s="14">
        <v>0</v>
      </c>
      <c r="G1685" s="15">
        <f t="shared" si="70"/>
        <v>185250.41429999997</v>
      </c>
      <c r="H1685" s="15">
        <f t="shared" si="71"/>
        <v>0.34000000008381903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2019</v>
      </c>
      <c r="B1" s="409"/>
      <c r="C1" s="409"/>
    </row>
    <row r="2" spans="1:16" ht="33" customHeight="1" x14ac:dyDescent="0.2">
      <c r="A2" s="410" t="s">
        <v>2020</v>
      </c>
      <c r="B2" s="411"/>
      <c r="C2" s="408"/>
      <c r="D2" s="5"/>
      <c r="E2" s="5"/>
      <c r="F2" s="5"/>
      <c r="G2" s="5"/>
      <c r="H2" s="5"/>
      <c r="I2" s="5"/>
      <c r="J2" s="5"/>
      <c r="K2" s="5"/>
      <c r="L2" s="5"/>
      <c r="M2" s="5"/>
      <c r="N2" s="5"/>
      <c r="O2" s="5"/>
      <c r="P2" s="5"/>
    </row>
    <row r="3" spans="1:16" ht="18.75" customHeight="1" x14ac:dyDescent="0.2">
      <c r="A3" s="222" t="s">
        <v>2021</v>
      </c>
      <c r="B3" s="412" t="s">
        <v>2022</v>
      </c>
      <c r="C3" s="408"/>
      <c r="D3" s="5"/>
      <c r="E3" s="5"/>
      <c r="F3" s="5"/>
      <c r="G3" s="5"/>
      <c r="H3" s="5"/>
      <c r="I3" s="5"/>
      <c r="J3" s="5"/>
      <c r="K3" s="5"/>
      <c r="L3" s="5"/>
      <c r="M3" s="5"/>
      <c r="N3" s="5"/>
      <c r="O3" s="5"/>
      <c r="P3" s="5"/>
    </row>
    <row r="4" spans="1:16" ht="37.5" hidden="1" customHeight="1" x14ac:dyDescent="0.2">
      <c r="A4" s="223" t="s">
        <v>2023</v>
      </c>
      <c r="B4" s="407" t="s">
        <v>2024</v>
      </c>
      <c r="C4" s="408"/>
      <c r="D4" s="5"/>
      <c r="E4" s="5"/>
      <c r="F4" s="5"/>
      <c r="G4" s="5"/>
      <c r="H4" s="5"/>
      <c r="I4" s="5"/>
      <c r="J4" s="5"/>
      <c r="K4" s="5"/>
      <c r="L4" s="5"/>
      <c r="M4" s="5"/>
      <c r="N4" s="5"/>
      <c r="O4" s="5"/>
      <c r="P4" s="5"/>
    </row>
    <row r="5" spans="1:16" ht="48" hidden="1" customHeight="1" x14ac:dyDescent="0.2">
      <c r="A5" s="223" t="s">
        <v>2023</v>
      </c>
      <c r="B5" s="407" t="s">
        <v>2025</v>
      </c>
      <c r="C5" s="408"/>
      <c r="D5" s="5"/>
      <c r="E5" s="5"/>
      <c r="F5" s="5"/>
      <c r="G5" s="5"/>
      <c r="H5" s="5"/>
      <c r="I5" s="5"/>
      <c r="J5" s="5"/>
      <c r="K5" s="5"/>
      <c r="L5" s="5"/>
      <c r="M5" s="5"/>
      <c r="N5" s="5"/>
      <c r="O5" s="5"/>
      <c r="P5" s="5"/>
    </row>
    <row r="6" spans="1:16" ht="59.25" hidden="1" customHeight="1" x14ac:dyDescent="0.2">
      <c r="A6" s="223" t="s">
        <v>2023</v>
      </c>
      <c r="B6" s="407" t="s">
        <v>2026</v>
      </c>
      <c r="C6" s="408"/>
      <c r="D6" s="5"/>
      <c r="E6" s="5"/>
      <c r="F6" s="5"/>
      <c r="G6" s="5"/>
      <c r="H6" s="5"/>
      <c r="I6" s="5"/>
      <c r="J6" s="5"/>
      <c r="K6" s="5"/>
      <c r="L6" s="5"/>
      <c r="M6" s="5"/>
      <c r="N6" s="5"/>
      <c r="O6" s="5"/>
      <c r="P6" s="5"/>
    </row>
    <row r="7" spans="1:16" ht="48" hidden="1" customHeight="1" x14ac:dyDescent="0.2">
      <c r="A7" s="223" t="s">
        <v>2027</v>
      </c>
      <c r="B7" s="407" t="s">
        <v>2028</v>
      </c>
      <c r="C7" s="408"/>
      <c r="D7" s="5"/>
      <c r="E7" s="5"/>
      <c r="F7" s="5"/>
      <c r="G7" s="5"/>
      <c r="H7" s="5"/>
      <c r="I7" s="5"/>
      <c r="J7" s="5"/>
      <c r="K7" s="5"/>
      <c r="L7" s="5"/>
      <c r="M7" s="5"/>
      <c r="N7" s="5"/>
      <c r="O7" s="5"/>
      <c r="P7" s="5"/>
    </row>
    <row r="8" spans="1:16" ht="41.25" hidden="1" customHeight="1" x14ac:dyDescent="0.2">
      <c r="A8" s="223" t="s">
        <v>2029</v>
      </c>
      <c r="B8" s="407" t="s">
        <v>2030</v>
      </c>
      <c r="C8" s="408"/>
      <c r="D8" s="5"/>
      <c r="E8" s="5"/>
      <c r="F8" s="5"/>
      <c r="G8" s="5"/>
      <c r="H8" s="5"/>
      <c r="I8" s="5"/>
      <c r="J8" s="5"/>
      <c r="K8" s="5"/>
      <c r="L8" s="5"/>
      <c r="M8" s="5"/>
      <c r="N8" s="5"/>
      <c r="O8" s="5"/>
      <c r="P8" s="5"/>
    </row>
    <row r="9" spans="1:16" ht="59.25" hidden="1" customHeight="1" x14ac:dyDescent="0.2">
      <c r="A9" s="223" t="s">
        <v>2031</v>
      </c>
      <c r="B9" s="407" t="s">
        <v>2032</v>
      </c>
      <c r="C9" s="408"/>
      <c r="D9" s="5"/>
      <c r="E9" s="5"/>
      <c r="F9" s="5"/>
      <c r="G9" s="5"/>
      <c r="H9" s="5"/>
      <c r="I9" s="5"/>
      <c r="J9" s="5"/>
      <c r="K9" s="5"/>
      <c r="L9" s="5"/>
      <c r="M9" s="5"/>
      <c r="N9" s="5"/>
      <c r="O9" s="5"/>
      <c r="P9" s="5"/>
    </row>
    <row r="10" spans="1:16" ht="61.5" hidden="1" customHeight="1" x14ac:dyDescent="0.2">
      <c r="A10" s="223" t="s">
        <v>2031</v>
      </c>
      <c r="B10" s="407" t="s">
        <v>2033</v>
      </c>
      <c r="C10" s="408"/>
      <c r="D10" s="5"/>
      <c r="E10" s="5"/>
      <c r="F10" s="5"/>
      <c r="G10" s="5"/>
      <c r="H10" s="5"/>
      <c r="I10" s="5"/>
      <c r="J10" s="5"/>
      <c r="K10" s="5"/>
      <c r="L10" s="5"/>
      <c r="M10" s="5"/>
      <c r="N10" s="5"/>
      <c r="O10" s="5"/>
      <c r="P10" s="5"/>
    </row>
    <row r="11" spans="1:16" ht="43.5" hidden="1" customHeight="1" x14ac:dyDescent="0.2">
      <c r="A11" s="223" t="s">
        <v>2031</v>
      </c>
      <c r="B11" s="407" t="s">
        <v>2034</v>
      </c>
      <c r="C11" s="408"/>
      <c r="D11" s="5"/>
      <c r="E11" s="5"/>
      <c r="F11" s="5"/>
      <c r="G11" s="5"/>
      <c r="H11" s="5"/>
      <c r="I11" s="5"/>
      <c r="J11" s="5"/>
      <c r="K11" s="5"/>
      <c r="L11" s="5"/>
      <c r="M11" s="5"/>
      <c r="N11" s="5"/>
      <c r="O11" s="5"/>
      <c r="P11" s="5"/>
    </row>
    <row r="12" spans="1:16" ht="27.75" hidden="1" customHeight="1" x14ac:dyDescent="0.2">
      <c r="A12" s="223" t="s">
        <v>2035</v>
      </c>
      <c r="B12" s="407" t="s">
        <v>2036</v>
      </c>
      <c r="C12" s="408"/>
      <c r="D12" s="5"/>
      <c r="E12" s="5"/>
      <c r="F12" s="5"/>
      <c r="G12" s="5"/>
      <c r="H12" s="5"/>
      <c r="I12" s="5"/>
      <c r="J12" s="5"/>
      <c r="K12" s="5"/>
      <c r="L12" s="5"/>
      <c r="M12" s="5"/>
      <c r="N12" s="5"/>
      <c r="O12" s="5"/>
      <c r="P12" s="5"/>
    </row>
    <row r="13" spans="1:16" ht="27.75" hidden="1" customHeight="1" x14ac:dyDescent="0.2">
      <c r="A13" s="223" t="s">
        <v>2037</v>
      </c>
      <c r="B13" s="407" t="s">
        <v>2038</v>
      </c>
      <c r="C13" s="408"/>
      <c r="D13" s="5"/>
      <c r="E13" s="5"/>
      <c r="F13" s="5"/>
      <c r="G13" s="5"/>
      <c r="H13" s="5"/>
      <c r="I13" s="5"/>
      <c r="J13" s="5"/>
      <c r="K13" s="5"/>
      <c r="L13" s="5"/>
      <c r="M13" s="5"/>
      <c r="N13" s="5"/>
      <c r="O13" s="5"/>
      <c r="P13" s="5"/>
    </row>
    <row r="14" spans="1:16" ht="45.75" hidden="1" customHeight="1" x14ac:dyDescent="0.2">
      <c r="A14" s="223" t="s">
        <v>2039</v>
      </c>
      <c r="B14" s="407" t="s">
        <v>2040</v>
      </c>
      <c r="C14" s="408"/>
      <c r="D14" s="5"/>
      <c r="E14" s="5"/>
      <c r="F14" s="5"/>
      <c r="G14" s="5"/>
      <c r="H14" s="5"/>
      <c r="I14" s="5"/>
      <c r="J14" s="5"/>
      <c r="K14" s="5"/>
      <c r="L14" s="5"/>
      <c r="M14" s="5"/>
      <c r="N14" s="5"/>
      <c r="O14" s="5"/>
      <c r="P14" s="5"/>
    </row>
    <row r="15" spans="1:16" ht="45.75" hidden="1" customHeight="1" x14ac:dyDescent="0.2">
      <c r="A15" s="223" t="s">
        <v>2041</v>
      </c>
      <c r="B15" s="407" t="s">
        <v>2042</v>
      </c>
      <c r="C15" s="408"/>
      <c r="D15" s="5"/>
      <c r="E15" s="5"/>
      <c r="F15" s="5"/>
      <c r="G15" s="5"/>
      <c r="H15" s="5"/>
      <c r="I15" s="5"/>
      <c r="J15" s="5"/>
      <c r="K15" s="5"/>
      <c r="L15" s="5"/>
      <c r="M15" s="5"/>
      <c r="N15" s="5"/>
      <c r="O15" s="5"/>
      <c r="P15" s="5"/>
    </row>
    <row r="16" spans="1:16" ht="51" hidden="1" customHeight="1" x14ac:dyDescent="0.2">
      <c r="A16" s="223" t="s">
        <v>2043</v>
      </c>
      <c r="B16" s="407" t="s">
        <v>2044</v>
      </c>
      <c r="C16" s="408"/>
      <c r="D16" s="5"/>
      <c r="E16" s="5"/>
      <c r="F16" s="5"/>
      <c r="G16" s="5"/>
      <c r="H16" s="5"/>
      <c r="I16" s="5"/>
      <c r="J16" s="5"/>
      <c r="K16" s="5"/>
      <c r="L16" s="5"/>
      <c r="M16" s="5"/>
      <c r="N16" s="5"/>
      <c r="O16" s="5"/>
      <c r="P16" s="5"/>
    </row>
    <row r="17" spans="1:16" ht="27.75" hidden="1" customHeight="1" x14ac:dyDescent="0.2">
      <c r="A17" s="223" t="s">
        <v>2045</v>
      </c>
      <c r="B17" s="407" t="s">
        <v>2046</v>
      </c>
      <c r="C17" s="408"/>
      <c r="D17" s="5"/>
      <c r="E17" s="5"/>
      <c r="F17" s="5"/>
      <c r="G17" s="5"/>
      <c r="H17" s="5"/>
      <c r="I17" s="5"/>
      <c r="J17" s="5"/>
      <c r="K17" s="5"/>
      <c r="L17" s="5"/>
      <c r="M17" s="5"/>
      <c r="N17" s="5"/>
      <c r="O17" s="5"/>
      <c r="P17" s="5"/>
    </row>
    <row r="18" spans="1:16" ht="27.75" hidden="1" customHeight="1" x14ac:dyDescent="0.2">
      <c r="A18" s="223" t="s">
        <v>2047</v>
      </c>
      <c r="B18" s="407" t="s">
        <v>2048</v>
      </c>
      <c r="C18" s="408"/>
      <c r="D18" s="5"/>
      <c r="E18" s="5"/>
      <c r="F18" s="5"/>
      <c r="G18" s="5"/>
      <c r="H18" s="5"/>
      <c r="I18" s="5"/>
      <c r="J18" s="5"/>
      <c r="K18" s="5"/>
      <c r="L18" s="5"/>
      <c r="M18" s="5"/>
      <c r="N18" s="5"/>
      <c r="O18" s="5"/>
      <c r="P18" s="5"/>
    </row>
    <row r="19" spans="1:16" ht="45" hidden="1" customHeight="1" x14ac:dyDescent="0.2">
      <c r="A19" s="223" t="s">
        <v>2047</v>
      </c>
      <c r="B19" s="407" t="s">
        <v>2049</v>
      </c>
      <c r="C19" s="408"/>
      <c r="D19" s="5"/>
      <c r="E19" s="5"/>
      <c r="F19" s="5"/>
      <c r="G19" s="5"/>
      <c r="H19" s="5"/>
      <c r="I19" s="5"/>
      <c r="J19" s="5"/>
      <c r="K19" s="5"/>
      <c r="L19" s="5"/>
      <c r="M19" s="5"/>
      <c r="N19" s="5"/>
      <c r="O19" s="5"/>
      <c r="P19" s="5"/>
    </row>
    <row r="20" spans="1:16" ht="45" hidden="1" customHeight="1" x14ac:dyDescent="0.2">
      <c r="A20" s="223" t="s">
        <v>2050</v>
      </c>
      <c r="B20" s="407" t="s">
        <v>2051</v>
      </c>
      <c r="C20" s="408"/>
      <c r="D20" s="5"/>
      <c r="E20" s="5"/>
      <c r="F20" s="5"/>
      <c r="G20" s="5"/>
      <c r="H20" s="5"/>
      <c r="I20" s="5"/>
      <c r="J20" s="5"/>
      <c r="K20" s="5"/>
      <c r="L20" s="5"/>
      <c r="M20" s="5"/>
      <c r="N20" s="5"/>
      <c r="O20" s="5"/>
      <c r="P20" s="5"/>
    </row>
    <row r="21" spans="1:16" ht="30" hidden="1" customHeight="1" x14ac:dyDescent="0.2">
      <c r="A21" s="223" t="s">
        <v>2052</v>
      </c>
      <c r="B21" s="407" t="s">
        <v>2053</v>
      </c>
      <c r="C21" s="408"/>
      <c r="D21" s="5"/>
      <c r="E21" s="5"/>
      <c r="F21" s="5"/>
      <c r="G21" s="5"/>
      <c r="H21" s="5"/>
      <c r="I21" s="5"/>
      <c r="J21" s="5"/>
      <c r="K21" s="5"/>
      <c r="L21" s="5"/>
      <c r="M21" s="5"/>
      <c r="N21" s="5"/>
      <c r="O21" s="5"/>
      <c r="P21" s="5"/>
    </row>
    <row r="22" spans="1:16" ht="30" hidden="1" customHeight="1" x14ac:dyDescent="0.2">
      <c r="A22" s="223" t="s">
        <v>2054</v>
      </c>
      <c r="B22" s="407" t="s">
        <v>2055</v>
      </c>
      <c r="C22" s="408"/>
      <c r="D22" s="5"/>
      <c r="E22" s="5"/>
      <c r="F22" s="5"/>
      <c r="G22" s="5"/>
      <c r="H22" s="5"/>
      <c r="I22" s="5"/>
      <c r="J22" s="5"/>
      <c r="K22" s="5"/>
      <c r="L22" s="5"/>
      <c r="M22" s="5"/>
      <c r="N22" s="5"/>
      <c r="O22" s="5"/>
      <c r="P22" s="5"/>
    </row>
    <row r="23" spans="1:16" ht="30" hidden="1" customHeight="1" x14ac:dyDescent="0.2">
      <c r="A23" s="223" t="s">
        <v>2056</v>
      </c>
      <c r="B23" s="407" t="s">
        <v>2057</v>
      </c>
      <c r="C23" s="408"/>
      <c r="D23" s="5"/>
      <c r="E23" s="5"/>
      <c r="F23" s="5"/>
      <c r="G23" s="5"/>
      <c r="H23" s="5"/>
      <c r="I23" s="5"/>
      <c r="J23" s="5"/>
      <c r="K23" s="5"/>
      <c r="L23" s="5"/>
      <c r="M23" s="5"/>
      <c r="N23" s="5"/>
      <c r="O23" s="5"/>
      <c r="P23" s="5"/>
    </row>
    <row r="24" spans="1:16" ht="30" hidden="1" customHeight="1" x14ac:dyDescent="0.2">
      <c r="A24" s="223" t="s">
        <v>2058</v>
      </c>
      <c r="B24" s="407" t="s">
        <v>2059</v>
      </c>
      <c r="C24" s="408"/>
      <c r="D24" s="5"/>
      <c r="E24" s="5"/>
      <c r="F24" s="5"/>
      <c r="G24" s="5"/>
      <c r="H24" s="5"/>
      <c r="I24" s="5"/>
      <c r="J24" s="5"/>
      <c r="K24" s="5"/>
      <c r="L24" s="5"/>
      <c r="M24" s="5"/>
      <c r="N24" s="5"/>
      <c r="O24" s="5"/>
      <c r="P24" s="5"/>
    </row>
    <row r="25" spans="1:16" ht="30" hidden="1" customHeight="1" x14ac:dyDescent="0.2">
      <c r="A25" s="223" t="s">
        <v>2060</v>
      </c>
      <c r="B25" s="407" t="s">
        <v>2061</v>
      </c>
      <c r="C25" s="408"/>
      <c r="D25" s="5"/>
      <c r="E25" s="5"/>
      <c r="F25" s="5"/>
      <c r="G25" s="5"/>
      <c r="H25" s="5"/>
      <c r="I25" s="5"/>
      <c r="J25" s="5"/>
      <c r="K25" s="5"/>
      <c r="L25" s="5"/>
      <c r="M25" s="5"/>
      <c r="N25" s="5"/>
      <c r="O25" s="5"/>
      <c r="P25" s="5"/>
    </row>
    <row r="26" spans="1:16" ht="30" hidden="1" customHeight="1" x14ac:dyDescent="0.2">
      <c r="A26" s="223" t="s">
        <v>2062</v>
      </c>
      <c r="B26" s="407" t="s">
        <v>2063</v>
      </c>
      <c r="C26" s="408"/>
      <c r="D26" s="5"/>
      <c r="E26" s="5"/>
      <c r="F26" s="5"/>
      <c r="G26" s="5"/>
      <c r="H26" s="5"/>
      <c r="I26" s="5"/>
      <c r="J26" s="5"/>
      <c r="K26" s="5"/>
      <c r="L26" s="5"/>
      <c r="M26" s="5"/>
      <c r="N26" s="5"/>
      <c r="O26" s="5"/>
      <c r="P26" s="5"/>
    </row>
    <row r="27" spans="1:16" ht="70.5" hidden="1" customHeight="1" x14ac:dyDescent="0.2">
      <c r="A27" s="223" t="s">
        <v>2064</v>
      </c>
      <c r="B27" s="407" t="s">
        <v>2065</v>
      </c>
      <c r="C27" s="408"/>
      <c r="D27" s="5"/>
      <c r="E27" s="5"/>
      <c r="F27" s="5"/>
      <c r="G27" s="5"/>
      <c r="H27" s="5"/>
      <c r="I27" s="5"/>
      <c r="J27" s="5"/>
      <c r="K27" s="5"/>
      <c r="L27" s="5"/>
      <c r="M27" s="5"/>
      <c r="N27" s="5"/>
      <c r="O27" s="5"/>
      <c r="P27" s="5"/>
    </row>
    <row r="28" spans="1:16" ht="48" hidden="1" customHeight="1" x14ac:dyDescent="0.2">
      <c r="A28" s="223" t="s">
        <v>2066</v>
      </c>
      <c r="B28" s="407" t="s">
        <v>2067</v>
      </c>
      <c r="C28" s="408"/>
      <c r="D28" s="5"/>
      <c r="E28" s="5"/>
      <c r="F28" s="5"/>
      <c r="G28" s="5"/>
      <c r="H28" s="5"/>
      <c r="I28" s="5"/>
      <c r="J28" s="5"/>
      <c r="K28" s="5"/>
      <c r="L28" s="5"/>
      <c r="M28" s="5"/>
      <c r="N28" s="5"/>
      <c r="O28" s="5"/>
      <c r="P28" s="5"/>
    </row>
    <row r="29" spans="1:16" ht="100.5" hidden="1" customHeight="1" x14ac:dyDescent="0.2">
      <c r="A29" s="223" t="s">
        <v>2068</v>
      </c>
      <c r="B29" s="407" t="s">
        <v>2069</v>
      </c>
      <c r="C29" s="408"/>
      <c r="D29" s="5"/>
      <c r="E29" s="5"/>
      <c r="F29" s="5"/>
      <c r="G29" s="5"/>
      <c r="H29" s="5"/>
      <c r="I29" s="5"/>
      <c r="J29" s="5"/>
      <c r="K29" s="5"/>
      <c r="L29" s="5"/>
      <c r="M29" s="5"/>
      <c r="N29" s="5"/>
      <c r="O29" s="5"/>
      <c r="P29" s="5"/>
    </row>
    <row r="30" spans="1:16" ht="45" hidden="1" customHeight="1" x14ac:dyDescent="0.2">
      <c r="A30" s="223" t="s">
        <v>2070</v>
      </c>
      <c r="B30" s="407" t="s">
        <v>2071</v>
      </c>
      <c r="C30" s="408"/>
      <c r="D30" s="5"/>
      <c r="E30" s="5"/>
      <c r="F30" s="5"/>
      <c r="G30" s="5"/>
      <c r="H30" s="5"/>
      <c r="I30" s="5"/>
      <c r="J30" s="5"/>
      <c r="K30" s="5"/>
      <c r="L30" s="5"/>
      <c r="M30" s="5"/>
      <c r="N30" s="5"/>
      <c r="O30" s="5"/>
      <c r="P30" s="5"/>
    </row>
    <row r="31" spans="1:16" ht="45" hidden="1" customHeight="1" x14ac:dyDescent="0.2">
      <c r="A31" s="223" t="s">
        <v>2072</v>
      </c>
      <c r="B31" s="407" t="s">
        <v>2073</v>
      </c>
      <c r="C31" s="408"/>
      <c r="D31" s="5"/>
      <c r="E31" s="5"/>
      <c r="F31" s="5"/>
      <c r="G31" s="5"/>
      <c r="H31" s="5"/>
      <c r="I31" s="5"/>
      <c r="J31" s="5"/>
      <c r="K31" s="5"/>
      <c r="L31" s="5"/>
      <c r="M31" s="5"/>
      <c r="N31" s="5"/>
      <c r="O31" s="5"/>
      <c r="P31" s="5"/>
    </row>
    <row r="32" spans="1:16" ht="45" hidden="1" customHeight="1" x14ac:dyDescent="0.2">
      <c r="A32" s="223" t="s">
        <v>2074</v>
      </c>
      <c r="B32" s="407" t="s">
        <v>2075</v>
      </c>
      <c r="C32" s="408"/>
      <c r="D32" s="5"/>
      <c r="E32" s="5"/>
      <c r="F32" s="5"/>
      <c r="G32" s="5"/>
      <c r="H32" s="5"/>
      <c r="I32" s="5"/>
      <c r="J32" s="5"/>
      <c r="K32" s="5"/>
      <c r="L32" s="5"/>
      <c r="M32" s="5"/>
      <c r="N32" s="5"/>
      <c r="O32" s="5"/>
      <c r="P32" s="5"/>
    </row>
    <row r="33" spans="1:16" ht="72" hidden="1" customHeight="1" x14ac:dyDescent="0.2">
      <c r="A33" s="223" t="s">
        <v>2076</v>
      </c>
      <c r="B33" s="407" t="s">
        <v>2077</v>
      </c>
      <c r="C33" s="408"/>
      <c r="D33" s="5"/>
      <c r="E33" s="5"/>
      <c r="F33" s="5"/>
      <c r="G33" s="5"/>
      <c r="H33" s="5"/>
      <c r="I33" s="5"/>
      <c r="J33" s="5"/>
      <c r="K33" s="5"/>
      <c r="L33" s="5"/>
      <c r="M33" s="5"/>
      <c r="N33" s="5"/>
      <c r="O33" s="5"/>
      <c r="P33" s="5"/>
    </row>
    <row r="34" spans="1:16" ht="79.5" hidden="1" customHeight="1" x14ac:dyDescent="0.2">
      <c r="A34" s="223" t="s">
        <v>2078</v>
      </c>
      <c r="B34" s="407" t="s">
        <v>2079</v>
      </c>
      <c r="C34" s="408"/>
      <c r="D34" s="5"/>
      <c r="E34" s="5"/>
      <c r="F34" s="5"/>
      <c r="G34" s="5"/>
      <c r="H34" s="5"/>
      <c r="I34" s="5"/>
      <c r="J34" s="5"/>
      <c r="K34" s="5"/>
      <c r="L34" s="5"/>
      <c r="M34" s="5"/>
      <c r="N34" s="5"/>
      <c r="O34" s="5"/>
      <c r="P34" s="5"/>
    </row>
    <row r="35" spans="1:16" ht="70.5" hidden="1" customHeight="1" x14ac:dyDescent="0.2">
      <c r="A35" s="223" t="s">
        <v>2080</v>
      </c>
      <c r="B35" s="407" t="s">
        <v>2081</v>
      </c>
      <c r="C35" s="408"/>
      <c r="D35" s="5"/>
      <c r="E35" s="5"/>
      <c r="F35" s="5"/>
      <c r="G35" s="5"/>
      <c r="H35" s="5"/>
      <c r="I35" s="5"/>
      <c r="J35" s="5"/>
      <c r="K35" s="5"/>
      <c r="L35" s="5"/>
      <c r="M35" s="5"/>
      <c r="N35" s="5"/>
      <c r="O35" s="5"/>
      <c r="P35" s="5"/>
    </row>
    <row r="36" spans="1:16" ht="45.75" hidden="1" customHeight="1" x14ac:dyDescent="0.2">
      <c r="A36" s="223" t="s">
        <v>2082</v>
      </c>
      <c r="B36" s="407" t="s">
        <v>2083</v>
      </c>
      <c r="C36" s="408"/>
      <c r="D36" s="5"/>
      <c r="E36" s="5"/>
      <c r="F36" s="5"/>
      <c r="G36" s="5"/>
      <c r="H36" s="5"/>
      <c r="I36" s="5"/>
      <c r="J36" s="5"/>
      <c r="K36" s="5"/>
      <c r="L36" s="5"/>
      <c r="M36" s="5"/>
      <c r="N36" s="5"/>
      <c r="O36" s="5"/>
      <c r="P36" s="5"/>
    </row>
    <row r="37" spans="1:16" ht="54.75" hidden="1" customHeight="1" x14ac:dyDescent="0.2">
      <c r="A37" s="223" t="s">
        <v>2084</v>
      </c>
      <c r="B37" s="407" t="s">
        <v>2085</v>
      </c>
      <c r="C37" s="408"/>
      <c r="D37" s="5"/>
      <c r="E37" s="5"/>
      <c r="F37" s="5"/>
      <c r="G37" s="5"/>
      <c r="H37" s="5"/>
      <c r="I37" s="5"/>
      <c r="J37" s="5"/>
      <c r="K37" s="5"/>
      <c r="L37" s="5"/>
      <c r="M37" s="5"/>
      <c r="N37" s="5"/>
      <c r="O37" s="5"/>
      <c r="P37" s="5"/>
    </row>
    <row r="38" spans="1:16" ht="37.5" hidden="1" customHeight="1" x14ac:dyDescent="0.2">
      <c r="A38" s="223" t="s">
        <v>2086</v>
      </c>
      <c r="B38" s="407" t="s">
        <v>2087</v>
      </c>
      <c r="C38" s="408"/>
      <c r="D38" s="5"/>
      <c r="E38" s="5"/>
      <c r="F38" s="5"/>
      <c r="G38" s="5"/>
      <c r="H38" s="5"/>
      <c r="I38" s="5"/>
      <c r="J38" s="5"/>
      <c r="K38" s="5"/>
      <c r="L38" s="5"/>
      <c r="M38" s="5"/>
      <c r="N38" s="5"/>
      <c r="O38" s="5"/>
      <c r="P38" s="5"/>
    </row>
    <row r="39" spans="1:16" ht="61.5" hidden="1" customHeight="1" x14ac:dyDescent="0.2">
      <c r="A39" s="223" t="s">
        <v>2088</v>
      </c>
      <c r="B39" s="407" t="s">
        <v>2089</v>
      </c>
      <c r="C39" s="408"/>
      <c r="D39" s="5"/>
      <c r="E39" s="5"/>
      <c r="F39" s="5"/>
      <c r="G39" s="5"/>
      <c r="H39" s="5"/>
      <c r="I39" s="5"/>
      <c r="J39" s="5"/>
      <c r="K39" s="5"/>
      <c r="L39" s="5"/>
      <c r="M39" s="5"/>
      <c r="N39" s="5"/>
      <c r="O39" s="5"/>
      <c r="P39" s="5"/>
    </row>
    <row r="40" spans="1:16" ht="53.25" hidden="1" customHeight="1" x14ac:dyDescent="0.2">
      <c r="A40" s="223" t="s">
        <v>2090</v>
      </c>
      <c r="B40" s="407" t="s">
        <v>2091</v>
      </c>
      <c r="C40" s="408"/>
      <c r="D40" s="5"/>
      <c r="E40" s="5"/>
      <c r="F40" s="5"/>
      <c r="G40" s="5"/>
      <c r="H40" s="5"/>
      <c r="I40" s="5"/>
      <c r="J40" s="5"/>
      <c r="K40" s="5"/>
      <c r="L40" s="5"/>
      <c r="M40" s="5"/>
      <c r="N40" s="5"/>
      <c r="O40" s="5"/>
      <c r="P40" s="5"/>
    </row>
    <row r="41" spans="1:16" ht="73.5" hidden="1" customHeight="1" x14ac:dyDescent="0.2">
      <c r="A41" s="223" t="s">
        <v>2092</v>
      </c>
      <c r="B41" s="407" t="s">
        <v>2093</v>
      </c>
      <c r="C41" s="408"/>
      <c r="D41" s="5"/>
      <c r="E41" s="5"/>
      <c r="F41" s="5"/>
      <c r="G41" s="5"/>
      <c r="H41" s="5"/>
      <c r="I41" s="5"/>
      <c r="J41" s="5"/>
      <c r="K41" s="5"/>
      <c r="L41" s="5"/>
      <c r="M41" s="5"/>
      <c r="N41" s="5"/>
      <c r="O41" s="5"/>
      <c r="P41" s="5"/>
    </row>
    <row r="42" spans="1:16" ht="57.75" hidden="1" customHeight="1" x14ac:dyDescent="0.2">
      <c r="A42" s="223" t="s">
        <v>2094</v>
      </c>
      <c r="B42" s="407" t="s">
        <v>2095</v>
      </c>
      <c r="C42" s="408"/>
      <c r="D42" s="5"/>
      <c r="E42" s="5"/>
      <c r="F42" s="5"/>
      <c r="G42" s="5"/>
      <c r="H42" s="5"/>
      <c r="I42" s="5"/>
      <c r="J42" s="5"/>
      <c r="K42" s="5"/>
      <c r="L42" s="5"/>
      <c r="M42" s="5"/>
      <c r="N42" s="5"/>
      <c r="O42" s="5"/>
      <c r="P42" s="5"/>
    </row>
    <row r="43" spans="1:16" ht="84" hidden="1" customHeight="1" x14ac:dyDescent="0.2">
      <c r="A43" s="223" t="s">
        <v>2096</v>
      </c>
      <c r="B43" s="407" t="s">
        <v>2097</v>
      </c>
      <c r="C43" s="408"/>
      <c r="D43" s="5"/>
      <c r="E43" s="5"/>
      <c r="F43" s="5"/>
      <c r="G43" s="5"/>
      <c r="H43" s="5"/>
      <c r="I43" s="5"/>
      <c r="J43" s="5"/>
      <c r="K43" s="5"/>
      <c r="L43" s="5"/>
      <c r="M43" s="5"/>
      <c r="N43" s="5"/>
      <c r="O43" s="5"/>
      <c r="P43" s="5"/>
    </row>
    <row r="44" spans="1:16" ht="48" hidden="1" customHeight="1" x14ac:dyDescent="0.2">
      <c r="A44" s="223" t="s">
        <v>2098</v>
      </c>
      <c r="B44" s="407" t="s">
        <v>2099</v>
      </c>
      <c r="C44" s="408"/>
      <c r="D44" s="5"/>
      <c r="E44" s="5"/>
      <c r="F44" s="5"/>
      <c r="G44" s="5"/>
      <c r="H44" s="5"/>
      <c r="I44" s="5"/>
      <c r="J44" s="5"/>
      <c r="K44" s="5"/>
      <c r="L44" s="5"/>
      <c r="M44" s="5"/>
      <c r="N44" s="5"/>
      <c r="O44" s="5"/>
      <c r="P44" s="5"/>
    </row>
    <row r="45" spans="1:16" ht="57" hidden="1" customHeight="1" x14ac:dyDescent="0.2">
      <c r="A45" s="223" t="s">
        <v>2100</v>
      </c>
      <c r="B45" s="407" t="s">
        <v>2101</v>
      </c>
      <c r="C45" s="408"/>
      <c r="D45" s="5"/>
      <c r="E45" s="5"/>
      <c r="F45" s="5"/>
      <c r="G45" s="5"/>
      <c r="H45" s="5"/>
      <c r="I45" s="5"/>
      <c r="J45" s="5"/>
      <c r="K45" s="5"/>
      <c r="L45" s="5"/>
      <c r="M45" s="5"/>
      <c r="N45" s="5"/>
      <c r="O45" s="5"/>
      <c r="P45" s="5"/>
    </row>
    <row r="46" spans="1:16" ht="73.5" hidden="1" customHeight="1" x14ac:dyDescent="0.2">
      <c r="A46" s="223" t="s">
        <v>2102</v>
      </c>
      <c r="B46" s="418" t="s">
        <v>2103</v>
      </c>
      <c r="C46" s="408"/>
      <c r="D46" s="5"/>
      <c r="E46" s="5"/>
      <c r="F46" s="5"/>
      <c r="G46" s="5"/>
      <c r="H46" s="5"/>
      <c r="I46" s="5"/>
      <c r="J46" s="5"/>
      <c r="K46" s="5"/>
      <c r="L46" s="5"/>
      <c r="M46" s="5"/>
      <c r="N46" s="5"/>
      <c r="O46" s="5"/>
      <c r="P46" s="5"/>
    </row>
    <row r="47" spans="1:16" ht="66" hidden="1" customHeight="1" x14ac:dyDescent="0.2">
      <c r="A47" s="39" t="s">
        <v>2104</v>
      </c>
      <c r="B47" s="419" t="s">
        <v>2105</v>
      </c>
      <c r="C47" s="419"/>
      <c r="D47" s="5"/>
      <c r="E47" s="5"/>
      <c r="F47" s="5"/>
      <c r="G47" s="5"/>
      <c r="H47" s="5"/>
      <c r="I47" s="5"/>
      <c r="J47" s="5"/>
      <c r="K47" s="5"/>
      <c r="L47" s="5"/>
      <c r="M47" s="5"/>
      <c r="N47" s="5"/>
      <c r="O47" s="5"/>
      <c r="P47" s="5"/>
    </row>
    <row r="48" spans="1:16" ht="123.75" customHeight="1" x14ac:dyDescent="0.2">
      <c r="A48" s="202" t="s">
        <v>2106</v>
      </c>
      <c r="B48" s="417" t="s">
        <v>2107</v>
      </c>
      <c r="C48" s="416"/>
      <c r="D48" s="5"/>
      <c r="E48" s="5"/>
      <c r="F48" s="5"/>
      <c r="G48" s="5"/>
      <c r="H48" s="5"/>
      <c r="I48" s="5"/>
      <c r="J48" s="5"/>
      <c r="K48" s="5"/>
      <c r="L48" s="5"/>
      <c r="M48" s="5"/>
      <c r="N48" s="5"/>
      <c r="O48" s="5"/>
      <c r="P48" s="5"/>
    </row>
    <row r="49" spans="1:16" ht="34.5" customHeight="1" x14ac:dyDescent="0.2">
      <c r="A49" s="202" t="s">
        <v>2108</v>
      </c>
      <c r="B49" s="415" t="s">
        <v>2109</v>
      </c>
      <c r="C49" s="416"/>
      <c r="D49" s="5"/>
      <c r="E49" s="5"/>
      <c r="F49" s="5"/>
      <c r="G49" s="5"/>
      <c r="H49" s="5"/>
      <c r="I49" s="5"/>
      <c r="J49" s="5"/>
      <c r="K49" s="5"/>
      <c r="L49" s="5"/>
      <c r="M49" s="5"/>
      <c r="N49" s="5"/>
      <c r="O49" s="5"/>
      <c r="P49" s="5"/>
    </row>
    <row r="50" spans="1:16" ht="34.5" customHeight="1" x14ac:dyDescent="0.2">
      <c r="A50" s="202" t="s">
        <v>2110</v>
      </c>
      <c r="B50" s="415" t="s">
        <v>2111</v>
      </c>
      <c r="C50" s="416"/>
      <c r="D50" s="5"/>
      <c r="E50" s="5"/>
      <c r="F50" s="5"/>
      <c r="G50" s="5"/>
      <c r="H50" s="5"/>
      <c r="I50" s="5"/>
      <c r="J50" s="5"/>
      <c r="K50" s="5"/>
      <c r="L50" s="5"/>
      <c r="M50" s="5"/>
      <c r="N50" s="5"/>
      <c r="O50" s="5"/>
      <c r="P50" s="5"/>
    </row>
    <row r="51" spans="1:16" ht="31.5" customHeight="1" x14ac:dyDescent="0.2">
      <c r="A51" s="224" t="s">
        <v>2112</v>
      </c>
      <c r="B51" s="407" t="s">
        <v>2113</v>
      </c>
      <c r="C51" s="408"/>
      <c r="D51" s="5"/>
      <c r="E51" s="5"/>
      <c r="F51" s="5"/>
      <c r="G51" s="5"/>
      <c r="H51" s="5"/>
      <c r="I51" s="5"/>
      <c r="J51" s="5"/>
      <c r="K51" s="5"/>
      <c r="L51" s="5"/>
      <c r="M51" s="5"/>
      <c r="N51" s="5"/>
      <c r="O51" s="5"/>
      <c r="P51" s="5"/>
    </row>
    <row r="52" spans="1:16" ht="31.5" customHeight="1" x14ac:dyDescent="0.2">
      <c r="A52" s="224" t="s">
        <v>2114</v>
      </c>
      <c r="B52" s="407" t="s">
        <v>2115</v>
      </c>
      <c r="C52" s="408"/>
      <c r="D52" s="5"/>
      <c r="E52" s="5"/>
      <c r="F52" s="5"/>
      <c r="G52" s="5"/>
      <c r="H52" s="5"/>
      <c r="I52" s="5"/>
      <c r="J52" s="5"/>
      <c r="K52" s="5"/>
      <c r="L52" s="5"/>
      <c r="M52" s="5"/>
      <c r="N52" s="5"/>
      <c r="O52" s="5"/>
      <c r="P52" s="5"/>
    </row>
    <row r="53" spans="1:16" ht="31.5" customHeight="1" x14ac:dyDescent="0.2">
      <c r="A53" s="224" t="s">
        <v>2116</v>
      </c>
      <c r="B53" s="420" t="s">
        <v>2117</v>
      </c>
      <c r="C53" s="421"/>
      <c r="D53" s="5"/>
      <c r="E53" s="5"/>
      <c r="F53" s="5"/>
      <c r="G53" s="5"/>
      <c r="H53" s="5"/>
      <c r="I53" s="5"/>
      <c r="J53" s="5"/>
      <c r="K53" s="5"/>
      <c r="L53" s="5"/>
      <c r="M53" s="5"/>
      <c r="N53" s="5"/>
      <c r="O53" s="5"/>
      <c r="P53" s="5"/>
    </row>
    <row r="54" spans="1:16" ht="31.5" customHeight="1" x14ac:dyDescent="0.2">
      <c r="A54" s="224" t="s">
        <v>2118</v>
      </c>
      <c r="B54" s="420" t="s">
        <v>2119</v>
      </c>
      <c r="C54" s="421"/>
      <c r="D54" s="5"/>
      <c r="E54" s="5"/>
      <c r="F54" s="5"/>
      <c r="G54" s="5"/>
      <c r="H54" s="5"/>
      <c r="I54" s="5"/>
      <c r="J54" s="5"/>
      <c r="K54" s="5"/>
      <c r="L54" s="5"/>
      <c r="M54" s="5"/>
      <c r="N54" s="5"/>
      <c r="O54" s="5"/>
      <c r="P54" s="5"/>
    </row>
    <row r="55" spans="1:16" ht="54.6" customHeight="1" x14ac:dyDescent="0.2">
      <c r="A55" s="224" t="s">
        <v>2120</v>
      </c>
      <c r="B55" s="420" t="s">
        <v>2121</v>
      </c>
      <c r="C55" s="421"/>
      <c r="D55" s="5"/>
      <c r="E55" s="5"/>
      <c r="F55" s="5"/>
      <c r="G55" s="5"/>
      <c r="H55" s="5"/>
      <c r="I55" s="5"/>
      <c r="J55" s="5"/>
      <c r="K55" s="5"/>
      <c r="L55" s="5"/>
      <c r="M55" s="5"/>
      <c r="N55" s="5"/>
      <c r="O55" s="5"/>
      <c r="P55" s="5"/>
    </row>
    <row r="56" spans="1:16" ht="54.6" customHeight="1" x14ac:dyDescent="0.2">
      <c r="A56" s="224" t="s">
        <v>2122</v>
      </c>
      <c r="B56" s="420" t="s">
        <v>2123</v>
      </c>
      <c r="C56" s="421"/>
      <c r="D56" s="5"/>
      <c r="E56" s="5"/>
      <c r="F56" s="5"/>
      <c r="G56" s="5"/>
      <c r="H56" s="5"/>
      <c r="I56" s="5"/>
      <c r="J56" s="5"/>
      <c r="K56" s="5"/>
      <c r="L56" s="5"/>
      <c r="M56" s="5"/>
      <c r="N56" s="5"/>
      <c r="O56" s="5"/>
      <c r="P56" s="5"/>
    </row>
    <row r="57" spans="1:16" ht="54" customHeight="1" x14ac:dyDescent="0.2">
      <c r="A57" s="224" t="s">
        <v>2124</v>
      </c>
      <c r="B57" s="420" t="s">
        <v>2125</v>
      </c>
      <c r="C57" s="421"/>
      <c r="D57" s="5"/>
      <c r="E57" s="5"/>
      <c r="F57" s="5"/>
      <c r="G57" s="5"/>
      <c r="H57" s="5"/>
      <c r="I57" s="5"/>
      <c r="J57" s="5"/>
      <c r="K57" s="5"/>
      <c r="L57" s="5"/>
      <c r="M57" s="5"/>
      <c r="N57" s="5"/>
      <c r="O57" s="5"/>
      <c r="P57" s="5"/>
    </row>
    <row r="58" spans="1:16" ht="31.15" customHeight="1" x14ac:dyDescent="0.2">
      <c r="A58" s="270" t="s">
        <v>2126</v>
      </c>
      <c r="B58" s="413" t="s">
        <v>2127</v>
      </c>
      <c r="C58" s="414"/>
      <c r="D58" s="5"/>
      <c r="E58" s="5"/>
      <c r="F58" s="5"/>
      <c r="G58" s="5"/>
      <c r="H58" s="5"/>
      <c r="I58" s="5"/>
      <c r="J58" s="5"/>
      <c r="K58" s="5"/>
      <c r="L58" s="5"/>
      <c r="M58" s="5"/>
      <c r="N58" s="5"/>
      <c r="O58" s="5"/>
      <c r="P58" s="5"/>
    </row>
    <row r="59" spans="1:16" ht="46.5" customHeight="1" x14ac:dyDescent="0.2">
      <c r="A59" s="302" t="s">
        <v>2128</v>
      </c>
      <c r="B59" s="405" t="s">
        <v>2129</v>
      </c>
      <c r="C59" s="406"/>
      <c r="D59" s="298"/>
      <c r="E59" s="5"/>
      <c r="F59" s="5"/>
      <c r="G59" s="5"/>
      <c r="H59" s="5"/>
      <c r="I59" s="5"/>
      <c r="J59" s="5"/>
      <c r="K59" s="5"/>
      <c r="L59" s="5"/>
      <c r="M59" s="5"/>
      <c r="N59" s="5"/>
      <c r="O59" s="5"/>
      <c r="P59" s="5"/>
    </row>
    <row r="60" spans="1:16" ht="39" customHeight="1" x14ac:dyDescent="0.2">
      <c r="A60" s="329" t="s">
        <v>2130</v>
      </c>
      <c r="B60" s="405" t="s">
        <v>2131</v>
      </c>
      <c r="C60" s="406"/>
      <c r="D60" s="328"/>
      <c r="E60" s="327"/>
      <c r="F60" s="327"/>
      <c r="G60" s="327"/>
      <c r="H60" s="327"/>
      <c r="I60" s="327"/>
      <c r="J60" s="327"/>
      <c r="K60" s="327"/>
      <c r="L60" s="327"/>
      <c r="M60" s="327"/>
      <c r="N60" s="327"/>
      <c r="O60" s="327"/>
      <c r="P60" s="327"/>
    </row>
    <row r="61" spans="1:16" ht="39" customHeight="1" x14ac:dyDescent="0.2">
      <c r="A61" s="329" t="s">
        <v>2132</v>
      </c>
      <c r="B61" s="405" t="s">
        <v>2133</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1970</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6" t="s">
        <v>1972</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29429</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5" t="s">
        <v>1976</v>
      </c>
      <c r="F7" s="348" t="s">
        <v>1977</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5"/>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1981</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1983</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1984</v>
      </c>
      <c r="G12" s="339"/>
      <c r="H12" s="323" t="s">
        <v>3656</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5"/>
      <c r="F13" s="372" t="s">
        <v>1987</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1977</v>
      </c>
      <c r="B17" s="371" t="str">
        <f>'PR-RAS'!B6</f>
        <v>PRIHODI POSLOVANJA (šifre 61+62+63+64+65+66+67+68)</v>
      </c>
      <c r="C17" s="367"/>
      <c r="D17" s="367"/>
      <c r="E17" s="367"/>
      <c r="F17" s="368"/>
      <c r="G17" s="28" t="str">
        <f>'PR-RAS'!C6</f>
        <v>6</v>
      </c>
      <c r="H17" s="275">
        <f>'PR-RAS'!D6</f>
        <v>43370830.389999993</v>
      </c>
      <c r="I17" s="275">
        <f>'PR-RAS'!E6</f>
        <v>50546646.609999999</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37049755.460000001</v>
      </c>
      <c r="I18" s="275">
        <f>'PR-RAS'!E152</f>
        <v>42682550.86999999</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27010171.919999994</v>
      </c>
      <c r="I19" s="275">
        <f>'PR-RAS'!E649</f>
        <v>27357540.210000005</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5" t="s">
        <v>8</v>
      </c>
      <c r="C21" s="356"/>
      <c r="D21" s="356"/>
      <c r="E21" s="356"/>
      <c r="F21" s="357"/>
      <c r="G21" s="201" t="s">
        <v>9</v>
      </c>
      <c r="H21" s="265" t="s">
        <v>1989</v>
      </c>
      <c r="I21" s="266" t="s">
        <v>1990</v>
      </c>
      <c r="J21" s="5"/>
      <c r="K21" s="5"/>
      <c r="L21" s="5"/>
      <c r="M21" s="5"/>
      <c r="N21" s="5"/>
      <c r="O21" s="5"/>
      <c r="P21" s="5"/>
      <c r="Q21" s="5"/>
      <c r="R21" s="5"/>
      <c r="S21" s="5"/>
      <c r="T21" s="5"/>
      <c r="U21" s="5"/>
      <c r="V21" s="5"/>
      <c r="W21" s="5"/>
    </row>
    <row r="22" spans="1:23" ht="12.75" customHeight="1" x14ac:dyDescent="0.2">
      <c r="A22" s="352" t="s">
        <v>1980</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1991</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5" t="s">
        <v>8</v>
      </c>
      <c r="C32" s="356"/>
      <c r="D32" s="356"/>
      <c r="E32" s="356"/>
      <c r="F32" s="357"/>
      <c r="G32" s="201" t="s">
        <v>9</v>
      </c>
      <c r="H32" s="265" t="s">
        <v>1992</v>
      </c>
      <c r="I32" s="266" t="s">
        <v>1993</v>
      </c>
      <c r="J32" s="5"/>
      <c r="K32" s="5"/>
      <c r="L32" s="5"/>
      <c r="M32" s="5"/>
      <c r="N32" s="5"/>
      <c r="O32" s="5"/>
      <c r="P32" s="5"/>
      <c r="Q32" s="5"/>
      <c r="R32" s="5"/>
      <c r="S32" s="5"/>
      <c r="T32" s="5"/>
      <c r="U32" s="5"/>
      <c r="V32" s="5"/>
      <c r="W32" s="5"/>
    </row>
    <row r="33" spans="1:23" ht="12.75" customHeight="1" x14ac:dyDescent="0.2">
      <c r="A33" s="352" t="s">
        <v>1982</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5" t="s">
        <v>8</v>
      </c>
      <c r="C37" s="356"/>
      <c r="D37" s="356"/>
      <c r="E37" s="356"/>
      <c r="F37" s="357"/>
      <c r="G37" s="201" t="s">
        <v>9</v>
      </c>
      <c r="H37" s="265" t="s">
        <v>1989</v>
      </c>
      <c r="I37" s="266" t="s">
        <v>1951</v>
      </c>
      <c r="J37" s="5"/>
      <c r="K37" s="5"/>
      <c r="L37" s="5"/>
      <c r="M37" s="5"/>
      <c r="N37" s="5"/>
      <c r="O37" s="5"/>
      <c r="P37" s="5"/>
      <c r="Q37" s="5"/>
      <c r="R37" s="5"/>
      <c r="S37" s="5"/>
      <c r="T37" s="5"/>
      <c r="U37" s="5"/>
      <c r="V37" s="5"/>
      <c r="W37" s="5"/>
    </row>
    <row r="38" spans="1:23" ht="12.75" customHeight="1" x14ac:dyDescent="0.2">
      <c r="A38" s="352" t="s">
        <v>1983</v>
      </c>
      <c r="B38" s="371" t="str">
        <f>OBVEZE!B5</f>
        <v>Stanje obveza 1. siječnja (=stanju obveza iz Izvještaja o obvezama na 31. prosinca prethodne godine)</v>
      </c>
      <c r="C38" s="367"/>
      <c r="D38" s="367"/>
      <c r="E38" s="367"/>
      <c r="F38" s="368"/>
      <c r="G38" s="126" t="str">
        <f>OBVEZE!C5</f>
        <v>V001</v>
      </c>
      <c r="H38" s="275">
        <f>OBVEZE!D5</f>
        <v>15457448.17</v>
      </c>
      <c r="I38" s="275" t="s">
        <v>1994</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1994</v>
      </c>
      <c r="I39" s="275">
        <f>OBVEZE!D44</f>
        <v>30780668.749999985</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1994</v>
      </c>
      <c r="I40" s="275">
        <f>OBVEZE!D45</f>
        <v>342978</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1994</v>
      </c>
      <c r="I41" s="276">
        <f>OBVEZE!D104</f>
        <v>30437690.750000004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1995</v>
      </c>
      <c r="F44" s="358"/>
      <c r="G44" s="229"/>
      <c r="H44" s="359" t="s">
        <v>1996</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B989" zoomScale="110" zoomScaleNormal="110" workbookViewId="0">
      <selection activeCell="E997" sqref="E99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43370830.389999993</v>
      </c>
      <c r="E6" s="60">
        <f>E7+E43+E49+E82+E106+E125+E134+E140</f>
        <v>50546646.609999999</v>
      </c>
      <c r="F6" s="45">
        <f t="shared" ref="F6:F132" si="0">IF(D6&lt;&gt;0,IF(E6/D6&gt;=100,"&gt;&gt;100",E6/D6*100),"-")</f>
        <v>116.54525900351342</v>
      </c>
    </row>
    <row r="7" spans="1:24" ht="12.75" customHeight="1" x14ac:dyDescent="0.2">
      <c r="A7" s="63">
        <v>61</v>
      </c>
      <c r="B7" s="220" t="s">
        <v>17</v>
      </c>
      <c r="C7" s="247" t="s">
        <v>18</v>
      </c>
      <c r="D7" s="60">
        <f>D8+D17+D23+D29+D36+D39</f>
        <v>34054623.509999998</v>
      </c>
      <c r="E7" s="60">
        <f>E8+E17+E23+E29+E36+E39</f>
        <v>39929050.350000001</v>
      </c>
      <c r="F7" s="45">
        <f t="shared" si="0"/>
        <v>117.2500125813313</v>
      </c>
    </row>
    <row r="8" spans="1:24" ht="12.75" customHeight="1" x14ac:dyDescent="0.2">
      <c r="A8" s="63">
        <v>611</v>
      </c>
      <c r="B8" s="220" t="s">
        <v>19</v>
      </c>
      <c r="C8" s="247" t="s">
        <v>20</v>
      </c>
      <c r="D8" s="60">
        <f>SUM(D9:D14)-D15-D16</f>
        <v>31917779.640000001</v>
      </c>
      <c r="E8" s="60">
        <f>SUM(E9:E14)-E15-E16</f>
        <v>36505778.380000003</v>
      </c>
      <c r="F8" s="45">
        <f t="shared" si="0"/>
        <v>114.37442952407075</v>
      </c>
    </row>
    <row r="9" spans="1:24" ht="12.75" customHeight="1" x14ac:dyDescent="0.2">
      <c r="A9" s="63">
        <v>6111</v>
      </c>
      <c r="B9" s="65" t="s">
        <v>21</v>
      </c>
      <c r="C9" s="247" t="s">
        <v>22</v>
      </c>
      <c r="D9" s="194">
        <v>28218464.93</v>
      </c>
      <c r="E9" s="194">
        <v>31774666.100000001</v>
      </c>
      <c r="F9" s="45">
        <f t="shared" si="0"/>
        <v>112.60239059361193</v>
      </c>
    </row>
    <row r="10" spans="1:24" ht="12.75" customHeight="1" x14ac:dyDescent="0.2">
      <c r="A10" s="63">
        <v>6112</v>
      </c>
      <c r="B10" s="65" t="s">
        <v>23</v>
      </c>
      <c r="C10" s="247" t="s">
        <v>24</v>
      </c>
      <c r="D10" s="194">
        <v>2307725.5099999998</v>
      </c>
      <c r="E10" s="194">
        <v>2559523.2400000002</v>
      </c>
      <c r="F10" s="45">
        <f t="shared" si="0"/>
        <v>110.91107798171372</v>
      </c>
    </row>
    <row r="11" spans="1:24" ht="12.75" customHeight="1" x14ac:dyDescent="0.2">
      <c r="A11" s="63">
        <v>6113</v>
      </c>
      <c r="B11" s="65" t="s">
        <v>25</v>
      </c>
      <c r="C11" s="247" t="s">
        <v>26</v>
      </c>
      <c r="D11" s="194">
        <v>2083602.99</v>
      </c>
      <c r="E11" s="194">
        <v>2735311.22</v>
      </c>
      <c r="F11" s="45">
        <f t="shared" si="0"/>
        <v>131.27794657272977</v>
      </c>
    </row>
    <row r="12" spans="1:24" ht="12.75" customHeight="1" x14ac:dyDescent="0.2">
      <c r="A12" s="63">
        <v>6114</v>
      </c>
      <c r="B12" s="65" t="s">
        <v>27</v>
      </c>
      <c r="C12" s="247" t="s">
        <v>28</v>
      </c>
      <c r="D12" s="194">
        <v>3545203.41</v>
      </c>
      <c r="E12" s="194">
        <v>4339824.84</v>
      </c>
      <c r="F12" s="45">
        <f t="shared" si="0"/>
        <v>122.41398695935474</v>
      </c>
    </row>
    <row r="13" spans="1:24" ht="12.75" customHeight="1" x14ac:dyDescent="0.2">
      <c r="A13" s="63">
        <v>6115</v>
      </c>
      <c r="B13" s="65" t="s">
        <v>29</v>
      </c>
      <c r="C13" s="247" t="s">
        <v>30</v>
      </c>
      <c r="D13" s="194">
        <v>1578110.64</v>
      </c>
      <c r="E13" s="194">
        <v>1708538.21</v>
      </c>
      <c r="F13" s="45">
        <f t="shared" si="0"/>
        <v>108.26479251163276</v>
      </c>
    </row>
    <row r="14" spans="1:24" ht="12.75" customHeight="1" x14ac:dyDescent="0.2">
      <c r="A14" s="63">
        <v>6116</v>
      </c>
      <c r="B14" s="65" t="s">
        <v>31</v>
      </c>
      <c r="C14" s="247" t="s">
        <v>32</v>
      </c>
      <c r="D14" s="194">
        <v>44962.17</v>
      </c>
      <c r="E14" s="194">
        <v>82820.479999999996</v>
      </c>
      <c r="F14" s="45">
        <f t="shared" si="0"/>
        <v>184.20036221561372</v>
      </c>
    </row>
    <row r="15" spans="1:24" ht="12.75" customHeight="1" x14ac:dyDescent="0.2">
      <c r="A15" s="63">
        <v>6117</v>
      </c>
      <c r="B15" s="220" t="s">
        <v>33</v>
      </c>
      <c r="C15" s="247" t="s">
        <v>34</v>
      </c>
      <c r="D15" s="194">
        <v>5860290.0099999998</v>
      </c>
      <c r="E15" s="194">
        <v>6694905.71</v>
      </c>
      <c r="F15" s="45">
        <f t="shared" si="0"/>
        <v>114.24188390976917</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168275.65000000002</v>
      </c>
      <c r="E23" s="60">
        <f t="shared" si="2"/>
        <v>1277093.9099999999</v>
      </c>
      <c r="F23" s="45">
        <f t="shared" si="0"/>
        <v>758.92971442986538</v>
      </c>
    </row>
    <row r="24" spans="1:6" ht="12.75" customHeight="1" x14ac:dyDescent="0.2">
      <c r="A24" s="63">
        <v>6131</v>
      </c>
      <c r="B24" s="65" t="s">
        <v>51</v>
      </c>
      <c r="C24" s="247" t="s">
        <v>52</v>
      </c>
      <c r="D24" s="194">
        <v>27011.14</v>
      </c>
      <c r="E24" s="194">
        <v>1116447.1499999999</v>
      </c>
      <c r="F24" s="45">
        <f t="shared" si="0"/>
        <v>4133.2840820491101</v>
      </c>
    </row>
    <row r="25" spans="1:6" ht="12.75" customHeight="1" x14ac:dyDescent="0.2">
      <c r="A25" s="63">
        <v>6132</v>
      </c>
      <c r="B25" s="64" t="s">
        <v>53</v>
      </c>
      <c r="C25" s="247" t="s">
        <v>54</v>
      </c>
      <c r="D25" s="194">
        <v>141264.51</v>
      </c>
      <c r="E25" s="194">
        <v>160646.76</v>
      </c>
      <c r="F25" s="45">
        <f t="shared" si="0"/>
        <v>113.72053745133863</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1968568.22</v>
      </c>
      <c r="E29" s="60">
        <f>SUM(E30:E35)</f>
        <v>2146178.0599999996</v>
      </c>
      <c r="F29" s="45">
        <f t="shared" si="0"/>
        <v>109.02228524241846</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1960082.82</v>
      </c>
      <c r="E33" s="194">
        <v>2136775.2599999998</v>
      </c>
      <c r="F33" s="45">
        <f t="shared" si="0"/>
        <v>109.01453949787691</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8485.4</v>
      </c>
      <c r="E35" s="194">
        <v>9402.7999999999993</v>
      </c>
      <c r="F35" s="45">
        <f t="shared" si="0"/>
        <v>110.81151153746436</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6139046.8300000001</v>
      </c>
      <c r="E49" s="60">
        <f>E50+E53+E58+E61+E64+E68+E71+E74+E77</f>
        <v>6844584.1500000004</v>
      </c>
      <c r="F49" s="45">
        <f t="shared" si="0"/>
        <v>111.49261993819977</v>
      </c>
    </row>
    <row r="50" spans="1:6" ht="12.75" customHeight="1" x14ac:dyDescent="0.2">
      <c r="A50" s="63">
        <v>631</v>
      </c>
      <c r="B50" s="65" t="s">
        <v>103</v>
      </c>
      <c r="C50" s="247" t="s">
        <v>104</v>
      </c>
      <c r="D50" s="60">
        <f t="shared" ref="D50:E50" si="7">D51+D52</f>
        <v>0</v>
      </c>
      <c r="E50" s="60">
        <f t="shared" si="7"/>
        <v>642171.78</v>
      </c>
      <c r="F50" s="45" t="str">
        <f t="shared" si="0"/>
        <v>-</v>
      </c>
    </row>
    <row r="51" spans="1:6" ht="12.75" customHeight="1" x14ac:dyDescent="0.2">
      <c r="A51" s="63">
        <v>6311</v>
      </c>
      <c r="B51" s="65" t="s">
        <v>105</v>
      </c>
      <c r="C51" s="247" t="s">
        <v>106</v>
      </c>
      <c r="D51" s="194">
        <v>0</v>
      </c>
      <c r="E51" s="194">
        <v>642171.78</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304171.99</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304171.99</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3814197.2600000002</v>
      </c>
      <c r="E58" s="60">
        <f t="shared" si="9"/>
        <v>4380286.1100000003</v>
      </c>
      <c r="F58" s="45">
        <f t="shared" si="0"/>
        <v>114.84162489278282</v>
      </c>
    </row>
    <row r="59" spans="1:6" ht="24" x14ac:dyDescent="0.2">
      <c r="A59" s="63">
        <v>6331</v>
      </c>
      <c r="B59" s="65" t="s">
        <v>121</v>
      </c>
      <c r="C59" s="247" t="s">
        <v>122</v>
      </c>
      <c r="D59" s="194">
        <v>3505684.16</v>
      </c>
      <c r="E59" s="194">
        <v>4380286.1100000003</v>
      </c>
      <c r="F59" s="45">
        <f t="shared" si="0"/>
        <v>124.94811027129154</v>
      </c>
    </row>
    <row r="60" spans="1:6" ht="24" x14ac:dyDescent="0.2">
      <c r="A60" s="63">
        <v>6332</v>
      </c>
      <c r="B60" s="65" t="s">
        <v>123</v>
      </c>
      <c r="C60" s="247" t="s">
        <v>124</v>
      </c>
      <c r="D60" s="194">
        <v>308513.09999999998</v>
      </c>
      <c r="E60" s="194"/>
      <c r="F60" s="45">
        <f t="shared" si="0"/>
        <v>0</v>
      </c>
    </row>
    <row r="61" spans="1:6" ht="12.75" customHeight="1" x14ac:dyDescent="0.2">
      <c r="A61" s="63">
        <v>634</v>
      </c>
      <c r="B61" s="65" t="s">
        <v>125</v>
      </c>
      <c r="C61" s="247" t="s">
        <v>126</v>
      </c>
      <c r="D61" s="60">
        <f t="shared" ref="D61:E61" si="10">SUM(D62:D63)</f>
        <v>0</v>
      </c>
      <c r="E61" s="60">
        <f t="shared" si="10"/>
        <v>6215.63</v>
      </c>
      <c r="F61" s="45" t="str">
        <f t="shared" si="0"/>
        <v>-</v>
      </c>
    </row>
    <row r="62" spans="1:6" ht="12.75" customHeight="1" x14ac:dyDescent="0.2">
      <c r="A62" s="63">
        <v>6341</v>
      </c>
      <c r="B62" s="65" t="s">
        <v>127</v>
      </c>
      <c r="C62" s="247" t="s">
        <v>128</v>
      </c>
      <c r="D62" s="194">
        <v>0</v>
      </c>
      <c r="E62" s="194">
        <v>6215.63</v>
      </c>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1622656.39</v>
      </c>
      <c r="E64" s="60">
        <f>SUM(E65:E67)</f>
        <v>733787.42</v>
      </c>
      <c r="F64" s="45">
        <f t="shared" si="0"/>
        <v>45.221368154227655</v>
      </c>
    </row>
    <row r="65" spans="1:6" ht="12.75" customHeight="1" x14ac:dyDescent="0.2">
      <c r="A65" s="63">
        <v>6351</v>
      </c>
      <c r="B65" s="65" t="s">
        <v>133</v>
      </c>
      <c r="C65" s="247" t="s">
        <v>134</v>
      </c>
      <c r="D65" s="194">
        <v>1321094.17</v>
      </c>
      <c r="E65" s="194">
        <v>733787.42</v>
      </c>
      <c r="F65" s="45">
        <f t="shared" si="0"/>
        <v>55.543914783909777</v>
      </c>
    </row>
    <row r="66" spans="1:6" ht="12.75" customHeight="1" x14ac:dyDescent="0.2">
      <c r="A66" s="63">
        <v>6352</v>
      </c>
      <c r="B66" s="64" t="s">
        <v>135</v>
      </c>
      <c r="C66" s="247" t="s">
        <v>136</v>
      </c>
      <c r="D66" s="194">
        <v>301562.21999999997</v>
      </c>
      <c r="E66" s="194"/>
      <c r="F66" s="45">
        <f t="shared" si="0"/>
        <v>0</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398021.19</v>
      </c>
      <c r="E74" s="60">
        <f t="shared" si="13"/>
        <v>1082123.21</v>
      </c>
      <c r="F74" s="45">
        <f t="shared" si="0"/>
        <v>271.87577877449189</v>
      </c>
    </row>
    <row r="75" spans="1:6" ht="12.75" customHeight="1" x14ac:dyDescent="0.2">
      <c r="A75" s="63" t="s">
        <v>153</v>
      </c>
      <c r="B75" s="65" t="s">
        <v>154</v>
      </c>
      <c r="C75" s="247" t="s">
        <v>153</v>
      </c>
      <c r="D75" s="194">
        <v>202828.41</v>
      </c>
      <c r="E75" s="194">
        <v>931095.54</v>
      </c>
      <c r="F75" s="45">
        <f t="shared" si="0"/>
        <v>459.05578020357211</v>
      </c>
    </row>
    <row r="76" spans="1:6" ht="12.75" customHeight="1" x14ac:dyDescent="0.2">
      <c r="A76" s="63" t="s">
        <v>155</v>
      </c>
      <c r="B76" s="65" t="s">
        <v>156</v>
      </c>
      <c r="C76" s="247" t="s">
        <v>155</v>
      </c>
      <c r="D76" s="194">
        <v>195192.78</v>
      </c>
      <c r="E76" s="194">
        <v>151027.67000000001</v>
      </c>
      <c r="F76" s="45">
        <f t="shared" si="0"/>
        <v>77.373594453647314</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2492947.2399999998</v>
      </c>
      <c r="E82" s="60">
        <f t="shared" si="15"/>
        <v>2867817.6900000004</v>
      </c>
      <c r="F82" s="45">
        <f t="shared" si="0"/>
        <v>115.03723961683204</v>
      </c>
    </row>
    <row r="83" spans="1:6" ht="12.75" customHeight="1" x14ac:dyDescent="0.2">
      <c r="A83" s="63">
        <v>641</v>
      </c>
      <c r="B83" s="64" t="s">
        <v>169</v>
      </c>
      <c r="C83" s="247" t="s">
        <v>170</v>
      </c>
      <c r="D83" s="60">
        <f t="shared" ref="D83:E83" si="16">SUM(D84:D90)</f>
        <v>465085.44</v>
      </c>
      <c r="E83" s="60">
        <f t="shared" si="16"/>
        <v>468541.72</v>
      </c>
      <c r="F83" s="45">
        <f t="shared" si="0"/>
        <v>100.74314947378271</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7885.44</v>
      </c>
      <c r="E85" s="194">
        <v>11341.72</v>
      </c>
      <c r="F85" s="45">
        <f t="shared" si="0"/>
        <v>143.8311622433244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457200</v>
      </c>
      <c r="E89" s="194">
        <v>457200</v>
      </c>
      <c r="F89" s="45">
        <f t="shared" si="0"/>
        <v>100</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2027861.7999999998</v>
      </c>
      <c r="E91" s="60">
        <f t="shared" si="17"/>
        <v>2399275.9700000002</v>
      </c>
      <c r="F91" s="45">
        <f t="shared" si="0"/>
        <v>118.31555631651034</v>
      </c>
    </row>
    <row r="92" spans="1:6" ht="12.75" customHeight="1" x14ac:dyDescent="0.2">
      <c r="A92" s="63">
        <v>6421</v>
      </c>
      <c r="B92" s="64" t="s">
        <v>187</v>
      </c>
      <c r="C92" s="247" t="s">
        <v>188</v>
      </c>
      <c r="D92" s="194">
        <v>1809661.14</v>
      </c>
      <c r="E92" s="194">
        <v>2153528.7200000002</v>
      </c>
      <c r="F92" s="45">
        <f t="shared" si="0"/>
        <v>119.00176626437369</v>
      </c>
    </row>
    <row r="93" spans="1:6" ht="12.75" customHeight="1" x14ac:dyDescent="0.2">
      <c r="A93" s="63">
        <v>6422</v>
      </c>
      <c r="B93" s="64" t="s">
        <v>189</v>
      </c>
      <c r="C93" s="247" t="s">
        <v>190</v>
      </c>
      <c r="D93" s="194">
        <v>131154.76</v>
      </c>
      <c r="E93" s="194">
        <v>126942.8</v>
      </c>
      <c r="F93" s="45">
        <f t="shared" si="0"/>
        <v>96.788557273864853</v>
      </c>
    </row>
    <row r="94" spans="1:6" ht="12.75" customHeight="1" x14ac:dyDescent="0.2">
      <c r="A94" s="63">
        <v>6423</v>
      </c>
      <c r="B94" s="64" t="s">
        <v>191</v>
      </c>
      <c r="C94" s="247" t="s">
        <v>192</v>
      </c>
      <c r="D94" s="194">
        <v>70082.710000000006</v>
      </c>
      <c r="E94" s="194">
        <v>71287.039999999994</v>
      </c>
      <c r="F94" s="45">
        <f t="shared" si="0"/>
        <v>101.71844096782215</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16963.189999999999</v>
      </c>
      <c r="E97" s="194">
        <v>47517.41</v>
      </c>
      <c r="F97" s="45">
        <f t="shared" si="0"/>
        <v>280.12072021830801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494761.87000000005</v>
      </c>
      <c r="E106" s="336">
        <f>E107+E112+E120+E124</f>
        <v>464948.08999999997</v>
      </c>
      <c r="F106" s="71">
        <f t="shared" si="0"/>
        <v>93.974115264783833</v>
      </c>
    </row>
    <row r="107" spans="1:6" ht="12.75" customHeight="1" x14ac:dyDescent="0.2">
      <c r="A107" s="63">
        <v>651</v>
      </c>
      <c r="B107" s="64" t="s">
        <v>217</v>
      </c>
      <c r="C107" s="247" t="s">
        <v>218</v>
      </c>
      <c r="D107" s="60">
        <f t="shared" ref="D107:E107" si="19">SUM(D108:D111)</f>
        <v>434869.60000000003</v>
      </c>
      <c r="E107" s="60">
        <f t="shared" si="19"/>
        <v>375743.12</v>
      </c>
      <c r="F107" s="45">
        <f t="shared" si="0"/>
        <v>86.403629961717257</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275554.51</v>
      </c>
      <c r="E109" s="194">
        <v>233142.95</v>
      </c>
      <c r="F109" s="45">
        <f t="shared" si="0"/>
        <v>84.60864966427151</v>
      </c>
    </row>
    <row r="110" spans="1:6" ht="12.75" customHeight="1" x14ac:dyDescent="0.2">
      <c r="A110" s="63">
        <v>6513</v>
      </c>
      <c r="B110" s="64" t="s">
        <v>223</v>
      </c>
      <c r="C110" s="247" t="s">
        <v>224</v>
      </c>
      <c r="D110" s="194">
        <v>32783.9</v>
      </c>
      <c r="E110" s="194">
        <v>18060.28</v>
      </c>
      <c r="F110" s="45">
        <f t="shared" si="0"/>
        <v>55.088869841599077</v>
      </c>
    </row>
    <row r="111" spans="1:6" ht="12.75" customHeight="1" x14ac:dyDescent="0.2">
      <c r="A111" s="63">
        <v>6514</v>
      </c>
      <c r="B111" s="64" t="s">
        <v>225</v>
      </c>
      <c r="C111" s="247" t="s">
        <v>226</v>
      </c>
      <c r="D111" s="194">
        <v>126531.19</v>
      </c>
      <c r="E111" s="194">
        <v>124539.89</v>
      </c>
      <c r="F111" s="45">
        <f t="shared" si="0"/>
        <v>98.426237831162425</v>
      </c>
    </row>
    <row r="112" spans="1:6" ht="12.75" customHeight="1" x14ac:dyDescent="0.2">
      <c r="A112" s="63">
        <v>652</v>
      </c>
      <c r="B112" s="64" t="s">
        <v>227</v>
      </c>
      <c r="C112" s="247" t="s">
        <v>228</v>
      </c>
      <c r="D112" s="60">
        <f t="shared" ref="D112:E112" si="20">SUM(D113:D119)</f>
        <v>59892.27</v>
      </c>
      <c r="E112" s="60">
        <f t="shared" si="20"/>
        <v>89204.97</v>
      </c>
      <c r="F112" s="45">
        <f t="shared" si="0"/>
        <v>148.94237603617296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59892.27</v>
      </c>
      <c r="E117" s="194">
        <v>89204.97</v>
      </c>
      <c r="F117" s="45">
        <f t="shared" si="0"/>
        <v>148.94237603617296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160656.4</v>
      </c>
      <c r="E125" s="60">
        <f t="shared" si="22"/>
        <v>433007.1</v>
      </c>
      <c r="F125" s="45">
        <f t="shared" si="0"/>
        <v>269.52371645325053</v>
      </c>
    </row>
    <row r="126" spans="1:6" ht="12.75" customHeight="1" x14ac:dyDescent="0.2">
      <c r="A126" s="63">
        <v>661</v>
      </c>
      <c r="B126" s="65" t="s">
        <v>255</v>
      </c>
      <c r="C126" s="247" t="s">
        <v>256</v>
      </c>
      <c r="D126" s="60">
        <f t="shared" ref="D126:E126" si="23">SUM(D127:D128)</f>
        <v>4206.3999999999996</v>
      </c>
      <c r="E126" s="60">
        <f t="shared" si="23"/>
        <v>307.10000000000002</v>
      </c>
      <c r="F126" s="45">
        <f t="shared" si="0"/>
        <v>7.3007797641688867</v>
      </c>
    </row>
    <row r="127" spans="1:6" ht="12.75" customHeight="1" x14ac:dyDescent="0.2">
      <c r="A127" s="63">
        <v>6614</v>
      </c>
      <c r="B127" s="65" t="s">
        <v>257</v>
      </c>
      <c r="C127" s="247" t="s">
        <v>258</v>
      </c>
      <c r="D127" s="194">
        <v>4206.3999999999996</v>
      </c>
      <c r="E127" s="194">
        <v>307.10000000000002</v>
      </c>
      <c r="F127" s="45">
        <f t="shared" si="0"/>
        <v>7.3007797641688867</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156450</v>
      </c>
      <c r="E129" s="60">
        <f t="shared" si="24"/>
        <v>432700</v>
      </c>
      <c r="F129" s="45">
        <f t="shared" si="0"/>
        <v>276.57398529881749</v>
      </c>
    </row>
    <row r="130" spans="1:6" ht="12.75" customHeight="1" x14ac:dyDescent="0.2">
      <c r="A130" s="63">
        <v>6631</v>
      </c>
      <c r="B130" s="65" t="s">
        <v>263</v>
      </c>
      <c r="C130" s="247" t="s">
        <v>264</v>
      </c>
      <c r="D130" s="194">
        <v>156450</v>
      </c>
      <c r="E130" s="194">
        <v>132700</v>
      </c>
      <c r="F130" s="45">
        <f t="shared" si="0"/>
        <v>84.819431128155969</v>
      </c>
    </row>
    <row r="131" spans="1:6" ht="12.75" customHeight="1" x14ac:dyDescent="0.2">
      <c r="A131" s="63">
        <v>6632</v>
      </c>
      <c r="B131" s="182" t="s">
        <v>265</v>
      </c>
      <c r="C131" s="247" t="s">
        <v>266</v>
      </c>
      <c r="D131" s="194">
        <v>0</v>
      </c>
      <c r="E131" s="194">
        <v>300000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28794.54</v>
      </c>
      <c r="E140" s="60">
        <f t="shared" si="28"/>
        <v>7239.23</v>
      </c>
      <c r="F140" s="45">
        <f t="shared" si="26"/>
        <v>25.140981588870666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28794.54</v>
      </c>
      <c r="E151" s="194">
        <v>7239.23</v>
      </c>
      <c r="F151" s="45">
        <f t="shared" si="26"/>
        <v>25.140981588870666</v>
      </c>
    </row>
    <row r="152" spans="1:6" ht="12.75" customHeight="1" x14ac:dyDescent="0.2">
      <c r="A152" s="63">
        <v>3</v>
      </c>
      <c r="B152" s="64" t="s">
        <v>307</v>
      </c>
      <c r="C152" s="247" t="s">
        <v>13</v>
      </c>
      <c r="D152" s="60">
        <f>D153+D164+D202+D221+D230+D262+D273</f>
        <v>37049755.460000001</v>
      </c>
      <c r="E152" s="60">
        <f>E153+E164+E202+E221+E230+E262+E273</f>
        <v>42682550.86999999</v>
      </c>
      <c r="F152" s="45">
        <f t="shared" si="26"/>
        <v>115.20332682379326</v>
      </c>
    </row>
    <row r="153" spans="1:6" ht="12.75" customHeight="1" x14ac:dyDescent="0.2">
      <c r="A153" s="63">
        <v>31</v>
      </c>
      <c r="B153" s="64" t="s">
        <v>308</v>
      </c>
      <c r="C153" s="247" t="s">
        <v>309</v>
      </c>
      <c r="D153" s="60">
        <f t="shared" ref="D153:E153" si="30">D154+D159+D160</f>
        <v>6770367.5600000005</v>
      </c>
      <c r="E153" s="60">
        <f t="shared" si="30"/>
        <v>6939319.8399999999</v>
      </c>
      <c r="F153" s="45">
        <f t="shared" si="26"/>
        <v>102.49546687831523</v>
      </c>
    </row>
    <row r="154" spans="1:6" ht="12.75" customHeight="1" x14ac:dyDescent="0.2">
      <c r="A154" s="63">
        <v>311</v>
      </c>
      <c r="B154" s="64" t="s">
        <v>310</v>
      </c>
      <c r="C154" s="247" t="s">
        <v>311</v>
      </c>
      <c r="D154" s="60">
        <f t="shared" ref="D154:E154" si="31">SUM(D155:D158)</f>
        <v>5499423.3799999999</v>
      </c>
      <c r="E154" s="60">
        <f t="shared" si="31"/>
        <v>5682662.8700000001</v>
      </c>
      <c r="F154" s="45">
        <f t="shared" si="26"/>
        <v>103.33197641531649</v>
      </c>
    </row>
    <row r="155" spans="1:6" ht="12.75" customHeight="1" x14ac:dyDescent="0.2">
      <c r="A155" s="63">
        <v>3111</v>
      </c>
      <c r="B155" s="64" t="s">
        <v>312</v>
      </c>
      <c r="C155" s="247" t="s">
        <v>313</v>
      </c>
      <c r="D155" s="194">
        <v>5462450.2800000003</v>
      </c>
      <c r="E155" s="194">
        <v>5674056.4000000004</v>
      </c>
      <c r="F155" s="45">
        <f t="shared" si="26"/>
        <v>103.87383150698443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36973.1</v>
      </c>
      <c r="E157" s="194">
        <v>8606.4699999999993</v>
      </c>
      <c r="F157" s="45">
        <f t="shared" si="26"/>
        <v>23.277653212741154</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384415.32</v>
      </c>
      <c r="E159" s="194">
        <v>339655.98</v>
      </c>
      <c r="F159" s="45">
        <f t="shared" si="26"/>
        <v>88.356515031711012</v>
      </c>
    </row>
    <row r="160" spans="1:6" ht="12.75" customHeight="1" x14ac:dyDescent="0.2">
      <c r="A160" s="63">
        <v>313</v>
      </c>
      <c r="B160" s="65" t="s">
        <v>322</v>
      </c>
      <c r="C160" s="247" t="s">
        <v>323</v>
      </c>
      <c r="D160" s="60">
        <f t="shared" ref="D160:E160" si="32">SUM(D161:D163)</f>
        <v>886528.86</v>
      </c>
      <c r="E160" s="60">
        <f t="shared" si="32"/>
        <v>917000.99</v>
      </c>
      <c r="F160" s="45">
        <f t="shared" si="26"/>
        <v>103.43724061053128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886528.86</v>
      </c>
      <c r="E162" s="194">
        <v>917000.99</v>
      </c>
      <c r="F162" s="45">
        <f t="shared" si="26"/>
        <v>103.43724061053128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3106270.6200000006</v>
      </c>
      <c r="E164" s="60">
        <f>E165+E170+E178+E188+E189+E194</f>
        <v>3753875.34</v>
      </c>
      <c r="F164" s="45">
        <f t="shared" si="26"/>
        <v>120.84830329432144</v>
      </c>
    </row>
    <row r="165" spans="1:6" ht="12.75" customHeight="1" x14ac:dyDescent="0.2">
      <c r="A165" s="63">
        <v>321</v>
      </c>
      <c r="B165" s="64" t="s">
        <v>332</v>
      </c>
      <c r="C165" s="247" t="s">
        <v>333</v>
      </c>
      <c r="D165" s="60">
        <f t="shared" ref="D165:E165" si="33">SUM(D166:D169)</f>
        <v>234905.39</v>
      </c>
      <c r="E165" s="60">
        <f t="shared" si="33"/>
        <v>247077.81000000003</v>
      </c>
      <c r="F165" s="45">
        <f t="shared" si="26"/>
        <v>105.18183937797257</v>
      </c>
    </row>
    <row r="166" spans="1:6" ht="12.75" customHeight="1" x14ac:dyDescent="0.2">
      <c r="A166" s="63">
        <v>3211</v>
      </c>
      <c r="B166" s="64" t="s">
        <v>334</v>
      </c>
      <c r="C166" s="247" t="s">
        <v>335</v>
      </c>
      <c r="D166" s="194">
        <v>43451.19</v>
      </c>
      <c r="E166" s="194">
        <v>45841.98</v>
      </c>
      <c r="F166" s="45">
        <f t="shared" si="26"/>
        <v>105.50224286147285</v>
      </c>
    </row>
    <row r="167" spans="1:6" ht="12.75" customHeight="1" x14ac:dyDescent="0.2">
      <c r="A167" s="63">
        <v>3212</v>
      </c>
      <c r="B167" s="64" t="s">
        <v>336</v>
      </c>
      <c r="C167" s="247" t="s">
        <v>337</v>
      </c>
      <c r="D167" s="194">
        <v>176182.95</v>
      </c>
      <c r="E167" s="337">
        <v>184012.13</v>
      </c>
      <c r="F167" s="45">
        <f t="shared" si="26"/>
        <v>104.4437784700506</v>
      </c>
    </row>
    <row r="168" spans="1:6" ht="12.75" customHeight="1" x14ac:dyDescent="0.2">
      <c r="A168" s="63">
        <v>3213</v>
      </c>
      <c r="B168" s="64" t="s">
        <v>338</v>
      </c>
      <c r="C168" s="247" t="s">
        <v>339</v>
      </c>
      <c r="D168" s="194">
        <v>15271.25</v>
      </c>
      <c r="E168" s="337">
        <v>17223.7</v>
      </c>
      <c r="F168" s="45">
        <f t="shared" si="26"/>
        <v>112.78513546697226</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233584.71000000002</v>
      </c>
      <c r="E170" s="60">
        <f t="shared" si="34"/>
        <v>258665.62</v>
      </c>
      <c r="F170" s="45">
        <f t="shared" si="26"/>
        <v>110.73739372752607</v>
      </c>
    </row>
    <row r="171" spans="1:6" ht="12.75" customHeight="1" x14ac:dyDescent="0.2">
      <c r="A171" s="63">
        <v>3221</v>
      </c>
      <c r="B171" s="64" t="s">
        <v>344</v>
      </c>
      <c r="C171" s="247" t="s">
        <v>345</v>
      </c>
      <c r="D171" s="194">
        <v>70932.210000000006</v>
      </c>
      <c r="E171" s="194">
        <v>79029.08</v>
      </c>
      <c r="F171" s="45">
        <f t="shared" si="26"/>
        <v>111.41494111067453</v>
      </c>
    </row>
    <row r="172" spans="1:6" ht="12.75" customHeight="1" x14ac:dyDescent="0.2">
      <c r="A172" s="63">
        <v>3222</v>
      </c>
      <c r="B172" s="64" t="s">
        <v>346</v>
      </c>
      <c r="C172" s="247" t="s">
        <v>347</v>
      </c>
      <c r="D172" s="194">
        <v>6341.59</v>
      </c>
      <c r="E172" s="194">
        <v>7087.85</v>
      </c>
      <c r="F172" s="45">
        <f t="shared" si="26"/>
        <v>111.7677112522254</v>
      </c>
    </row>
    <row r="173" spans="1:6" ht="12.75" customHeight="1" x14ac:dyDescent="0.2">
      <c r="A173" s="63">
        <v>3223</v>
      </c>
      <c r="B173" s="65" t="s">
        <v>348</v>
      </c>
      <c r="C173" s="247" t="s">
        <v>349</v>
      </c>
      <c r="D173" s="194">
        <v>117369.08</v>
      </c>
      <c r="E173" s="194">
        <v>128747.9</v>
      </c>
      <c r="F173" s="45">
        <f t="shared" si="26"/>
        <v>109.69490431381075</v>
      </c>
    </row>
    <row r="174" spans="1:6" ht="12.75" customHeight="1" x14ac:dyDescent="0.2">
      <c r="A174" s="63">
        <v>3224</v>
      </c>
      <c r="B174" s="65" t="s">
        <v>350</v>
      </c>
      <c r="C174" s="247" t="s">
        <v>351</v>
      </c>
      <c r="D174" s="194">
        <v>32142.38</v>
      </c>
      <c r="E174" s="194">
        <v>35958.18</v>
      </c>
      <c r="F174" s="45">
        <f t="shared" si="26"/>
        <v>111.87155400440164</v>
      </c>
    </row>
    <row r="175" spans="1:6" ht="12.75" customHeight="1" x14ac:dyDescent="0.2">
      <c r="A175" s="63">
        <v>3225</v>
      </c>
      <c r="B175" s="65" t="s">
        <v>352</v>
      </c>
      <c r="C175" s="247" t="s">
        <v>353</v>
      </c>
      <c r="D175" s="194">
        <v>2512</v>
      </c>
      <c r="E175" s="194">
        <v>1282.8399999999999</v>
      </c>
      <c r="F175" s="45">
        <f t="shared" si="26"/>
        <v>51.068471337579609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4287.45</v>
      </c>
      <c r="E177" s="194">
        <v>6559.77</v>
      </c>
      <c r="F177" s="45">
        <f t="shared" si="26"/>
        <v>152.99933526921598</v>
      </c>
    </row>
    <row r="178" spans="1:6" ht="12.75" customHeight="1" x14ac:dyDescent="0.2">
      <c r="A178" s="63">
        <v>323</v>
      </c>
      <c r="B178" s="65" t="s">
        <v>358</v>
      </c>
      <c r="C178" s="247" t="s">
        <v>359</v>
      </c>
      <c r="D178" s="60">
        <f t="shared" ref="D178:E178" si="35">SUM(D179:D187)</f>
        <v>2346455.7000000002</v>
      </c>
      <c r="E178" s="60">
        <f t="shared" si="35"/>
        <v>2966158.61</v>
      </c>
      <c r="F178" s="45">
        <f t="shared" si="26"/>
        <v>126.41016874940361</v>
      </c>
    </row>
    <row r="179" spans="1:6" ht="12.75" customHeight="1" x14ac:dyDescent="0.2">
      <c r="A179" s="63">
        <v>3231</v>
      </c>
      <c r="B179" s="65" t="s">
        <v>360</v>
      </c>
      <c r="C179" s="247" t="s">
        <v>361</v>
      </c>
      <c r="D179" s="194">
        <v>653389.55000000005</v>
      </c>
      <c r="E179" s="194">
        <v>774266.09</v>
      </c>
      <c r="F179" s="45">
        <f t="shared" si="26"/>
        <v>118.49991938193685</v>
      </c>
    </row>
    <row r="180" spans="1:6" ht="12.75" customHeight="1" x14ac:dyDescent="0.2">
      <c r="A180" s="63">
        <v>3232</v>
      </c>
      <c r="B180" s="65" t="s">
        <v>362</v>
      </c>
      <c r="C180" s="247" t="s">
        <v>363</v>
      </c>
      <c r="D180" s="194">
        <v>174440.42</v>
      </c>
      <c r="E180" s="194">
        <v>386507.09</v>
      </c>
      <c r="F180" s="45">
        <f t="shared" si="26"/>
        <v>221.56968551210778</v>
      </c>
    </row>
    <row r="181" spans="1:6" ht="12.75" customHeight="1" x14ac:dyDescent="0.2">
      <c r="A181" s="63">
        <v>3233</v>
      </c>
      <c r="B181" s="65" t="s">
        <v>364</v>
      </c>
      <c r="C181" s="247" t="s">
        <v>365</v>
      </c>
      <c r="D181" s="194">
        <v>203370.55</v>
      </c>
      <c r="E181" s="194">
        <v>195163.9</v>
      </c>
      <c r="F181" s="45">
        <f t="shared" si="26"/>
        <v>95.964681218593356</v>
      </c>
    </row>
    <row r="182" spans="1:6" ht="12.75" customHeight="1" x14ac:dyDescent="0.2">
      <c r="A182" s="63">
        <v>3234</v>
      </c>
      <c r="B182" s="65" t="s">
        <v>366</v>
      </c>
      <c r="C182" s="247" t="s">
        <v>367</v>
      </c>
      <c r="D182" s="194">
        <v>169140.21</v>
      </c>
      <c r="E182" s="194">
        <v>146070.79999999999</v>
      </c>
      <c r="F182" s="45">
        <f t="shared" si="26"/>
        <v>86.360777251015591</v>
      </c>
    </row>
    <row r="183" spans="1:6" ht="12.75" customHeight="1" x14ac:dyDescent="0.2">
      <c r="A183" s="63">
        <v>3235</v>
      </c>
      <c r="B183" s="64" t="s">
        <v>368</v>
      </c>
      <c r="C183" s="247" t="s">
        <v>369</v>
      </c>
      <c r="D183" s="194">
        <v>145692.49</v>
      </c>
      <c r="E183" s="194">
        <v>150423.26999999999</v>
      </c>
      <c r="F183" s="45">
        <f t="shared" si="26"/>
        <v>103.24709942152819</v>
      </c>
    </row>
    <row r="184" spans="1:6" ht="12.75" customHeight="1" x14ac:dyDescent="0.2">
      <c r="A184" s="63">
        <v>3236</v>
      </c>
      <c r="B184" s="64" t="s">
        <v>370</v>
      </c>
      <c r="C184" s="247" t="s">
        <v>371</v>
      </c>
      <c r="D184" s="194">
        <v>110298.99</v>
      </c>
      <c r="E184" s="194">
        <v>170068.02</v>
      </c>
      <c r="F184" s="45">
        <f t="shared" si="26"/>
        <v>154.18819338236912</v>
      </c>
    </row>
    <row r="185" spans="1:6" ht="12.75" customHeight="1" x14ac:dyDescent="0.2">
      <c r="A185" s="63">
        <v>3237</v>
      </c>
      <c r="B185" s="64" t="s">
        <v>372</v>
      </c>
      <c r="C185" s="247" t="s">
        <v>373</v>
      </c>
      <c r="D185" s="194">
        <v>285782.64</v>
      </c>
      <c r="E185" s="194">
        <v>361225.24</v>
      </c>
      <c r="F185" s="45">
        <f t="shared" si="26"/>
        <v>126.39859440027567</v>
      </c>
    </row>
    <row r="186" spans="1:6" ht="12.75" customHeight="1" x14ac:dyDescent="0.2">
      <c r="A186" s="63">
        <v>3238</v>
      </c>
      <c r="B186" s="64" t="s">
        <v>374</v>
      </c>
      <c r="C186" s="247" t="s">
        <v>375</v>
      </c>
      <c r="D186" s="194">
        <v>116573.75</v>
      </c>
      <c r="E186" s="194">
        <v>150259.29999999999</v>
      </c>
      <c r="F186" s="45">
        <f t="shared" si="26"/>
        <v>128.89634244416089</v>
      </c>
    </row>
    <row r="187" spans="1:6" ht="12.75" customHeight="1" x14ac:dyDescent="0.2">
      <c r="A187" s="63">
        <v>3239</v>
      </c>
      <c r="B187" s="64" t="s">
        <v>376</v>
      </c>
      <c r="C187" s="247" t="s">
        <v>377</v>
      </c>
      <c r="D187" s="194">
        <v>487767.1</v>
      </c>
      <c r="E187" s="194">
        <v>632174.9</v>
      </c>
      <c r="F187" s="45">
        <f t="shared" si="26"/>
        <v>129.60589182829264</v>
      </c>
    </row>
    <row r="188" spans="1:6" ht="12.75" customHeight="1" x14ac:dyDescent="0.2">
      <c r="A188" s="63">
        <v>324</v>
      </c>
      <c r="B188" s="64" t="s">
        <v>378</v>
      </c>
      <c r="C188" s="247" t="s">
        <v>379</v>
      </c>
      <c r="D188" s="194">
        <v>10946.91</v>
      </c>
      <c r="E188" s="194">
        <v>5045.78</v>
      </c>
      <c r="F188" s="45">
        <f t="shared" si="26"/>
        <v>46.093189767706136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280377.90999999997</v>
      </c>
      <c r="E194" s="60">
        <f t="shared" si="36"/>
        <v>276927.52</v>
      </c>
      <c r="F194" s="45">
        <f t="shared" si="26"/>
        <v>98.769378800205772</v>
      </c>
    </row>
    <row r="195" spans="1:6" ht="12.75" customHeight="1" x14ac:dyDescent="0.2">
      <c r="A195" s="63">
        <v>3291</v>
      </c>
      <c r="B195" s="183" t="s">
        <v>392</v>
      </c>
      <c r="C195" s="247" t="s">
        <v>393</v>
      </c>
      <c r="D195" s="194">
        <v>70980.899999999994</v>
      </c>
      <c r="E195" s="194">
        <v>106193.52</v>
      </c>
      <c r="F195" s="45">
        <f t="shared" si="26"/>
        <v>149.60858484465541</v>
      </c>
    </row>
    <row r="196" spans="1:6" ht="12.75" customHeight="1" x14ac:dyDescent="0.2">
      <c r="A196" s="63">
        <v>3292</v>
      </c>
      <c r="B196" s="64" t="s">
        <v>394</v>
      </c>
      <c r="C196" s="247" t="s">
        <v>395</v>
      </c>
      <c r="D196" s="194">
        <v>31784.92</v>
      </c>
      <c r="E196" s="194">
        <v>31316.69</v>
      </c>
      <c r="F196" s="45">
        <f t="shared" si="26"/>
        <v>98.526880042485558</v>
      </c>
    </row>
    <row r="197" spans="1:6" ht="12.75" customHeight="1" x14ac:dyDescent="0.2">
      <c r="A197" s="63">
        <v>3293</v>
      </c>
      <c r="B197" s="64" t="s">
        <v>396</v>
      </c>
      <c r="C197" s="247" t="s">
        <v>397</v>
      </c>
      <c r="D197" s="194">
        <v>99589.84</v>
      </c>
      <c r="E197" s="194">
        <v>70786.11</v>
      </c>
      <c r="F197" s="45">
        <f t="shared" si="26"/>
        <v>71.077642056659599</v>
      </c>
    </row>
    <row r="198" spans="1:6" ht="12.75" customHeight="1" x14ac:dyDescent="0.2">
      <c r="A198" s="63">
        <v>3294</v>
      </c>
      <c r="B198" s="64" t="s">
        <v>398</v>
      </c>
      <c r="C198" s="247" t="s">
        <v>399</v>
      </c>
      <c r="D198" s="194">
        <v>35656.699999999997</v>
      </c>
      <c r="E198" s="194">
        <v>43623.05</v>
      </c>
      <c r="F198" s="45">
        <f t="shared" si="26"/>
        <v>122.34180392464813</v>
      </c>
    </row>
    <row r="199" spans="1:6" ht="12.75" customHeight="1" x14ac:dyDescent="0.2">
      <c r="A199" s="63">
        <v>3295</v>
      </c>
      <c r="B199" s="64" t="s">
        <v>400</v>
      </c>
      <c r="C199" s="247" t="s">
        <v>401</v>
      </c>
      <c r="D199" s="194">
        <v>2674.45</v>
      </c>
      <c r="E199" s="194">
        <v>2861.29</v>
      </c>
      <c r="F199" s="45">
        <f t="shared" si="26"/>
        <v>106.98610929349961</v>
      </c>
    </row>
    <row r="200" spans="1:6" ht="12.75" customHeight="1" x14ac:dyDescent="0.2">
      <c r="A200" s="63" t="s">
        <v>402</v>
      </c>
      <c r="B200" s="64" t="s">
        <v>403</v>
      </c>
      <c r="C200" s="247" t="s">
        <v>402</v>
      </c>
      <c r="D200" s="194">
        <v>10000</v>
      </c>
      <c r="E200" s="194">
        <v>3578.86</v>
      </c>
      <c r="F200" s="45">
        <f t="shared" si="26"/>
        <v>35.788600000000002</v>
      </c>
    </row>
    <row r="201" spans="1:6" ht="12.75" customHeight="1" x14ac:dyDescent="0.2">
      <c r="A201" s="63">
        <v>3299</v>
      </c>
      <c r="B201" s="64" t="s">
        <v>404</v>
      </c>
      <c r="C201" s="247" t="s">
        <v>405</v>
      </c>
      <c r="D201" s="194">
        <v>29691.1</v>
      </c>
      <c r="E201" s="194">
        <v>18568</v>
      </c>
      <c r="F201" s="45">
        <f t="shared" si="26"/>
        <v>62.537258639794423</v>
      </c>
    </row>
    <row r="202" spans="1:6" ht="12.75" customHeight="1" x14ac:dyDescent="0.2">
      <c r="A202" s="63">
        <v>34</v>
      </c>
      <c r="B202" s="183" t="s">
        <v>406</v>
      </c>
      <c r="C202" s="247" t="s">
        <v>407</v>
      </c>
      <c r="D202" s="60">
        <f t="shared" ref="D202:E202" si="37">D203+D208+D216</f>
        <v>47987.34</v>
      </c>
      <c r="E202" s="60">
        <f t="shared" si="37"/>
        <v>56110.45</v>
      </c>
      <c r="F202" s="45">
        <f t="shared" si="26"/>
        <v>116.92761049060023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26082.1</v>
      </c>
      <c r="E208" s="60">
        <f t="shared" si="39"/>
        <v>46345.11</v>
      </c>
      <c r="F208" s="45">
        <f t="shared" si="26"/>
        <v>177.68933483116774</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442.14</v>
      </c>
      <c r="E210" s="194">
        <v>21491.63</v>
      </c>
      <c r="F210" s="45">
        <f t="shared" si="26"/>
        <v>4860.8201022300636</v>
      </c>
    </row>
    <row r="211" spans="1:6" ht="24" x14ac:dyDescent="0.2">
      <c r="A211" s="63">
        <v>3423</v>
      </c>
      <c r="B211" s="183" t="s">
        <v>424</v>
      </c>
      <c r="C211" s="247" t="s">
        <v>425</v>
      </c>
      <c r="D211" s="194">
        <v>786.48</v>
      </c>
      <c r="E211" s="194"/>
      <c r="F211" s="45">
        <f t="shared" si="26"/>
        <v>0</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24853.48</v>
      </c>
      <c r="E215" s="194">
        <v>24853.48</v>
      </c>
      <c r="F215" s="45">
        <f t="shared" si="26"/>
        <v>100</v>
      </c>
    </row>
    <row r="216" spans="1:6" ht="12.75" customHeight="1" x14ac:dyDescent="0.2">
      <c r="A216" s="63">
        <v>343</v>
      </c>
      <c r="B216" s="65" t="s">
        <v>434</v>
      </c>
      <c r="C216" s="247" t="s">
        <v>435</v>
      </c>
      <c r="D216" s="60">
        <f t="shared" ref="D216:E216" si="40">SUM(D217:D220)</f>
        <v>21905.24</v>
      </c>
      <c r="E216" s="60">
        <f t="shared" si="40"/>
        <v>9765.34</v>
      </c>
      <c r="F216" s="45">
        <f t="shared" si="26"/>
        <v>44.579926994636899</v>
      </c>
    </row>
    <row r="217" spans="1:6" ht="12.75" customHeight="1" x14ac:dyDescent="0.2">
      <c r="A217" s="63">
        <v>3431</v>
      </c>
      <c r="B217" s="182" t="s">
        <v>436</v>
      </c>
      <c r="C217" s="247" t="s">
        <v>437</v>
      </c>
      <c r="D217" s="194">
        <v>21737.52</v>
      </c>
      <c r="E217" s="194">
        <v>9666.5499999999993</v>
      </c>
      <c r="F217" s="45">
        <f t="shared" si="26"/>
        <v>44.469424294951764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167.72</v>
      </c>
      <c r="E219" s="194">
        <v>98.79</v>
      </c>
      <c r="F219" s="45">
        <f t="shared" si="26"/>
        <v>58.901740996899598</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606281.97</v>
      </c>
      <c r="E221" s="60">
        <f t="shared" si="41"/>
        <v>686275.67</v>
      </c>
      <c r="F221" s="45">
        <f t="shared" si="26"/>
        <v>113.19414133328097</v>
      </c>
    </row>
    <row r="222" spans="1:6" ht="24" x14ac:dyDescent="0.2">
      <c r="A222" s="63">
        <v>351</v>
      </c>
      <c r="B222" s="65" t="s">
        <v>446</v>
      </c>
      <c r="C222" s="247" t="s">
        <v>447</v>
      </c>
      <c r="D222" s="60">
        <f t="shared" ref="D222:E222" si="42">SUM(D223:D224)</f>
        <v>552550</v>
      </c>
      <c r="E222" s="60">
        <f t="shared" si="42"/>
        <v>635000</v>
      </c>
      <c r="F222" s="45">
        <f t="shared" si="26"/>
        <v>114.92172654058457</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552550</v>
      </c>
      <c r="E224" s="194">
        <v>635000</v>
      </c>
      <c r="F224" s="45">
        <f t="shared" si="26"/>
        <v>114.92172654058457</v>
      </c>
    </row>
    <row r="225" spans="1:6" ht="36" x14ac:dyDescent="0.2">
      <c r="A225" s="63">
        <v>352</v>
      </c>
      <c r="B225" s="65" t="s">
        <v>452</v>
      </c>
      <c r="C225" s="247" t="s">
        <v>453</v>
      </c>
      <c r="D225" s="60">
        <f t="shared" ref="D225:E225" si="43">SUM(D226:D228)</f>
        <v>53731.969999999994</v>
      </c>
      <c r="E225" s="60">
        <f t="shared" si="43"/>
        <v>51275.67</v>
      </c>
      <c r="F225" s="45">
        <f t="shared" si="26"/>
        <v>95.428606098008331</v>
      </c>
    </row>
    <row r="226" spans="1:6" ht="12.75" customHeight="1" x14ac:dyDescent="0.2">
      <c r="A226" s="63">
        <v>3521</v>
      </c>
      <c r="B226" s="65" t="s">
        <v>454</v>
      </c>
      <c r="C226" s="247" t="s">
        <v>455</v>
      </c>
      <c r="D226" s="194">
        <v>18435.25</v>
      </c>
      <c r="E226" s="194">
        <v>16557.86</v>
      </c>
      <c r="F226" s="45">
        <f t="shared" si="26"/>
        <v>89.816303006468587</v>
      </c>
    </row>
    <row r="227" spans="1:6" ht="12.75" customHeight="1" x14ac:dyDescent="0.2">
      <c r="A227" s="63">
        <v>3522</v>
      </c>
      <c r="B227" s="65" t="s">
        <v>456</v>
      </c>
      <c r="C227" s="247" t="s">
        <v>457</v>
      </c>
      <c r="D227" s="194">
        <v>29552.12</v>
      </c>
      <c r="E227" s="194">
        <v>31717.81</v>
      </c>
      <c r="F227" s="45">
        <f t="shared" si="26"/>
        <v>107.32837441104057</v>
      </c>
    </row>
    <row r="228" spans="1:6" ht="12.75" customHeight="1" x14ac:dyDescent="0.2">
      <c r="A228" s="63">
        <v>3523</v>
      </c>
      <c r="B228" s="64" t="s">
        <v>458</v>
      </c>
      <c r="C228" s="247" t="s">
        <v>459</v>
      </c>
      <c r="D228" s="194">
        <v>5744.6</v>
      </c>
      <c r="E228" s="194">
        <v>3000</v>
      </c>
      <c r="F228" s="45">
        <f t="shared" si="26"/>
        <v>52.222957211990384</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20792532.16</v>
      </c>
      <c r="E230" s="60">
        <f>E231+E234+E237+E242+E246+E250+E254+E257</f>
        <v>23634715.82</v>
      </c>
      <c r="F230" s="45">
        <f t="shared" ref="F230:F245" si="44">IF(D230&lt;&gt;0,IF(E230/D230&gt;=100,"&gt;&gt;100",E230/D230*100),"-")</f>
        <v>113.66925220136343</v>
      </c>
    </row>
    <row r="231" spans="1:6" ht="12.75" customHeight="1" x14ac:dyDescent="0.2">
      <c r="A231" s="63">
        <v>361</v>
      </c>
      <c r="B231" s="64" t="s">
        <v>464</v>
      </c>
      <c r="C231" s="247" t="s">
        <v>465</v>
      </c>
      <c r="D231" s="60">
        <f t="shared" ref="D231:E231" si="45">SUM(D232:D233)</f>
        <v>199759.52</v>
      </c>
      <c r="E231" s="60">
        <f t="shared" si="45"/>
        <v>324335.55</v>
      </c>
      <c r="F231" s="45">
        <f t="shared" si="44"/>
        <v>162.36300027152649</v>
      </c>
    </row>
    <row r="232" spans="1:6" ht="12.75" customHeight="1" x14ac:dyDescent="0.2">
      <c r="A232" s="63">
        <v>3611</v>
      </c>
      <c r="B232" s="64" t="s">
        <v>466</v>
      </c>
      <c r="C232" s="247" t="s">
        <v>467</v>
      </c>
      <c r="D232" s="194">
        <v>199759.52</v>
      </c>
      <c r="E232" s="194">
        <v>324335.55</v>
      </c>
      <c r="F232" s="45">
        <f t="shared" si="44"/>
        <v>162.36300027152649</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1207317.6099999999</v>
      </c>
      <c r="E237" s="60">
        <f t="shared" si="47"/>
        <v>2244511.59</v>
      </c>
      <c r="F237" s="45">
        <f t="shared" si="44"/>
        <v>185.90895812411782</v>
      </c>
    </row>
    <row r="238" spans="1:6" ht="12" x14ac:dyDescent="0.2">
      <c r="A238" s="63">
        <v>3631</v>
      </c>
      <c r="B238" s="65" t="s">
        <v>478</v>
      </c>
      <c r="C238" s="247" t="s">
        <v>479</v>
      </c>
      <c r="D238" s="194">
        <v>114079.16</v>
      </c>
      <c r="E238" s="194">
        <v>93223.19</v>
      </c>
      <c r="F238" s="45">
        <f t="shared" si="44"/>
        <v>81.717984248832138</v>
      </c>
    </row>
    <row r="239" spans="1:6" ht="12" x14ac:dyDescent="0.2">
      <c r="A239" s="63">
        <v>3632</v>
      </c>
      <c r="B239" s="65" t="s">
        <v>480</v>
      </c>
      <c r="C239" s="247" t="s">
        <v>481</v>
      </c>
      <c r="D239" s="194">
        <v>1093238.45</v>
      </c>
      <c r="E239" s="194">
        <v>2151288.4</v>
      </c>
      <c r="F239" s="45">
        <f t="shared" si="44"/>
        <v>196.78126030053187</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360498.24</v>
      </c>
      <c r="E246" s="60">
        <f t="shared" si="48"/>
        <v>176466.08</v>
      </c>
      <c r="F246" s="45">
        <f t="shared" ref="F246:F249" si="49">IF(D246&lt;&gt;0,IF(E246/D246&gt;=100,"&gt;&gt;100",E246/D246*100),"-")</f>
        <v>48.950607914202301</v>
      </c>
    </row>
    <row r="247" spans="1:6" ht="12.75" customHeight="1" x14ac:dyDescent="0.2">
      <c r="A247" s="63" t="s">
        <v>493</v>
      </c>
      <c r="B247" s="64" t="s">
        <v>494</v>
      </c>
      <c r="C247" s="247" t="s">
        <v>493</v>
      </c>
      <c r="D247" s="194">
        <v>183106.02</v>
      </c>
      <c r="E247" s="194">
        <v>176466.08</v>
      </c>
      <c r="F247" s="45">
        <f t="shared" si="49"/>
        <v>96.373718351805152</v>
      </c>
    </row>
    <row r="248" spans="1:6" ht="12.75" customHeight="1" x14ac:dyDescent="0.2">
      <c r="A248" s="63" t="s">
        <v>495</v>
      </c>
      <c r="B248" s="64" t="s">
        <v>496</v>
      </c>
      <c r="C248" s="247" t="s">
        <v>495</v>
      </c>
      <c r="D248" s="194">
        <v>177392.22</v>
      </c>
      <c r="E248" s="194"/>
      <c r="F248" s="45">
        <f t="shared" si="49"/>
        <v>0</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19024956.789999999</v>
      </c>
      <c r="E250" s="60">
        <f t="shared" si="50"/>
        <v>20779067.93</v>
      </c>
      <c r="F250" s="45">
        <f t="shared" ref="F250:F253" si="51">IF(D250&lt;&gt;0,IF(E250/D250&gt;=100,"&gt;&gt;100",E250/D250*100),"-")</f>
        <v>109.22005321411299</v>
      </c>
    </row>
    <row r="251" spans="1:6" ht="24" x14ac:dyDescent="0.2">
      <c r="A251" s="63">
        <v>3672</v>
      </c>
      <c r="B251" s="64" t="s">
        <v>501</v>
      </c>
      <c r="C251" s="247" t="s">
        <v>502</v>
      </c>
      <c r="D251" s="194">
        <v>16183127.67</v>
      </c>
      <c r="E251" s="194">
        <v>15216160.51</v>
      </c>
      <c r="F251" s="45">
        <f t="shared" si="51"/>
        <v>94.024843777309215</v>
      </c>
    </row>
    <row r="252" spans="1:6" ht="24" x14ac:dyDescent="0.2">
      <c r="A252" s="63">
        <v>3673</v>
      </c>
      <c r="B252" s="64" t="s">
        <v>503</v>
      </c>
      <c r="C252" s="247" t="s">
        <v>504</v>
      </c>
      <c r="D252" s="194">
        <v>2470247.66</v>
      </c>
      <c r="E252" s="194">
        <v>5260407.42</v>
      </c>
      <c r="F252" s="45">
        <f t="shared" si="51"/>
        <v>212.95060836126848</v>
      </c>
    </row>
    <row r="253" spans="1:6" ht="24" x14ac:dyDescent="0.2">
      <c r="A253" s="63">
        <v>3674</v>
      </c>
      <c r="B253" s="64" t="s">
        <v>505</v>
      </c>
      <c r="C253" s="247" t="s">
        <v>506</v>
      </c>
      <c r="D253" s="194">
        <v>371581.46</v>
      </c>
      <c r="E253" s="194">
        <v>302500</v>
      </c>
      <c r="F253" s="45">
        <f t="shared" si="51"/>
        <v>81.408797952405905</v>
      </c>
    </row>
    <row r="254" spans="1:6" ht="12.75" customHeight="1" x14ac:dyDescent="0.2">
      <c r="A254" s="63" t="s">
        <v>507</v>
      </c>
      <c r="B254" s="220" t="s">
        <v>508</v>
      </c>
      <c r="C254" s="247" t="s">
        <v>507</v>
      </c>
      <c r="D254" s="60">
        <f t="shared" ref="D254:E254" si="52">SUM(D255:D256)</f>
        <v>0</v>
      </c>
      <c r="E254" s="60">
        <f t="shared" si="52"/>
        <v>22750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v>22750</v>
      </c>
      <c r="F256" s="45" t="str">
        <f t="shared" si="53"/>
        <v>-</v>
      </c>
    </row>
    <row r="257" spans="1:6" ht="24" x14ac:dyDescent="0.2">
      <c r="A257" s="63" t="s">
        <v>511</v>
      </c>
      <c r="B257" s="64" t="s">
        <v>512</v>
      </c>
      <c r="C257" s="247" t="s">
        <v>511</v>
      </c>
      <c r="D257" s="60">
        <f t="shared" ref="D257:E257" si="54">SUM(D258:D261)</f>
        <v>0</v>
      </c>
      <c r="E257" s="60">
        <f t="shared" si="54"/>
        <v>87584.67</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v>87584.67</v>
      </c>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1532863.36</v>
      </c>
      <c r="E262" s="60">
        <f t="shared" si="55"/>
        <v>2718128.84</v>
      </c>
      <c r="F262" s="45">
        <f t="shared" ref="F262:F268" si="56">IF(D262&lt;&gt;0,IF(E262/D262&gt;=100,"&gt;&gt;100",E262/D262*100),"-")</f>
        <v>177.32362263522299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1532863.36</v>
      </c>
      <c r="E269" s="60">
        <f t="shared" si="58"/>
        <v>2718128.84</v>
      </c>
      <c r="F269" s="45">
        <f t="shared" ref="F269:F272" si="59">IF(D269&lt;&gt;0,IF(E269/D269&gt;=100,"&gt;&gt;100",E269/D269*100),"-")</f>
        <v>177.32362263522299</v>
      </c>
    </row>
    <row r="270" spans="1:6" ht="12.75" customHeight="1" x14ac:dyDescent="0.2">
      <c r="A270" s="63">
        <v>3721</v>
      </c>
      <c r="B270" s="65" t="s">
        <v>533</v>
      </c>
      <c r="C270" s="247" t="s">
        <v>534</v>
      </c>
      <c r="D270" s="194">
        <v>77120</v>
      </c>
      <c r="E270" s="194">
        <v>70560</v>
      </c>
      <c r="F270" s="45">
        <f t="shared" si="59"/>
        <v>91.493775933609953</v>
      </c>
    </row>
    <row r="271" spans="1:6" ht="12.75" customHeight="1" x14ac:dyDescent="0.2">
      <c r="A271" s="63">
        <v>3722</v>
      </c>
      <c r="B271" s="65" t="s">
        <v>535</v>
      </c>
      <c r="C271" s="247" t="s">
        <v>536</v>
      </c>
      <c r="D271" s="194">
        <v>1455743.36</v>
      </c>
      <c r="E271" s="194">
        <v>2647568.84</v>
      </c>
      <c r="F271" s="45">
        <f t="shared" si="59"/>
        <v>181.87057641808511</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4193452.45</v>
      </c>
      <c r="E273" s="60">
        <f t="shared" si="60"/>
        <v>4894124.91</v>
      </c>
      <c r="F273" s="45">
        <f t="shared" ref="F273:F277" si="61">IF(D273&lt;&gt;0,IF(E273/D273&gt;=100,"&gt;&gt;100",E273/D273*100),"-")</f>
        <v>116.70872552757811</v>
      </c>
    </row>
    <row r="274" spans="1:6" ht="12.75" customHeight="1" x14ac:dyDescent="0.2">
      <c r="A274" s="63">
        <v>381</v>
      </c>
      <c r="B274" s="64" t="s">
        <v>541</v>
      </c>
      <c r="C274" s="247" t="s">
        <v>542</v>
      </c>
      <c r="D274" s="60">
        <f t="shared" ref="D274:E274" si="62">SUM(D275:D277)</f>
        <v>2734176.87</v>
      </c>
      <c r="E274" s="60">
        <f t="shared" si="62"/>
        <v>4209518.04</v>
      </c>
      <c r="F274" s="45">
        <f t="shared" si="61"/>
        <v>153.95924404846565</v>
      </c>
    </row>
    <row r="275" spans="1:6" ht="12.75" customHeight="1" x14ac:dyDescent="0.2">
      <c r="A275" s="63">
        <v>3811</v>
      </c>
      <c r="B275" s="64" t="s">
        <v>543</v>
      </c>
      <c r="C275" s="247" t="s">
        <v>544</v>
      </c>
      <c r="D275" s="194">
        <v>2710887.83</v>
      </c>
      <c r="E275" s="194">
        <v>4182429.36</v>
      </c>
      <c r="F275" s="45">
        <f t="shared" si="61"/>
        <v>154.28264178676844</v>
      </c>
    </row>
    <row r="276" spans="1:6" ht="12.75" customHeight="1" x14ac:dyDescent="0.2">
      <c r="A276" s="63">
        <v>3812</v>
      </c>
      <c r="B276" s="64" t="s">
        <v>545</v>
      </c>
      <c r="C276" s="247" t="s">
        <v>546</v>
      </c>
      <c r="D276" s="194">
        <v>11469.5</v>
      </c>
      <c r="E276" s="194">
        <v>2277</v>
      </c>
      <c r="F276" s="45">
        <f t="shared" si="61"/>
        <v>19.852652687562667</v>
      </c>
    </row>
    <row r="277" spans="1:6" ht="12.75" customHeight="1" x14ac:dyDescent="0.2">
      <c r="A277" s="63" t="s">
        <v>547</v>
      </c>
      <c r="B277" s="64" t="s">
        <v>548</v>
      </c>
      <c r="C277" s="247" t="s">
        <v>547</v>
      </c>
      <c r="D277" s="194">
        <v>11819.54</v>
      </c>
      <c r="E277" s="194">
        <v>24811.68</v>
      </c>
      <c r="F277" s="45">
        <f t="shared" si="61"/>
        <v>209.92085986425866</v>
      </c>
    </row>
    <row r="278" spans="1:6" ht="12.75" customHeight="1" x14ac:dyDescent="0.2">
      <c r="A278" s="63">
        <v>382</v>
      </c>
      <c r="B278" s="65" t="s">
        <v>549</v>
      </c>
      <c r="C278" s="247" t="s">
        <v>550</v>
      </c>
      <c r="D278" s="60">
        <f t="shared" ref="D278:E278" si="63">SUM(D279:D282)</f>
        <v>1322025.81</v>
      </c>
      <c r="E278" s="60">
        <f t="shared" si="63"/>
        <v>598099.88</v>
      </c>
      <c r="F278" s="45">
        <f t="shared" ref="F278:F282" si="64">IF(D278&lt;&gt;0,IF(E278/D278&gt;=100,"&gt;&gt;100",E278/D278*100),"-")</f>
        <v>45.241165147902827</v>
      </c>
    </row>
    <row r="279" spans="1:6" ht="12.75" customHeight="1" x14ac:dyDescent="0.2">
      <c r="A279" s="63">
        <v>3821</v>
      </c>
      <c r="B279" s="64" t="s">
        <v>551</v>
      </c>
      <c r="C279" s="247" t="s">
        <v>552</v>
      </c>
      <c r="D279" s="194">
        <v>1322025.81</v>
      </c>
      <c r="E279" s="194">
        <v>598099.88</v>
      </c>
      <c r="F279" s="45">
        <f t="shared" si="64"/>
        <v>45.241165147902827</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137249.76999999999</v>
      </c>
      <c r="E289" s="60">
        <f t="shared" si="67"/>
        <v>86506.99</v>
      </c>
      <c r="F289" s="45">
        <f t="shared" si="66"/>
        <v>63.028877935460301</v>
      </c>
    </row>
    <row r="290" spans="1:6" ht="24" x14ac:dyDescent="0.2">
      <c r="A290" s="63">
        <v>3861</v>
      </c>
      <c r="B290" s="64" t="s">
        <v>572</v>
      </c>
      <c r="C290" s="247" t="s">
        <v>573</v>
      </c>
      <c r="D290" s="194">
        <v>106857.47</v>
      </c>
      <c r="E290" s="194">
        <v>86506.99</v>
      </c>
      <c r="F290" s="45">
        <f t="shared" si="66"/>
        <v>80.955491459792199</v>
      </c>
    </row>
    <row r="291" spans="1:6" ht="24" x14ac:dyDescent="0.2">
      <c r="A291" s="63">
        <v>3862</v>
      </c>
      <c r="B291" s="65" t="s">
        <v>574</v>
      </c>
      <c r="C291" s="247" t="s">
        <v>575</v>
      </c>
      <c r="D291" s="194">
        <v>15000</v>
      </c>
      <c r="E291" s="194"/>
      <c r="F291" s="45">
        <f t="shared" si="66"/>
        <v>0</v>
      </c>
    </row>
    <row r="292" spans="1:6" ht="12.75" customHeight="1" x14ac:dyDescent="0.2">
      <c r="A292" s="63">
        <v>3863</v>
      </c>
      <c r="B292" s="65" t="s">
        <v>576</v>
      </c>
      <c r="C292" s="247" t="s">
        <v>577</v>
      </c>
      <c r="D292" s="194">
        <v>15392.3</v>
      </c>
      <c r="E292" s="194"/>
      <c r="F292" s="45">
        <f t="shared" si="66"/>
        <v>0</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37049755.460000001</v>
      </c>
      <c r="E299" s="60">
        <f>E152-E297+E298</f>
        <v>42682550.86999999</v>
      </c>
      <c r="F299" s="45">
        <f t="shared" si="68"/>
        <v>115.20332682379326</v>
      </c>
    </row>
    <row r="300" spans="1:6" ht="12.75" customHeight="1" x14ac:dyDescent="0.2">
      <c r="A300" s="63" t="s">
        <v>582</v>
      </c>
      <c r="B300" s="64" t="s">
        <v>593</v>
      </c>
      <c r="C300" s="247" t="s">
        <v>594</v>
      </c>
      <c r="D300" s="60">
        <f>IF(D6&gt;=D299,D6-D299,0)</f>
        <v>6321074.9299999923</v>
      </c>
      <c r="E300" s="60">
        <f>IF(E6&gt;=E299,E6-E299,0)</f>
        <v>7864095.7400000095</v>
      </c>
      <c r="F300" s="45">
        <f t="shared" si="68"/>
        <v>124.41073436223323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25190021.629999999</v>
      </c>
      <c r="E302" s="194">
        <v>24910771.010000002</v>
      </c>
      <c r="F302" s="45">
        <f t="shared" si="68"/>
        <v>98.891423659329362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1407661.46</v>
      </c>
      <c r="E304" s="194">
        <v>2673341.79</v>
      </c>
      <c r="F304" s="45">
        <f t="shared" si="68"/>
        <v>189.91368776978524</v>
      </c>
    </row>
    <row r="305" spans="1:6" ht="12" x14ac:dyDescent="0.2">
      <c r="A305" s="63">
        <v>9661</v>
      </c>
      <c r="B305" s="220" t="s">
        <v>603</v>
      </c>
      <c r="C305" s="247" t="s">
        <v>604</v>
      </c>
      <c r="D305" s="194">
        <v>665.2</v>
      </c>
      <c r="E305" s="194">
        <v>93.21</v>
      </c>
      <c r="F305" s="45">
        <f t="shared" si="68"/>
        <v>14.012327119663256</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3" t="s">
        <v>607</v>
      </c>
      <c r="B307" s="384"/>
      <c r="C307" s="171"/>
      <c r="D307" s="43"/>
      <c r="E307" s="43"/>
      <c r="F307" s="44"/>
    </row>
    <row r="308" spans="1:6" ht="12.75" customHeight="1" x14ac:dyDescent="0.2">
      <c r="A308" s="63">
        <v>7</v>
      </c>
      <c r="B308" s="64" t="s">
        <v>608</v>
      </c>
      <c r="C308" s="247" t="s">
        <v>609</v>
      </c>
      <c r="D308" s="60">
        <f t="shared" ref="D308:E308" si="71">D309+D321+D354+D358</f>
        <v>53939.58</v>
      </c>
      <c r="E308" s="60">
        <f t="shared" si="71"/>
        <v>107079.15</v>
      </c>
      <c r="F308" s="45">
        <f t="shared" ref="F308:F428" si="72">IF(D308&lt;&gt;0,IF(E308/D308&gt;=100,"&gt;&gt;100",E308/D308*100),"-")</f>
        <v>198.51684050932542</v>
      </c>
    </row>
    <row r="309" spans="1:6" ht="12.75" customHeight="1" x14ac:dyDescent="0.2">
      <c r="A309" s="63">
        <v>71</v>
      </c>
      <c r="B309" s="64" t="s">
        <v>610</v>
      </c>
      <c r="C309" s="247" t="s">
        <v>611</v>
      </c>
      <c r="D309" s="60">
        <f t="shared" ref="D309:E309" si="73">D310+D314</f>
        <v>47310.48</v>
      </c>
      <c r="E309" s="60">
        <f t="shared" si="73"/>
        <v>103439.15</v>
      </c>
      <c r="F309" s="45">
        <f t="shared" si="72"/>
        <v>218.63897808688475</v>
      </c>
    </row>
    <row r="310" spans="1:6" ht="24" x14ac:dyDescent="0.2">
      <c r="A310" s="63">
        <v>711</v>
      </c>
      <c r="B310" s="64" t="s">
        <v>612</v>
      </c>
      <c r="C310" s="247" t="s">
        <v>613</v>
      </c>
      <c r="D310" s="60">
        <f t="shared" ref="D310:E310" si="74">SUM(D311:D313)</f>
        <v>47310.48</v>
      </c>
      <c r="E310" s="60">
        <f t="shared" si="74"/>
        <v>103439.15</v>
      </c>
      <c r="F310" s="45">
        <f t="shared" si="72"/>
        <v>218.63897808688475</v>
      </c>
    </row>
    <row r="311" spans="1:6" ht="12.75" customHeight="1" x14ac:dyDescent="0.2">
      <c r="A311" s="63">
        <v>7111</v>
      </c>
      <c r="B311" s="64" t="s">
        <v>614</v>
      </c>
      <c r="C311" s="247" t="s">
        <v>615</v>
      </c>
      <c r="D311" s="194">
        <v>47310.48</v>
      </c>
      <c r="E311" s="194">
        <v>103439.15</v>
      </c>
      <c r="F311" s="45">
        <f t="shared" si="72"/>
        <v>218.63897808688475</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6629.1</v>
      </c>
      <c r="E321" s="60">
        <f t="shared" si="76"/>
        <v>3640</v>
      </c>
      <c r="F321" s="45">
        <f t="shared" si="72"/>
        <v>54.909414550994853</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100</v>
      </c>
      <c r="E327" s="60">
        <f t="shared" si="78"/>
        <v>0</v>
      </c>
      <c r="F327" s="45">
        <f t="shared" si="72"/>
        <v>0</v>
      </c>
    </row>
    <row r="328" spans="1:6" ht="12.75" customHeight="1" x14ac:dyDescent="0.2">
      <c r="A328" s="63">
        <v>7221</v>
      </c>
      <c r="B328" s="64" t="s">
        <v>648</v>
      </c>
      <c r="C328" s="247" t="s">
        <v>649</v>
      </c>
      <c r="D328" s="194">
        <v>100</v>
      </c>
      <c r="E328" s="194"/>
      <c r="F328" s="45">
        <f t="shared" si="72"/>
        <v>0</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6529.1</v>
      </c>
      <c r="E336" s="60">
        <f t="shared" si="79"/>
        <v>3640</v>
      </c>
      <c r="F336" s="45">
        <f t="shared" si="72"/>
        <v>55.75040970424714</v>
      </c>
    </row>
    <row r="337" spans="1:6" ht="12.75" customHeight="1" x14ac:dyDescent="0.2">
      <c r="A337" s="63">
        <v>7231</v>
      </c>
      <c r="B337" s="64" t="s">
        <v>666</v>
      </c>
      <c r="C337" s="247" t="s">
        <v>667</v>
      </c>
      <c r="D337" s="194">
        <v>6529.1</v>
      </c>
      <c r="E337" s="194">
        <v>3640</v>
      </c>
      <c r="F337" s="45">
        <f t="shared" si="72"/>
        <v>55.75040970424714</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1095627.1599999999</v>
      </c>
      <c r="E360" s="60">
        <f t="shared" si="86"/>
        <v>5677700.669999999</v>
      </c>
      <c r="F360" s="45">
        <f t="shared" si="72"/>
        <v>518.21466985174038</v>
      </c>
    </row>
    <row r="361" spans="1:6" ht="12.75" customHeight="1" x14ac:dyDescent="0.2">
      <c r="A361" s="63">
        <v>41</v>
      </c>
      <c r="B361" s="64" t="s">
        <v>714</v>
      </c>
      <c r="C361" s="247" t="s">
        <v>715</v>
      </c>
      <c r="D361" s="60">
        <f t="shared" ref="D361:E361" si="87">D362+D366</f>
        <v>0</v>
      </c>
      <c r="E361" s="60">
        <f t="shared" si="87"/>
        <v>318168.01</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318168.01</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v>30362.5</v>
      </c>
      <c r="F369" s="45" t="str">
        <f t="shared" si="72"/>
        <v>-</v>
      </c>
    </row>
    <row r="370" spans="1:6" ht="12.75" customHeight="1" x14ac:dyDescent="0.2">
      <c r="A370" s="63">
        <v>4124</v>
      </c>
      <c r="B370" s="64" t="s">
        <v>628</v>
      </c>
      <c r="C370" s="247" t="s">
        <v>727</v>
      </c>
      <c r="D370" s="194">
        <v>0</v>
      </c>
      <c r="E370" s="194">
        <v>287805.51</v>
      </c>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646913.24</v>
      </c>
      <c r="E373" s="60">
        <f t="shared" si="90"/>
        <v>5355345.1599999992</v>
      </c>
      <c r="F373" s="45">
        <f t="shared" si="72"/>
        <v>827.83050784367924</v>
      </c>
    </row>
    <row r="374" spans="1:6" ht="12.75" customHeight="1" x14ac:dyDescent="0.2">
      <c r="A374" s="63">
        <v>421</v>
      </c>
      <c r="B374" s="64" t="s">
        <v>732</v>
      </c>
      <c r="C374" s="247" t="s">
        <v>733</v>
      </c>
      <c r="D374" s="60">
        <f t="shared" ref="D374:E374" si="91">SUM(D375:D378)</f>
        <v>418674.01</v>
      </c>
      <c r="E374" s="60">
        <f t="shared" si="91"/>
        <v>5176368.8099999996</v>
      </c>
      <c r="F374" s="45">
        <f t="shared" si="72"/>
        <v>1236.3721383135291</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418674.01</v>
      </c>
      <c r="E376" s="194">
        <v>5163937.5599999996</v>
      </c>
      <c r="F376" s="45">
        <f t="shared" si="72"/>
        <v>1233.4029427811865</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v>12431.25</v>
      </c>
      <c r="F378" s="45" t="str">
        <f t="shared" si="72"/>
        <v>-</v>
      </c>
    </row>
    <row r="379" spans="1:6" ht="12.75" customHeight="1" x14ac:dyDescent="0.2">
      <c r="A379" s="63">
        <v>422</v>
      </c>
      <c r="B379" s="64" t="s">
        <v>738</v>
      </c>
      <c r="C379" s="247" t="s">
        <v>739</v>
      </c>
      <c r="D379" s="60">
        <f t="shared" ref="D379:E379" si="92">SUM(D380:D387)</f>
        <v>184556.95</v>
      </c>
      <c r="E379" s="60">
        <f t="shared" si="92"/>
        <v>149548.84999999998</v>
      </c>
      <c r="F379" s="45">
        <f t="shared" si="72"/>
        <v>81.031275170076213</v>
      </c>
    </row>
    <row r="380" spans="1:6" ht="12.75" customHeight="1" x14ac:dyDescent="0.2">
      <c r="A380" s="63">
        <v>4221</v>
      </c>
      <c r="B380" s="64" t="s">
        <v>648</v>
      </c>
      <c r="C380" s="247" t="s">
        <v>740</v>
      </c>
      <c r="D380" s="194">
        <v>115816.55</v>
      </c>
      <c r="E380" s="194">
        <v>65436.47</v>
      </c>
      <c r="F380" s="45">
        <f t="shared" si="72"/>
        <v>56.500102964559041</v>
      </c>
    </row>
    <row r="381" spans="1:6" ht="12.75" customHeight="1" x14ac:dyDescent="0.2">
      <c r="A381" s="63">
        <v>4222</v>
      </c>
      <c r="B381" s="64" t="s">
        <v>741</v>
      </c>
      <c r="C381" s="247" t="s">
        <v>742</v>
      </c>
      <c r="D381" s="194">
        <v>44791.74</v>
      </c>
      <c r="E381" s="194">
        <v>6785.54</v>
      </c>
      <c r="F381" s="45">
        <f t="shared" si="72"/>
        <v>15.149087755912138</v>
      </c>
    </row>
    <row r="382" spans="1:6" ht="12.75" customHeight="1" x14ac:dyDescent="0.2">
      <c r="A382" s="63">
        <v>4223</v>
      </c>
      <c r="B382" s="64" t="s">
        <v>652</v>
      </c>
      <c r="C382" s="247" t="s">
        <v>743</v>
      </c>
      <c r="D382" s="194">
        <v>9731.8799999999992</v>
      </c>
      <c r="E382" s="194">
        <v>2507.5</v>
      </c>
      <c r="F382" s="45">
        <f t="shared" si="72"/>
        <v>25.765833528567967</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14216.78</v>
      </c>
      <c r="E386" s="194">
        <v>74819.34</v>
      </c>
      <c r="F386" s="45">
        <f t="shared" si="72"/>
        <v>526.27486674197667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25438.53</v>
      </c>
      <c r="E388" s="60">
        <f t="shared" si="93"/>
        <v>20142.5</v>
      </c>
      <c r="F388" s="45">
        <f t="shared" si="72"/>
        <v>79.181069031897678</v>
      </c>
    </row>
    <row r="389" spans="1:6" ht="12.75" customHeight="1" x14ac:dyDescent="0.2">
      <c r="A389" s="63">
        <v>4231</v>
      </c>
      <c r="B389" s="64" t="s">
        <v>666</v>
      </c>
      <c r="C389" s="247" t="s">
        <v>751</v>
      </c>
      <c r="D389" s="194">
        <v>25438.53</v>
      </c>
      <c r="E389" s="194"/>
      <c r="F389" s="45">
        <f t="shared" si="72"/>
        <v>0</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v>20142.5</v>
      </c>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18243.75</v>
      </c>
      <c r="E401" s="60">
        <f t="shared" si="96"/>
        <v>9285</v>
      </c>
      <c r="F401" s="45">
        <f t="shared" si="72"/>
        <v>50.894141829393625</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18243.75</v>
      </c>
      <c r="E403" s="194">
        <v>2935</v>
      </c>
      <c r="F403" s="45">
        <f t="shared" si="72"/>
        <v>16.087701267557382</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v>6350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448713.92</v>
      </c>
      <c r="E412" s="60">
        <f t="shared" si="100"/>
        <v>4187.5</v>
      </c>
      <c r="F412" s="45">
        <f t="shared" si="72"/>
        <v>0.93322266445400226</v>
      </c>
    </row>
    <row r="413" spans="1:6" ht="12.75" customHeight="1" x14ac:dyDescent="0.2">
      <c r="A413" s="63">
        <v>451</v>
      </c>
      <c r="B413" s="64" t="s">
        <v>785</v>
      </c>
      <c r="C413" s="247" t="s">
        <v>786</v>
      </c>
      <c r="D413" s="194">
        <v>448713.92</v>
      </c>
      <c r="E413" s="194">
        <v>4187.5</v>
      </c>
      <c r="F413" s="45">
        <f t="shared" si="72"/>
        <v>0.93322266445400226</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1041687.58</v>
      </c>
      <c r="E418" s="60">
        <f t="shared" si="102"/>
        <v>5570621.5199999986</v>
      </c>
      <c r="F418" s="45">
        <f t="shared" si="72"/>
        <v>534.76892947115675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2864563.22</v>
      </c>
      <c r="E420" s="194">
        <v>2992139.09</v>
      </c>
      <c r="F420" s="45">
        <f t="shared" si="72"/>
        <v>104.45358891398458</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43424769.969999991</v>
      </c>
      <c r="E422" s="60">
        <f>E6+E308</f>
        <v>50653725.759999998</v>
      </c>
      <c r="F422" s="45">
        <f t="shared" si="72"/>
        <v>116.64707906338741</v>
      </c>
    </row>
    <row r="423" spans="1:6" ht="12.75" customHeight="1" x14ac:dyDescent="0.2">
      <c r="A423" s="63" t="s">
        <v>582</v>
      </c>
      <c r="B423" s="64" t="s">
        <v>805</v>
      </c>
      <c r="C423" s="247" t="s">
        <v>806</v>
      </c>
      <c r="D423" s="60">
        <f t="shared" ref="D423:E423" si="103">D299+D360</f>
        <v>38145382.619999997</v>
      </c>
      <c r="E423" s="60">
        <f t="shared" si="103"/>
        <v>48360251.539999992</v>
      </c>
      <c r="F423" s="45">
        <f t="shared" si="72"/>
        <v>126.77878217072657</v>
      </c>
    </row>
    <row r="424" spans="1:6" ht="12.75" customHeight="1" x14ac:dyDescent="0.2">
      <c r="A424" s="63" t="s">
        <v>582</v>
      </c>
      <c r="B424" s="64" t="s">
        <v>807</v>
      </c>
      <c r="C424" s="247" t="s">
        <v>808</v>
      </c>
      <c r="D424" s="60">
        <f t="shared" ref="D424:E424" si="104">IF(D422&gt;=D423,D422-D423,0)</f>
        <v>5279387.349999994</v>
      </c>
      <c r="E424" s="60">
        <f t="shared" si="104"/>
        <v>2293474.2200000063</v>
      </c>
      <c r="F424" s="45">
        <f t="shared" si="72"/>
        <v>43.442052419207485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22325458.41</v>
      </c>
      <c r="E426" s="60">
        <f t="shared" si="106"/>
        <v>21918631.920000002</v>
      </c>
      <c r="F426" s="45">
        <f t="shared" si="72"/>
        <v>98.177746308591935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1407661.46</v>
      </c>
      <c r="E428" s="81">
        <f t="shared" si="108"/>
        <v>2673341.79</v>
      </c>
      <c r="F428" s="61">
        <f t="shared" si="72"/>
        <v>189.91368776978524</v>
      </c>
    </row>
    <row r="429" spans="1:6" s="55" customFormat="1" ht="20.100000000000001" customHeight="1" x14ac:dyDescent="0.2">
      <c r="A429" s="383" t="s">
        <v>819</v>
      </c>
      <c r="B429" s="384"/>
      <c r="C429" s="171"/>
      <c r="D429" s="43"/>
      <c r="E429" s="43"/>
      <c r="F429" s="44"/>
    </row>
    <row r="430" spans="1:6" ht="12.75" customHeight="1" x14ac:dyDescent="0.2">
      <c r="A430" s="63">
        <v>8</v>
      </c>
      <c r="B430" s="64" t="s">
        <v>820</v>
      </c>
      <c r="C430" s="247" t="s">
        <v>821</v>
      </c>
      <c r="D430" s="60">
        <f>D431+D466+D479+D491+D522</f>
        <v>312995.61</v>
      </c>
      <c r="E430" s="60">
        <f>E431+E466+E479+E491+E522</f>
        <v>2102499.5099999998</v>
      </c>
      <c r="F430" s="45">
        <f t="shared" ref="F430:F651" si="109">IF(D430&lt;&gt;0,IF(E430/D430&gt;=100,"&gt;&gt;100",E430/D430*100),"-")</f>
        <v>671.73450451908889</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312995.61</v>
      </c>
      <c r="E491" s="60">
        <f t="shared" si="126"/>
        <v>2102499.5099999998</v>
      </c>
      <c r="F491" s="45">
        <f t="shared" si="109"/>
        <v>671.73450451908889</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312995.61</v>
      </c>
      <c r="E497" s="60">
        <f t="shared" si="128"/>
        <v>2102499.5099999998</v>
      </c>
      <c r="F497" s="45">
        <f t="shared" si="109"/>
        <v>671.73450451908889</v>
      </c>
    </row>
    <row r="498" spans="1:6" ht="12.75" customHeight="1" x14ac:dyDescent="0.2">
      <c r="A498" s="63">
        <v>8422</v>
      </c>
      <c r="B498" s="64" t="s">
        <v>956</v>
      </c>
      <c r="C498" s="247" t="s">
        <v>957</v>
      </c>
      <c r="D498" s="194">
        <v>312995.61</v>
      </c>
      <c r="E498" s="194">
        <v>2102499.5099999998</v>
      </c>
      <c r="F498" s="45">
        <f t="shared" si="109"/>
        <v>671.73450451908889</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178114.57</v>
      </c>
      <c r="E535" s="60">
        <f>E536+E571+E584+E597+E629</f>
        <v>49428.74</v>
      </c>
      <c r="F535" s="45">
        <f t="shared" si="109"/>
        <v>27.751093018386985</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178114.57</v>
      </c>
      <c r="E597" s="60">
        <f t="shared" si="152"/>
        <v>49428.74</v>
      </c>
      <c r="F597" s="45">
        <f t="shared" si="109"/>
        <v>27.751093018386985</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128685.83</v>
      </c>
      <c r="E609" s="60">
        <f t="shared" si="156"/>
        <v>0</v>
      </c>
      <c r="F609" s="45">
        <f t="shared" si="109"/>
        <v>0</v>
      </c>
    </row>
    <row r="610" spans="1:6" ht="24" x14ac:dyDescent="0.2">
      <c r="A610" s="63">
        <v>5443</v>
      </c>
      <c r="B610" s="64" t="s">
        <v>1170</v>
      </c>
      <c r="C610" s="247" t="s">
        <v>1171</v>
      </c>
      <c r="D610" s="194">
        <v>128685.83</v>
      </c>
      <c r="E610" s="194"/>
      <c r="F610" s="45">
        <f t="shared" si="109"/>
        <v>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49428.74</v>
      </c>
      <c r="E621" s="60">
        <f t="shared" si="158"/>
        <v>49428.74</v>
      </c>
      <c r="F621" s="45">
        <f t="shared" si="109"/>
        <v>100</v>
      </c>
    </row>
    <row r="622" spans="1:6" ht="12.75" customHeight="1" x14ac:dyDescent="0.2">
      <c r="A622" s="63">
        <v>5471</v>
      </c>
      <c r="B622" s="64" t="s">
        <v>1194</v>
      </c>
      <c r="C622" s="247" t="s">
        <v>1195</v>
      </c>
      <c r="D622" s="194">
        <v>49428.74</v>
      </c>
      <c r="E622" s="194">
        <v>49428.74</v>
      </c>
      <c r="F622" s="45">
        <f t="shared" si="109"/>
        <v>100</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134881.03999999998</v>
      </c>
      <c r="E639" s="60">
        <f>IF(E430-E535&gt;=0,E430-E535,0)</f>
        <v>2053070.7699999998</v>
      </c>
      <c r="F639" s="45">
        <f t="shared" si="109"/>
        <v>1522.1344452860092</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1092363.3</v>
      </c>
      <c r="F641" s="45" t="str">
        <f t="shared" si="109"/>
        <v>-</v>
      </c>
    </row>
    <row r="642" spans="1:6" ht="12.75" customHeight="1" x14ac:dyDescent="0.2">
      <c r="A642" s="63">
        <v>92223</v>
      </c>
      <c r="B642" s="64" t="s">
        <v>1234</v>
      </c>
      <c r="C642" s="247" t="s">
        <v>1235</v>
      </c>
      <c r="D642" s="194">
        <v>729554.88</v>
      </c>
      <c r="E642" s="194">
        <v>0</v>
      </c>
      <c r="F642" s="45">
        <f t="shared" si="109"/>
        <v>0</v>
      </c>
    </row>
    <row r="643" spans="1:6" ht="12.75" customHeight="1" x14ac:dyDescent="0.2">
      <c r="A643" s="63" t="s">
        <v>582</v>
      </c>
      <c r="B643" s="64" t="s">
        <v>1236</v>
      </c>
      <c r="C643" s="247" t="s">
        <v>1237</v>
      </c>
      <c r="D643" s="60">
        <f>D422+D430</f>
        <v>43737765.579999991</v>
      </c>
      <c r="E643" s="60">
        <f>E422+E430</f>
        <v>52756225.269999996</v>
      </c>
      <c r="F643" s="45">
        <f t="shared" si="109"/>
        <v>120.61938823441838</v>
      </c>
    </row>
    <row r="644" spans="1:6" ht="12.75" customHeight="1" x14ac:dyDescent="0.2">
      <c r="A644" s="63" t="s">
        <v>582</v>
      </c>
      <c r="B644" s="64" t="s">
        <v>1238</v>
      </c>
      <c r="C644" s="247" t="s">
        <v>1239</v>
      </c>
      <c r="D644" s="60">
        <f>D423+D535</f>
        <v>38323497.189999998</v>
      </c>
      <c r="E644" s="60">
        <f>E423+E535</f>
        <v>48409680.279999994</v>
      </c>
      <c r="F644" s="45">
        <f t="shared" si="109"/>
        <v>126.31853517959173</v>
      </c>
    </row>
    <row r="645" spans="1:6" ht="12.75" customHeight="1" x14ac:dyDescent="0.2">
      <c r="A645" s="63" t="s">
        <v>582</v>
      </c>
      <c r="B645" s="64" t="s">
        <v>1240</v>
      </c>
      <c r="C645" s="247" t="s">
        <v>1241</v>
      </c>
      <c r="D645" s="60">
        <f t="shared" ref="D645:E645" si="163">IF(D643&gt;=D644,D643-D644,0)</f>
        <v>5414268.3899999931</v>
      </c>
      <c r="E645" s="60">
        <f t="shared" si="163"/>
        <v>4346544.9900000021</v>
      </c>
      <c r="F645" s="45">
        <f t="shared" si="109"/>
        <v>80.279451939027496</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21595903.530000001</v>
      </c>
      <c r="E647" s="60">
        <f>IF(E426-E427+E641-E642&gt;=0,E426-E427+E641-E642,0)</f>
        <v>23010995.220000003</v>
      </c>
      <c r="F647" s="45">
        <f t="shared" si="109"/>
        <v>106.55259312505365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27010171.919999994</v>
      </c>
      <c r="E649" s="60">
        <f t="shared" si="165"/>
        <v>27357540.210000005</v>
      </c>
      <c r="F649" s="45">
        <f t="shared" si="109"/>
        <v>101.28606471306018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126472.45</v>
      </c>
      <c r="E651" s="196">
        <v>113130.27</v>
      </c>
      <c r="F651" s="61">
        <f t="shared" si="109"/>
        <v>89.450524600416941</v>
      </c>
    </row>
    <row r="652" spans="1:6" s="55" customFormat="1" ht="20.100000000000001" customHeight="1" x14ac:dyDescent="0.2">
      <c r="A652" s="383" t="s">
        <v>1254</v>
      </c>
      <c r="B652" s="384"/>
      <c r="C652" s="171"/>
      <c r="D652" s="43"/>
      <c r="E652" s="43"/>
      <c r="F652" s="44"/>
    </row>
    <row r="653" spans="1:6" ht="12.75" customHeight="1" x14ac:dyDescent="0.2">
      <c r="A653" s="63">
        <v>11</v>
      </c>
      <c r="B653" s="64" t="s">
        <v>1255</v>
      </c>
      <c r="C653" s="247" t="s">
        <v>1256</v>
      </c>
      <c r="D653" s="194">
        <v>30552704.02</v>
      </c>
      <c r="E653" s="194">
        <v>34608479.729999997</v>
      </c>
      <c r="F653" s="45">
        <f t="shared" ref="F653:F740" si="167">IF(D653&lt;&gt;0,IF(E653/D653&gt;=100,"&gt;&gt;100",E653/D653*100),"-")</f>
        <v>113.27468661151909</v>
      </c>
    </row>
    <row r="654" spans="1:6" ht="12.75" customHeight="1" x14ac:dyDescent="0.2">
      <c r="A654" s="63" t="s">
        <v>1257</v>
      </c>
      <c r="B654" s="64" t="s">
        <v>1258</v>
      </c>
      <c r="C654" s="247" t="s">
        <v>1257</v>
      </c>
      <c r="D654" s="194">
        <v>59532397.619999997</v>
      </c>
      <c r="E654" s="194">
        <v>84869720.890000001</v>
      </c>
      <c r="F654" s="45">
        <f t="shared" si="167"/>
        <v>142.56056245496805</v>
      </c>
    </row>
    <row r="655" spans="1:6" ht="12.75" customHeight="1" x14ac:dyDescent="0.2">
      <c r="A655" s="63" t="s">
        <v>1259</v>
      </c>
      <c r="B655" s="64" t="s">
        <v>1260</v>
      </c>
      <c r="C655" s="247" t="s">
        <v>1259</v>
      </c>
      <c r="D655" s="194">
        <v>55098676.210000001</v>
      </c>
      <c r="E655" s="194">
        <v>74786988.590000004</v>
      </c>
      <c r="F655" s="45">
        <f t="shared" si="167"/>
        <v>135.7328228811906</v>
      </c>
    </row>
    <row r="656" spans="1:6" ht="24" x14ac:dyDescent="0.2">
      <c r="A656" s="63">
        <v>11</v>
      </c>
      <c r="B656" s="64" t="s">
        <v>1261</v>
      </c>
      <c r="C656" s="247" t="s">
        <v>1262</v>
      </c>
      <c r="D656" s="60">
        <f t="shared" ref="D656:E656" si="168">+D653+D654-D655</f>
        <v>34986425.43</v>
      </c>
      <c r="E656" s="60">
        <f t="shared" si="168"/>
        <v>44691212.030000001</v>
      </c>
      <c r="F656" s="45">
        <f t="shared" si="167"/>
        <v>127.73872003419471</v>
      </c>
    </row>
    <row r="657" spans="1:6" ht="24" x14ac:dyDescent="0.2">
      <c r="A657" s="63" t="s">
        <v>582</v>
      </c>
      <c r="B657" s="64" t="s">
        <v>1263</v>
      </c>
      <c r="C657" s="247" t="s">
        <v>1264</v>
      </c>
      <c r="D657" s="253">
        <v>364</v>
      </c>
      <c r="E657" s="253">
        <v>368</v>
      </c>
      <c r="F657" s="45">
        <f t="shared" si="167"/>
        <v>101.09890109890109</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343</v>
      </c>
      <c r="E659" s="253">
        <v>344</v>
      </c>
      <c r="F659" s="45">
        <f t="shared" si="167"/>
        <v>100.29154518950438</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5725862.0700000003</v>
      </c>
      <c r="E661" s="194">
        <v>6620545.6799999997</v>
      </c>
      <c r="F661" s="45">
        <f t="shared" si="167"/>
        <v>115.62530845246155</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27011.14</v>
      </c>
      <c r="E663" s="192">
        <v>1116447.1499999999</v>
      </c>
      <c r="F663" s="71">
        <f t="shared" si="167"/>
        <v>4133.2840820491101</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1867266.18</v>
      </c>
      <c r="E665" s="192">
        <v>1991407.53</v>
      </c>
      <c r="F665" s="71">
        <f t="shared" si="167"/>
        <v>106.64829424586912</v>
      </c>
    </row>
    <row r="666" spans="1:6" ht="12.75" customHeight="1" x14ac:dyDescent="0.2">
      <c r="A666" s="70" t="s">
        <v>1282</v>
      </c>
      <c r="B666" s="65" t="s">
        <v>1283</v>
      </c>
      <c r="C666" s="277" t="s">
        <v>1282</v>
      </c>
      <c r="D666" s="192">
        <v>92816.639999999999</v>
      </c>
      <c r="E666" s="192">
        <v>145367.73000000001</v>
      </c>
      <c r="F666" s="71">
        <f t="shared" si="167"/>
        <v>156.61817751644534</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3505684.16</v>
      </c>
      <c r="E669" s="194">
        <v>4372962.68</v>
      </c>
      <c r="F669" s="45">
        <f t="shared" si="167"/>
        <v>124.73920867988288</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v>7323.43</v>
      </c>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308513.09999999998</v>
      </c>
      <c r="E676" s="194"/>
      <c r="F676" s="45">
        <f t="shared" si="167"/>
        <v>0</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v>6215.63</v>
      </c>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202828.41</v>
      </c>
      <c r="E702" s="192">
        <v>930449</v>
      </c>
      <c r="F702" s="71">
        <f t="shared" si="167"/>
        <v>458.73701815243732</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v>646.54</v>
      </c>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195192.78</v>
      </c>
      <c r="E706" s="192">
        <v>151027.67000000001</v>
      </c>
      <c r="F706" s="71">
        <f t="shared" si="167"/>
        <v>77.373594453647314</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756.11</v>
      </c>
      <c r="E711" s="192">
        <v>1809.82</v>
      </c>
      <c r="F711" s="71">
        <f t="shared" si="167"/>
        <v>239.35935247516892</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27695.29</v>
      </c>
      <c r="E726" s="192">
        <v>10730.13</v>
      </c>
      <c r="F726" s="71">
        <f t="shared" si="167"/>
        <v>38.74351920489007</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14035.68</v>
      </c>
      <c r="E732" s="192">
        <v>8361.99</v>
      </c>
      <c r="F732" s="71">
        <f t="shared" si="167"/>
        <v>59.576664614753248</v>
      </c>
    </row>
    <row r="733" spans="1:6" ht="12.75" customHeight="1" x14ac:dyDescent="0.2">
      <c r="A733" s="70">
        <v>31215</v>
      </c>
      <c r="B733" s="65" t="s">
        <v>1396</v>
      </c>
      <c r="C733" s="278" t="s">
        <v>1397</v>
      </c>
      <c r="D733" s="192">
        <v>10680</v>
      </c>
      <c r="E733" s="192">
        <v>17347.5</v>
      </c>
      <c r="F733" s="71">
        <f t="shared" si="167"/>
        <v>162.42977528089887</v>
      </c>
    </row>
    <row r="734" spans="1:6" ht="12.75" customHeight="1" x14ac:dyDescent="0.2">
      <c r="A734" s="70">
        <v>32121</v>
      </c>
      <c r="B734" s="65" t="s">
        <v>1398</v>
      </c>
      <c r="C734" s="278" t="s">
        <v>1399</v>
      </c>
      <c r="D734" s="192">
        <v>174450.04</v>
      </c>
      <c r="E734" s="192">
        <v>184012.13</v>
      </c>
      <c r="F734" s="71">
        <f t="shared" si="167"/>
        <v>105.48127704642545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12608.01</v>
      </c>
      <c r="E736" s="194">
        <v>21990.2</v>
      </c>
      <c r="F736" s="45">
        <f t="shared" si="167"/>
        <v>174.41451902401727</v>
      </c>
    </row>
    <row r="737" spans="1:6" ht="12.75" customHeight="1" x14ac:dyDescent="0.2">
      <c r="A737" s="63" t="s">
        <v>1404</v>
      </c>
      <c r="B737" s="64" t="s">
        <v>1405</v>
      </c>
      <c r="C737" s="247" t="s">
        <v>1404</v>
      </c>
      <c r="D737" s="194">
        <v>10352.879999999999</v>
      </c>
      <c r="E737" s="194">
        <v>392.72</v>
      </c>
      <c r="F737" s="45">
        <f t="shared" si="167"/>
        <v>3.7933405970126191</v>
      </c>
    </row>
    <row r="738" spans="1:6" ht="12.75" customHeight="1" x14ac:dyDescent="0.2">
      <c r="A738" s="63" t="s">
        <v>1406</v>
      </c>
      <c r="B738" s="64" t="s">
        <v>1407</v>
      </c>
      <c r="C738" s="247" t="s">
        <v>1406</v>
      </c>
      <c r="D738" s="194">
        <v>19513.11</v>
      </c>
      <c r="E738" s="194">
        <v>20006.88</v>
      </c>
      <c r="F738" s="45">
        <f t="shared" si="167"/>
        <v>102.53045260340356</v>
      </c>
    </row>
    <row r="739" spans="1:6" ht="12.75" customHeight="1" x14ac:dyDescent="0.2">
      <c r="A739" s="70" t="s">
        <v>1408</v>
      </c>
      <c r="B739" s="65" t="s">
        <v>1409</v>
      </c>
      <c r="C739" s="278" t="s">
        <v>1408</v>
      </c>
      <c r="D739" s="192">
        <v>19198.43</v>
      </c>
      <c r="E739" s="192">
        <v>29933.02</v>
      </c>
      <c r="F739" s="71">
        <f t="shared" si="167"/>
        <v>155.91389504245922</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34780.160000000003</v>
      </c>
      <c r="E741" s="192">
        <v>29428.18</v>
      </c>
      <c r="F741" s="71">
        <f t="shared" ref="F741:F1006" si="169">IF(D741&lt;&gt;0,IF(E741/D741&gt;=100,"&gt;&gt;100",E741/D741*100),"-")</f>
        <v>84.611974182982479</v>
      </c>
    </row>
    <row r="742" spans="1:6" ht="12.75" customHeight="1" x14ac:dyDescent="0.2">
      <c r="A742" s="70" t="s">
        <v>1414</v>
      </c>
      <c r="B742" s="65" t="s">
        <v>1415</v>
      </c>
      <c r="C742" s="278" t="s">
        <v>1414</v>
      </c>
      <c r="D742" s="192">
        <v>2167.2199999999998</v>
      </c>
      <c r="E742" s="192">
        <v>2034.63</v>
      </c>
      <c r="F742" s="71">
        <f t="shared" si="169"/>
        <v>93.882023975415521</v>
      </c>
    </row>
    <row r="743" spans="1:6" ht="12.75" customHeight="1" x14ac:dyDescent="0.2">
      <c r="A743" s="70" t="s">
        <v>1416</v>
      </c>
      <c r="B743" s="65" t="s">
        <v>1417</v>
      </c>
      <c r="C743" s="277" t="s">
        <v>1416</v>
      </c>
      <c r="D743" s="192">
        <v>800</v>
      </c>
      <c r="E743" s="192">
        <v>8802.35</v>
      </c>
      <c r="F743" s="71">
        <f t="shared" ref="F743:F744" si="170">IF(D743&lt;&gt;0,IF(E743/D743&gt;=100,"&gt;&gt;100",E743/D743*100),"-")</f>
        <v>1100.29375</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442.14</v>
      </c>
      <c r="E757" s="194">
        <v>21491.63</v>
      </c>
      <c r="F757" s="45">
        <f t="shared" si="169"/>
        <v>4860.8201022300636</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786.48</v>
      </c>
      <c r="E760" s="194"/>
      <c r="F760" s="45">
        <f t="shared" si="169"/>
        <v>0</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24853.48</v>
      </c>
      <c r="E769" s="194">
        <v>24853.48</v>
      </c>
      <c r="F769" s="45">
        <f t="shared" si="169"/>
        <v>100</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2744.6</v>
      </c>
      <c r="E777" s="192"/>
      <c r="F777" s="71">
        <f t="shared" si="169"/>
        <v>0</v>
      </c>
    </row>
    <row r="778" spans="1:6" ht="12.75" customHeight="1" x14ac:dyDescent="0.2">
      <c r="A778" s="70">
        <v>35232</v>
      </c>
      <c r="B778" s="65" t="s">
        <v>1486</v>
      </c>
      <c r="C778" s="278" t="s">
        <v>1487</v>
      </c>
      <c r="D778" s="192">
        <v>3000</v>
      </c>
      <c r="E778" s="192">
        <v>3000</v>
      </c>
      <c r="F778" s="71">
        <f t="shared" si="169"/>
        <v>100</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33690.629999999997</v>
      </c>
      <c r="E781" s="192">
        <v>46932.32</v>
      </c>
      <c r="F781" s="71">
        <f t="shared" si="169"/>
        <v>139.30377674742206</v>
      </c>
    </row>
    <row r="782" spans="1:6" ht="12.75" customHeight="1" x14ac:dyDescent="0.2">
      <c r="A782" s="70">
        <v>36316</v>
      </c>
      <c r="B782" s="65" t="s">
        <v>1494</v>
      </c>
      <c r="C782" s="278" t="s">
        <v>1495</v>
      </c>
      <c r="D782" s="192">
        <v>67116.05</v>
      </c>
      <c r="E782" s="192">
        <v>28926.69</v>
      </c>
      <c r="F782" s="71">
        <f t="shared" si="169"/>
        <v>43.099511964723789</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13272.48</v>
      </c>
      <c r="E784" s="192">
        <v>17364.18</v>
      </c>
      <c r="F784" s="71">
        <f t="shared" si="169"/>
        <v>130.82845105059494</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567700.14</v>
      </c>
      <c r="E788" s="192">
        <v>114148.75</v>
      </c>
      <c r="F788" s="71">
        <f t="shared" si="169"/>
        <v>20.107225973204798</v>
      </c>
    </row>
    <row r="789" spans="1:6" ht="12.75" customHeight="1" x14ac:dyDescent="0.2">
      <c r="A789" s="70">
        <v>36326</v>
      </c>
      <c r="B789" s="65" t="s">
        <v>1508</v>
      </c>
      <c r="C789" s="278" t="s">
        <v>1509</v>
      </c>
      <c r="D789" s="192">
        <v>525538.31000000006</v>
      </c>
      <c r="E789" s="192">
        <v>2037139.65</v>
      </c>
      <c r="F789" s="71">
        <f t="shared" si="169"/>
        <v>387.62914353475003</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v>22750</v>
      </c>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77120</v>
      </c>
      <c r="E846" s="194">
        <v>70560</v>
      </c>
      <c r="F846" s="45">
        <f t="shared" si="169"/>
        <v>91.493775933609953</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1410553.71</v>
      </c>
      <c r="E851" s="194">
        <v>2586705.9500000002</v>
      </c>
      <c r="F851" s="45">
        <f t="shared" si="169"/>
        <v>183.38230807248027</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45189.65</v>
      </c>
      <c r="E855" s="194">
        <v>60862.89</v>
      </c>
      <c r="F855" s="45">
        <f t="shared" si="169"/>
        <v>134.68325158526343</v>
      </c>
    </row>
    <row r="856" spans="1:6" ht="12.75" customHeight="1" x14ac:dyDescent="0.2">
      <c r="A856" s="63">
        <v>38117</v>
      </c>
      <c r="B856" s="64" t="s">
        <v>1640</v>
      </c>
      <c r="C856" s="247" t="s">
        <v>1641</v>
      </c>
      <c r="D856" s="194">
        <v>51184</v>
      </c>
      <c r="E856" s="194">
        <v>43368</v>
      </c>
      <c r="F856" s="45">
        <f t="shared" si="169"/>
        <v>84.729603000937786</v>
      </c>
    </row>
    <row r="857" spans="1:6" ht="12.75" customHeight="1" x14ac:dyDescent="0.2">
      <c r="A857" s="63">
        <v>38612</v>
      </c>
      <c r="B857" s="64" t="s">
        <v>1642</v>
      </c>
      <c r="C857" s="247" t="s">
        <v>1643</v>
      </c>
      <c r="D857" s="194">
        <v>106857.47</v>
      </c>
      <c r="E857" s="194">
        <v>86506.99</v>
      </c>
      <c r="F857" s="45">
        <f t="shared" si="169"/>
        <v>80.955491459792199</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15000</v>
      </c>
      <c r="E861" s="194"/>
      <c r="F861" s="45">
        <f t="shared" si="169"/>
        <v>0</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15392.3</v>
      </c>
      <c r="E866" s="194"/>
      <c r="F866" s="45">
        <f t="shared" si="169"/>
        <v>0</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312995.61</v>
      </c>
      <c r="E906" s="192">
        <v>2102499.5099999998</v>
      </c>
      <c r="F906" s="71">
        <f t="shared" si="169"/>
        <v>671.73450451908889</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128685.83</v>
      </c>
      <c r="E981" s="192"/>
      <c r="F981" s="71">
        <f t="shared" si="169"/>
        <v>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49428.74</v>
      </c>
      <c r="E996" s="192">
        <v>49428.74</v>
      </c>
      <c r="F996" s="71">
        <f t="shared" si="169"/>
        <v>100</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9" t="s">
        <v>1948</v>
      </c>
      <c r="B1010" s="380"/>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4" operator="lessThan">
      <formula>-0.001</formula>
    </cfRule>
  </conditionalFormatting>
  <conditionalFormatting sqref="D9:E16">
    <cfRule type="cellIs" dxfId="24" priority="2" operator="lessThan">
      <formula>-0.001</formula>
    </cfRule>
  </conditionalFormatting>
  <conditionalFormatting sqref="D18:E166 D169:E1009 D167:D168">
    <cfRule type="cellIs" dxfId="23" priority="3" operator="lessThan">
      <formula>-0.001</formula>
    </cfRule>
  </conditionalFormatting>
  <conditionalFormatting sqref="E167:E168">
    <cfRule type="cellIs" dxfId="22"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1980</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2134</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2433</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1254</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2834</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3086</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8" zoomScaleNormal="100" workbookViewId="0">
      <selection activeCell="J115" sqref="J11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3156</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15457448.17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65184577.809999995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37961136.509999998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19019117.34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7007304.21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3159126.04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56063.11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686275.67</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324335.55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2718128.84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4894124.91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173759.01</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5673600.6699999999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2151928.25</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2151928.25</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378795.04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49861357.230000004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23087507.719999999</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20456097.960000005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7004582.5599999996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3922879.42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65668.160000000003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689018.27</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324335.55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3607053.73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4670402.08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172158.19</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6069525.7599999998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98857.48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98857.48</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149368.31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30780668.749999985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342978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1562.2</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1562.2</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328958.99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8064.6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8064.6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320894.39</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246786</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72296.95</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1811.44</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12456.81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12456.81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30437690.750000004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20888514.350000001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2341491.31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982985.85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4460409.58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1764289.66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3156</v>
      </c>
      <c r="B1" s="395"/>
      <c r="C1" s="395"/>
      <c r="D1" s="395"/>
      <c r="E1" s="51" t="s">
        <v>3303</v>
      </c>
      <c r="F1" s="51"/>
      <c r="G1" s="51"/>
      <c r="H1" s="51"/>
      <c r="I1" s="51"/>
      <c r="J1" s="51"/>
      <c r="K1" s="51"/>
      <c r="L1" s="51"/>
      <c r="M1" s="51"/>
      <c r="N1" s="51"/>
      <c r="O1" s="51"/>
      <c r="P1" s="51"/>
    </row>
    <row r="2" spans="1:17" ht="37.5" customHeight="1" x14ac:dyDescent="0.2">
      <c r="A2" s="397" t="s">
        <v>3304</v>
      </c>
      <c r="B2" s="395"/>
      <c r="C2" s="395"/>
      <c r="D2" s="395"/>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29429</v>
      </c>
      <c r="P3" s="51"/>
    </row>
    <row r="4" spans="1:17" ht="19.5" customHeight="1" x14ac:dyDescent="0.2">
      <c r="A4" s="401" t="s">
        <v>3315</v>
      </c>
      <c r="B4" s="402"/>
      <c r="C4" s="403"/>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1987</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3336</v>
      </c>
      <c r="B23" s="399"/>
      <c r="C23" s="400"/>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1980</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1983</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1982</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3654</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Jasmina Hadžić</cp:lastModifiedBy>
  <cp:lastPrinted>2026-07-15T08:21:48Z</cp:lastPrinted>
  <dcterms:created xsi:type="dcterms:W3CDTF">2022-04-01T05:14:30Z</dcterms:created>
  <dcterms:modified xsi:type="dcterms:W3CDTF">2026-07-15T08:21:58Z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