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gz-redir\fr\FINANCIJE\JasminaH\Documents\SLUŽBENO\2025\Konsolidacija\I-VI.2025\Konačni obrasci za predaju\"/>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G332" i="9"/>
  <c r="E332" i="9" s="1"/>
  <c r="B332" i="9" s="1"/>
  <c r="F332" i="9"/>
  <c r="H331" i="9"/>
  <c r="G331" i="9"/>
  <c r="E331" i="9" s="1"/>
  <c r="B331" i="9" s="1"/>
  <c r="F331" i="9"/>
  <c r="H330" i="9"/>
  <c r="G330" i="9"/>
  <c r="F330" i="9"/>
  <c r="E330" i="9"/>
  <c r="B330" i="9" s="1"/>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E318" i="9" s="1"/>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E305" i="9" s="1"/>
  <c r="B305" i="9" s="1"/>
  <c r="F305" i="9"/>
  <c r="H304" i="9"/>
  <c r="E304" i="9" s="1"/>
  <c r="B304" i="9" s="1"/>
  <c r="G304" i="9"/>
  <c r="F304" i="9"/>
  <c r="H303" i="9"/>
  <c r="G303" i="9"/>
  <c r="E303" i="9" s="1"/>
  <c r="B303" i="9" s="1"/>
  <c r="F303" i="9"/>
  <c r="F302" i="9"/>
  <c r="F301" i="9"/>
  <c r="F300" i="9"/>
  <c r="F299" i="9"/>
  <c r="F297" i="9"/>
  <c r="L296" i="9"/>
  <c r="F296" i="9" s="1"/>
  <c r="H296" i="9"/>
  <c r="F295" i="9"/>
  <c r="I294" i="9"/>
  <c r="E294" i="9" s="1"/>
  <c r="B294" i="9" s="1"/>
  <c r="H294" i="9"/>
  <c r="F294" i="9"/>
  <c r="E293" i="9"/>
  <c r="M292" i="9"/>
  <c r="L292" i="9"/>
  <c r="F292" i="9" s="1"/>
  <c r="E292" i="9"/>
  <c r="M291" i="9"/>
  <c r="F291" i="9" s="1"/>
  <c r="B291" i="9" s="1"/>
  <c r="L291" i="9"/>
  <c r="E291" i="9"/>
  <c r="M290" i="9"/>
  <c r="L290" i="9"/>
  <c r="E290" i="9"/>
  <c r="M289" i="9"/>
  <c r="F289" i="9" s="1"/>
  <c r="B289" i="9" s="1"/>
  <c r="L289" i="9"/>
  <c r="E289" i="9"/>
  <c r="M288" i="9"/>
  <c r="L288" i="9"/>
  <c r="E288" i="9"/>
  <c r="M287" i="9"/>
  <c r="F287" i="9" s="1"/>
  <c r="B287" i="9" s="1"/>
  <c r="L287" i="9"/>
  <c r="E287" i="9"/>
  <c r="M286" i="9"/>
  <c r="L286" i="9"/>
  <c r="E286" i="9"/>
  <c r="M285" i="9"/>
  <c r="F285" i="9" s="1"/>
  <c r="B285" i="9" s="1"/>
  <c r="L285" i="9"/>
  <c r="E285" i="9"/>
  <c r="M284" i="9"/>
  <c r="L284" i="9"/>
  <c r="E284" i="9"/>
  <c r="M283" i="9"/>
  <c r="F283" i="9" s="1"/>
  <c r="B283" i="9" s="1"/>
  <c r="L283" i="9"/>
  <c r="E283" i="9"/>
  <c r="M282" i="9"/>
  <c r="L282" i="9"/>
  <c r="E282" i="9"/>
  <c r="M281" i="9"/>
  <c r="F281" i="9" s="1"/>
  <c r="B281" i="9" s="1"/>
  <c r="L281" i="9"/>
  <c r="E281" i="9"/>
  <c r="M280" i="9"/>
  <c r="L280" i="9"/>
  <c r="E280" i="9"/>
  <c r="M279" i="9"/>
  <c r="F279" i="9" s="1"/>
  <c r="B279" i="9" s="1"/>
  <c r="L279" i="9"/>
  <c r="E279" i="9"/>
  <c r="M278" i="9"/>
  <c r="L278" i="9"/>
  <c r="E278" i="9"/>
  <c r="M277" i="9"/>
  <c r="F277" i="9" s="1"/>
  <c r="B277" i="9" s="1"/>
  <c r="L277" i="9"/>
  <c r="E277" i="9"/>
  <c r="M276" i="9"/>
  <c r="L276" i="9"/>
  <c r="E276" i="9"/>
  <c r="M275" i="9"/>
  <c r="F275" i="9" s="1"/>
  <c r="B275" i="9" s="1"/>
  <c r="L275" i="9"/>
  <c r="E275" i="9"/>
  <c r="M274" i="9"/>
  <c r="L274" i="9"/>
  <c r="E274" i="9"/>
  <c r="M273" i="9"/>
  <c r="F273" i="9" s="1"/>
  <c r="B273" i="9" s="1"/>
  <c r="L273" i="9"/>
  <c r="E273" i="9"/>
  <c r="M272" i="9"/>
  <c r="L272" i="9"/>
  <c r="E272" i="9"/>
  <c r="M271" i="9"/>
  <c r="F271" i="9" s="1"/>
  <c r="B271" i="9" s="1"/>
  <c r="L271" i="9"/>
  <c r="E271" i="9"/>
  <c r="M270" i="9"/>
  <c r="L270" i="9"/>
  <c r="E270" i="9"/>
  <c r="M269" i="9"/>
  <c r="F269" i="9" s="1"/>
  <c r="B269" i="9" s="1"/>
  <c r="L269" i="9"/>
  <c r="E269" i="9"/>
  <c r="M268" i="9"/>
  <c r="L268" i="9"/>
  <c r="F268" i="9" s="1"/>
  <c r="E268" i="9"/>
  <c r="M267" i="9"/>
  <c r="F267" i="9" s="1"/>
  <c r="B267" i="9" s="1"/>
  <c r="L267" i="9"/>
  <c r="E267" i="9"/>
  <c r="M266" i="9"/>
  <c r="L266" i="9"/>
  <c r="E266" i="9"/>
  <c r="M265" i="9"/>
  <c r="F265" i="9" s="1"/>
  <c r="B265" i="9" s="1"/>
  <c r="L265" i="9"/>
  <c r="E265" i="9"/>
  <c r="M264" i="9"/>
  <c r="L264" i="9"/>
  <c r="F264" i="9" s="1"/>
  <c r="E264" i="9"/>
  <c r="M263" i="9"/>
  <c r="F263" i="9" s="1"/>
  <c r="B263" i="9" s="1"/>
  <c r="L263" i="9"/>
  <c r="E263" i="9"/>
  <c r="M262" i="9"/>
  <c r="L262" i="9"/>
  <c r="E262" i="9"/>
  <c r="M261" i="9"/>
  <c r="F261" i="9" s="1"/>
  <c r="B261" i="9" s="1"/>
  <c r="L261" i="9"/>
  <c r="E261" i="9"/>
  <c r="M260" i="9"/>
  <c r="L260" i="9"/>
  <c r="F260" i="9" s="1"/>
  <c r="E260" i="9"/>
  <c r="M259" i="9"/>
  <c r="L259" i="9"/>
  <c r="F259" i="9"/>
  <c r="B259" i="9" s="1"/>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L251" i="9"/>
  <c r="F251" i="9"/>
  <c r="B251" i="9" s="1"/>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F244" i="9" s="1"/>
  <c r="E244" i="9"/>
  <c r="M243" i="9"/>
  <c r="L243" i="9"/>
  <c r="E243" i="9"/>
  <c r="M242" i="9"/>
  <c r="L242" i="9"/>
  <c r="F242" i="9" s="1"/>
  <c r="E242" i="9"/>
  <c r="M241" i="9"/>
  <c r="F241" i="9" s="1"/>
  <c r="B241" i="9" s="1"/>
  <c r="L241" i="9"/>
  <c r="E241" i="9"/>
  <c r="M240" i="9"/>
  <c r="L240" i="9"/>
  <c r="E240" i="9"/>
  <c r="M239" i="9"/>
  <c r="F239" i="9" s="1"/>
  <c r="B239" i="9" s="1"/>
  <c r="L239" i="9"/>
  <c r="E239" i="9"/>
  <c r="M238" i="9"/>
  <c r="L238" i="9"/>
  <c r="F238" i="9" s="1"/>
  <c r="E238" i="9"/>
  <c r="M237" i="9"/>
  <c r="L237" i="9"/>
  <c r="F237" i="9"/>
  <c r="B237" i="9" s="1"/>
  <c r="E237" i="9"/>
  <c r="M236" i="9"/>
  <c r="L236" i="9"/>
  <c r="E236" i="9"/>
  <c r="M235" i="9"/>
  <c r="F235" i="9" s="1"/>
  <c r="B235" i="9" s="1"/>
  <c r="L235" i="9"/>
  <c r="E235" i="9"/>
  <c r="M234" i="9"/>
  <c r="L234" i="9"/>
  <c r="E234" i="9"/>
  <c r="M233" i="9"/>
  <c r="L233" i="9"/>
  <c r="F233" i="9" s="1"/>
  <c r="B233" i="9" s="1"/>
  <c r="E233" i="9"/>
  <c r="M232" i="9"/>
  <c r="L232" i="9"/>
  <c r="E232" i="9"/>
  <c r="M231" i="9"/>
  <c r="F231" i="9" s="1"/>
  <c r="B231" i="9" s="1"/>
  <c r="L231" i="9"/>
  <c r="E231" i="9"/>
  <c r="M230" i="9"/>
  <c r="L230" i="9"/>
  <c r="E230" i="9"/>
  <c r="M229" i="9"/>
  <c r="L229" i="9"/>
  <c r="E229" i="9"/>
  <c r="L228"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H171" i="9"/>
  <c r="E171" i="9" s="1"/>
  <c r="B171" i="9" s="1"/>
  <c r="G171" i="9"/>
  <c r="F171" i="9"/>
  <c r="H170" i="9"/>
  <c r="E170" i="9" s="1"/>
  <c r="B170" i="9" s="1"/>
  <c r="G170" i="9"/>
  <c r="F170" i="9"/>
  <c r="H169" i="9"/>
  <c r="G169" i="9"/>
  <c r="F169" i="9"/>
  <c r="H168" i="9"/>
  <c r="E168" i="9" s="1"/>
  <c r="B168" i="9" s="1"/>
  <c r="G168" i="9"/>
  <c r="F168" i="9"/>
  <c r="H167" i="9"/>
  <c r="G167" i="9"/>
  <c r="F167" i="9"/>
  <c r="E167" i="9"/>
  <c r="B167" i="9" s="1"/>
  <c r="H166" i="9"/>
  <c r="G166" i="9"/>
  <c r="E166" i="9" s="1"/>
  <c r="F166" i="9"/>
  <c r="H165" i="9"/>
  <c r="G165" i="9"/>
  <c r="F165" i="9"/>
  <c r="H164" i="9"/>
  <c r="G164" i="9"/>
  <c r="E164" i="9" s="1"/>
  <c r="B164" i="9" s="1"/>
  <c r="F164" i="9"/>
  <c r="H163" i="9"/>
  <c r="E163" i="9" s="1"/>
  <c r="B163" i="9" s="1"/>
  <c r="G163" i="9"/>
  <c r="F163" i="9"/>
  <c r="H162" i="9"/>
  <c r="G162" i="9"/>
  <c r="F162" i="9"/>
  <c r="E162" i="9"/>
  <c r="B162" i="9" s="1"/>
  <c r="H161" i="9"/>
  <c r="G161" i="9"/>
  <c r="F161" i="9"/>
  <c r="H160" i="9"/>
  <c r="E160" i="9" s="1"/>
  <c r="B160" i="9" s="1"/>
  <c r="G160" i="9"/>
  <c r="F160" i="9"/>
  <c r="H159" i="9"/>
  <c r="E159" i="9" s="1"/>
  <c r="B159" i="9" s="1"/>
  <c r="G159" i="9"/>
  <c r="F159" i="9"/>
  <c r="H158" i="9"/>
  <c r="G158" i="9"/>
  <c r="F158" i="9"/>
  <c r="H157" i="9"/>
  <c r="G157" i="9"/>
  <c r="E157" i="9" s="1"/>
  <c r="F157"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E150" i="9" s="1"/>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E105" i="9" s="1"/>
  <c r="B105" i="9" s="1"/>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E85" i="9" s="1"/>
  <c r="B85" i="9" s="1"/>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G77" i="9"/>
  <c r="F77" i="9"/>
  <c r="H76" i="9"/>
  <c r="E76" i="9" s="1"/>
  <c r="B76" i="9" s="1"/>
  <c r="G76" i="9"/>
  <c r="F76" i="9"/>
  <c r="H75" i="9"/>
  <c r="G75" i="9"/>
  <c r="E75" i="9" s="1"/>
  <c r="B75" i="9" s="1"/>
  <c r="F75" i="9"/>
  <c r="H74" i="9"/>
  <c r="G74" i="9"/>
  <c r="F74" i="9"/>
  <c r="H73" i="9"/>
  <c r="G73" i="9"/>
  <c r="E73" i="9" s="1"/>
  <c r="B73" i="9" s="1"/>
  <c r="F73" i="9"/>
  <c r="H72" i="9"/>
  <c r="E72" i="9" s="1"/>
  <c r="B72" i="9" s="1"/>
  <c r="G72" i="9"/>
  <c r="F72" i="9"/>
  <c r="H71" i="9"/>
  <c r="E71" i="9" s="1"/>
  <c r="B71" i="9" s="1"/>
  <c r="G71" i="9"/>
  <c r="F71" i="9"/>
  <c r="H70" i="9"/>
  <c r="G70" i="9"/>
  <c r="F70" i="9"/>
  <c r="H69" i="9"/>
  <c r="G69" i="9"/>
  <c r="E69" i="9" s="1"/>
  <c r="B69" i="9" s="1"/>
  <c r="F69" i="9"/>
  <c r="H68" i="9"/>
  <c r="E68" i="9" s="1"/>
  <c r="B68" i="9" s="1"/>
  <c r="G68" i="9"/>
  <c r="F68" i="9"/>
  <c r="H67" i="9"/>
  <c r="E67" i="9" s="1"/>
  <c r="B67" i="9" s="1"/>
  <c r="G67" i="9"/>
  <c r="F67" i="9"/>
  <c r="H66" i="9"/>
  <c r="G66" i="9"/>
  <c r="F66" i="9"/>
  <c r="H65" i="9"/>
  <c r="G65" i="9"/>
  <c r="E65" i="9" s="1"/>
  <c r="B65" i="9" s="1"/>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E57" i="9" s="1"/>
  <c r="B57" i="9" s="1"/>
  <c r="F57" i="9"/>
  <c r="H56" i="9"/>
  <c r="G56" i="9"/>
  <c r="F56" i="9"/>
  <c r="H55" i="9"/>
  <c r="G55" i="9"/>
  <c r="F55" i="9"/>
  <c r="E55" i="9"/>
  <c r="B55" i="9" s="1"/>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E27" i="9" s="1"/>
  <c r="B27" i="9" s="1"/>
  <c r="F27" i="9"/>
  <c r="H26" i="9"/>
  <c r="G26" i="9"/>
  <c r="F26" i="9"/>
  <c r="H25" i="9"/>
  <c r="G25" i="9"/>
  <c r="F25" i="9"/>
  <c r="F24" i="9"/>
  <c r="F4" i="9"/>
  <c r="O3" i="9"/>
  <c r="G193" i="9" s="1"/>
  <c r="E193" i="9" s="1"/>
  <c r="B193" i="9" s="1"/>
  <c r="I3" i="9"/>
  <c r="H310" i="9" s="1"/>
  <c r="H3" i="9"/>
  <c r="G3" i="9"/>
  <c r="D104" i="8"/>
  <c r="I40" i="3" s="1"/>
  <c r="D97" i="8"/>
  <c r="C1674" i="1" s="1"/>
  <c r="D92" i="8"/>
  <c r="D87" i="8"/>
  <c r="D82" i="8"/>
  <c r="D77" i="8"/>
  <c r="D72" i="8"/>
  <c r="D67" i="8"/>
  <c r="D62" i="8"/>
  <c r="D57" i="8"/>
  <c r="C1634" i="1" s="1"/>
  <c r="D52" i="8"/>
  <c r="D46" i="8"/>
  <c r="D37" i="8"/>
  <c r="D27" i="8"/>
  <c r="D25" i="8" s="1"/>
  <c r="C1602" i="1" s="1"/>
  <c r="H1602" i="1" s="1"/>
  <c r="D18" i="8"/>
  <c r="D8" i="8"/>
  <c r="C1585" i="1" s="1"/>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D204" i="5"/>
  <c r="D203" i="5" s="1"/>
  <c r="G338" i="9" s="1"/>
  <c r="E338" i="9" s="1"/>
  <c r="B338" i="9"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F87" i="5"/>
  <c r="F86" i="5"/>
  <c r="F85" i="5"/>
  <c r="F84" i="5"/>
  <c r="F83" i="5"/>
  <c r="F82" i="5"/>
  <c r="E82" i="5"/>
  <c r="D82" i="5"/>
  <c r="F81" i="5"/>
  <c r="F80" i="5"/>
  <c r="F79" i="5"/>
  <c r="F78" i="5"/>
  <c r="F77" i="5"/>
  <c r="F76" i="5"/>
  <c r="E76" i="5"/>
  <c r="D76" i="5"/>
  <c r="F75" i="5"/>
  <c r="F74" i="5"/>
  <c r="F73" i="5"/>
  <c r="F72" i="5"/>
  <c r="E71" i="5"/>
  <c r="E70" i="5" s="1"/>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E629" i="4" s="1"/>
  <c r="D623" i="1" s="1"/>
  <c r="D636" i="4"/>
  <c r="F635" i="4"/>
  <c r="F634" i="4"/>
  <c r="F633" i="4"/>
  <c r="E633" i="4"/>
  <c r="D633" i="4"/>
  <c r="F632" i="4"/>
  <c r="F631" i="4"/>
  <c r="E630" i="4"/>
  <c r="D630" i="4"/>
  <c r="G188" i="9" s="1"/>
  <c r="E188" i="9" s="1"/>
  <c r="B188" i="9"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G205" i="9" s="1"/>
  <c r="E205" i="9" s="1"/>
  <c r="B205" i="9" s="1"/>
  <c r="D597" i="4"/>
  <c r="F596" i="4"/>
  <c r="F595" i="4"/>
  <c r="F594" i="4"/>
  <c r="E594" i="4"/>
  <c r="D588" i="1" s="1"/>
  <c r="D594" i="4"/>
  <c r="F593" i="4"/>
  <c r="F592" i="4"/>
  <c r="F591" i="4"/>
  <c r="E591" i="4"/>
  <c r="D591" i="4"/>
  <c r="F590" i="4"/>
  <c r="F589" i="4"/>
  <c r="E589" i="4"/>
  <c r="D589" i="4"/>
  <c r="F588" i="4"/>
  <c r="F587" i="4"/>
  <c r="F586" i="4"/>
  <c r="E585" i="4"/>
  <c r="D585" i="4"/>
  <c r="D584" i="4" s="1"/>
  <c r="F584" i="4" s="1"/>
  <c r="F583" i="4"/>
  <c r="F582" i="4"/>
  <c r="E581" i="4"/>
  <c r="D581" i="4"/>
  <c r="F581" i="4" s="1"/>
  <c r="F580" i="4"/>
  <c r="F579" i="4"/>
  <c r="F578" i="4"/>
  <c r="E578" i="4"/>
  <c r="D572" i="1" s="1"/>
  <c r="D578" i="4"/>
  <c r="F577" i="4"/>
  <c r="F576" i="4"/>
  <c r="F575" i="4"/>
  <c r="E575" i="4"/>
  <c r="D569" i="1" s="1"/>
  <c r="D575" i="4"/>
  <c r="F574" i="4"/>
  <c r="F573" i="4"/>
  <c r="E572" i="4"/>
  <c r="D566" i="1"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39" i="1" s="1"/>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D520" i="1" s="1"/>
  <c r="D526" i="4"/>
  <c r="F525" i="4"/>
  <c r="F524" i="4"/>
  <c r="F523" i="4"/>
  <c r="E523" i="4"/>
  <c r="D517" i="1"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D480" i="4"/>
  <c r="E479" i="4"/>
  <c r="D473" i="1" s="1"/>
  <c r="D479" i="4"/>
  <c r="F479" i="4" s="1"/>
  <c r="F478" i="4"/>
  <c r="F477" i="4"/>
  <c r="F476" i="4"/>
  <c r="E476" i="4"/>
  <c r="D476" i="4"/>
  <c r="F475" i="4"/>
  <c r="F474" i="4"/>
  <c r="F473" i="4"/>
  <c r="E473" i="4"/>
  <c r="D473" i="4"/>
  <c r="H180" i="9" s="1"/>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E452" i="4"/>
  <c r="F452" i="4" s="1"/>
  <c r="D452" i="4"/>
  <c r="F451" i="4"/>
  <c r="F450" i="4"/>
  <c r="F449" i="4"/>
  <c r="F448" i="4"/>
  <c r="F447" i="4"/>
  <c r="F446" i="4"/>
  <c r="F445" i="4"/>
  <c r="E445" i="4"/>
  <c r="D445" i="4"/>
  <c r="F444" i="4"/>
  <c r="F443" i="4"/>
  <c r="F442" i="4"/>
  <c r="F441" i="4"/>
  <c r="F440" i="4"/>
  <c r="E440" i="4"/>
  <c r="D434" i="1" s="1"/>
  <c r="D440" i="4"/>
  <c r="F439" i="4"/>
  <c r="F438" i="4"/>
  <c r="F437" i="4"/>
  <c r="E437" i="4"/>
  <c r="D437" i="4"/>
  <c r="F436" i="4"/>
  <c r="F435" i="4"/>
  <c r="F434" i="4"/>
  <c r="F433" i="4"/>
  <c r="F432" i="4"/>
  <c r="E432" i="4"/>
  <c r="D432" i="4"/>
  <c r="D431" i="4"/>
  <c r="E428" i="4"/>
  <c r="D423" i="1" s="1"/>
  <c r="D428" i="4"/>
  <c r="F427" i="4"/>
  <c r="E427" i="4"/>
  <c r="D427" i="4"/>
  <c r="E426" i="4"/>
  <c r="E647" i="4" s="1"/>
  <c r="D426" i="4"/>
  <c r="F421" i="4"/>
  <c r="F420" i="4"/>
  <c r="F419" i="4"/>
  <c r="F416" i="4"/>
  <c r="F415" i="4"/>
  <c r="F414" i="4"/>
  <c r="F413" i="4"/>
  <c r="E412" i="4"/>
  <c r="D412" i="4"/>
  <c r="F411" i="4"/>
  <c r="E410" i="4"/>
  <c r="D405" i="1" s="1"/>
  <c r="D410" i="4"/>
  <c r="F410" i="4" s="1"/>
  <c r="F409" i="4"/>
  <c r="F408" i="4"/>
  <c r="F407" i="4"/>
  <c r="E407" i="4"/>
  <c r="D407" i="4"/>
  <c r="E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D373" i="4" s="1"/>
  <c r="F372" i="4"/>
  <c r="F371" i="4"/>
  <c r="F370" i="4"/>
  <c r="F369" i="4"/>
  <c r="F368" i="4"/>
  <c r="F367" i="4"/>
  <c r="E366" i="4"/>
  <c r="D366" i="4"/>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F336" i="4" s="1"/>
  <c r="D336" i="4"/>
  <c r="F335" i="4"/>
  <c r="F334" i="4"/>
  <c r="F333" i="4"/>
  <c r="F332" i="4"/>
  <c r="F331" i="4"/>
  <c r="F330" i="4"/>
  <c r="F329" i="4"/>
  <c r="F328" i="4"/>
  <c r="E327" i="4"/>
  <c r="F327" i="4" s="1"/>
  <c r="D327" i="4"/>
  <c r="F326" i="4"/>
  <c r="F325" i="4"/>
  <c r="F324" i="4"/>
  <c r="F323" i="4"/>
  <c r="E322" i="4"/>
  <c r="D322" i="4"/>
  <c r="F320" i="4"/>
  <c r="F319" i="4"/>
  <c r="F318" i="4"/>
  <c r="F317" i="4"/>
  <c r="F316" i="4"/>
  <c r="F315" i="4"/>
  <c r="E314" i="4"/>
  <c r="D314" i="4"/>
  <c r="F314" i="4" s="1"/>
  <c r="F313" i="4"/>
  <c r="F312" i="4"/>
  <c r="F311" i="4"/>
  <c r="E310" i="4"/>
  <c r="D305" i="1" s="1"/>
  <c r="D310" i="4"/>
  <c r="D309" i="4" s="1"/>
  <c r="F306" i="4"/>
  <c r="F305" i="4"/>
  <c r="F304" i="4"/>
  <c r="F303" i="4"/>
  <c r="F302" i="4"/>
  <c r="E298" i="4"/>
  <c r="F298" i="4"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D274" i="4"/>
  <c r="F274" i="4" s="1"/>
  <c r="F272" i="4"/>
  <c r="F271" i="4"/>
  <c r="F270" i="4"/>
  <c r="E269" i="4"/>
  <c r="D269" i="4"/>
  <c r="F269" i="4" s="1"/>
  <c r="F268" i="4"/>
  <c r="F267" i="4"/>
  <c r="F266" i="4"/>
  <c r="F265" i="4"/>
  <c r="F264" i="4"/>
  <c r="E263" i="4"/>
  <c r="D263" i="4"/>
  <c r="F263" i="4" s="1"/>
  <c r="F261" i="4"/>
  <c r="F260" i="4"/>
  <c r="F259" i="4"/>
  <c r="F258" i="4"/>
  <c r="F257" i="4"/>
  <c r="E257" i="4"/>
  <c r="D257" i="4"/>
  <c r="F256" i="4"/>
  <c r="F255"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6" i="4"/>
  <c r="F235" i="4"/>
  <c r="F234" i="4"/>
  <c r="E234" i="4"/>
  <c r="E230" i="4" s="1"/>
  <c r="D226" i="1" s="1"/>
  <c r="D234" i="4"/>
  <c r="F233" i="4"/>
  <c r="F232" i="4"/>
  <c r="F231" i="4"/>
  <c r="E231" i="4"/>
  <c r="D231" i="4"/>
  <c r="F229" i="4"/>
  <c r="F228" i="4"/>
  <c r="F227" i="4"/>
  <c r="F226" i="4"/>
  <c r="E225" i="4"/>
  <c r="D225" i="4"/>
  <c r="F225" i="4" s="1"/>
  <c r="F224" i="4"/>
  <c r="F223" i="4"/>
  <c r="E222" i="4"/>
  <c r="F222" i="4" s="1"/>
  <c r="D222" i="4"/>
  <c r="D221" i="4"/>
  <c r="F220" i="4"/>
  <c r="F219" i="4"/>
  <c r="F218" i="4"/>
  <c r="F217" i="4"/>
  <c r="E216" i="4"/>
  <c r="D216" i="4"/>
  <c r="F216" i="4" s="1"/>
  <c r="F215" i="4"/>
  <c r="F214" i="4"/>
  <c r="F213" i="4"/>
  <c r="F212" i="4"/>
  <c r="F211" i="4"/>
  <c r="F210" i="4"/>
  <c r="F209" i="4"/>
  <c r="E208" i="4"/>
  <c r="F208" i="4" s="1"/>
  <c r="D208" i="4"/>
  <c r="F207" i="4"/>
  <c r="F206" i="4"/>
  <c r="F205" i="4"/>
  <c r="F204" i="4"/>
  <c r="E203" i="4"/>
  <c r="E202" i="4" s="1"/>
  <c r="D198" i="1" s="1"/>
  <c r="D203" i="4"/>
  <c r="F203" i="4" s="1"/>
  <c r="F201" i="4"/>
  <c r="F200" i="4"/>
  <c r="F199" i="4"/>
  <c r="F198" i="4"/>
  <c r="F197" i="4"/>
  <c r="F196" i="4"/>
  <c r="F195" i="4"/>
  <c r="E194" i="4"/>
  <c r="F194" i="4" s="1"/>
  <c r="D194" i="4"/>
  <c r="F193" i="4"/>
  <c r="F192" i="4"/>
  <c r="F191" i="4"/>
  <c r="F190" i="4"/>
  <c r="E189" i="4"/>
  <c r="D185" i="1" s="1"/>
  <c r="H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E164" i="4"/>
  <c r="D160" i="1" s="1"/>
  <c r="F163" i="4"/>
  <c r="F162" i="4"/>
  <c r="F161" i="4"/>
  <c r="E160" i="4"/>
  <c r="D156" i="1" s="1"/>
  <c r="D160" i="4"/>
  <c r="F159" i="4"/>
  <c r="F158" i="4"/>
  <c r="F157" i="4"/>
  <c r="F156" i="4"/>
  <c r="F155" i="4"/>
  <c r="E154" i="4"/>
  <c r="D154" i="4"/>
  <c r="F154" i="4" s="1"/>
  <c r="F151" i="4"/>
  <c r="F150" i="4"/>
  <c r="F149" i="4"/>
  <c r="F148" i="4"/>
  <c r="F147" i="4"/>
  <c r="F146" i="4"/>
  <c r="F145" i="4"/>
  <c r="F144" i="4"/>
  <c r="F143" i="4"/>
  <c r="F142" i="4"/>
  <c r="F141" i="4"/>
  <c r="E141" i="4"/>
  <c r="E140" i="4" s="1"/>
  <c r="D141" i="4"/>
  <c r="D140" i="4"/>
  <c r="F139" i="4"/>
  <c r="F138" i="4"/>
  <c r="F137" i="4"/>
  <c r="F136" i="4"/>
  <c r="E135" i="4"/>
  <c r="E134" i="4" s="1"/>
  <c r="D130" i="1" s="1"/>
  <c r="D135" i="4"/>
  <c r="F133" i="4"/>
  <c r="F132" i="4"/>
  <c r="F131" i="4"/>
  <c r="F130" i="4"/>
  <c r="E129" i="4"/>
  <c r="F129" i="4" s="1"/>
  <c r="D129" i="4"/>
  <c r="F128" i="4"/>
  <c r="F127" i="4"/>
  <c r="E126" i="4"/>
  <c r="E125" i="4" s="1"/>
  <c r="D126" i="4"/>
  <c r="F126" i="4" s="1"/>
  <c r="F124" i="4"/>
  <c r="F123" i="4"/>
  <c r="F122" i="4"/>
  <c r="F121" i="4"/>
  <c r="F120" i="4"/>
  <c r="E120" i="4"/>
  <c r="E106" i="4" s="1"/>
  <c r="D102" i="1" s="1"/>
  <c r="D120" i="4"/>
  <c r="F119" i="4"/>
  <c r="F118" i="4"/>
  <c r="F117" i="4"/>
  <c r="F116" i="4"/>
  <c r="F115" i="4"/>
  <c r="F114" i="4"/>
  <c r="F113" i="4"/>
  <c r="E112" i="4"/>
  <c r="D112" i="4"/>
  <c r="F112" i="4" s="1"/>
  <c r="F111" i="4"/>
  <c r="F110" i="4"/>
  <c r="F109" i="4"/>
  <c r="F108" i="4"/>
  <c r="E107" i="4"/>
  <c r="F107" i="4"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E77" i="4"/>
  <c r="D77" i="4"/>
  <c r="F77" i="4" s="1"/>
  <c r="F76" i="4"/>
  <c r="F75" i="4"/>
  <c r="E74" i="4"/>
  <c r="F74" i="4" s="1"/>
  <c r="D74" i="4"/>
  <c r="F73" i="4"/>
  <c r="F72" i="4"/>
  <c r="F71" i="4"/>
  <c r="E71" i="4"/>
  <c r="D71" i="4"/>
  <c r="F70" i="4"/>
  <c r="F69" i="4"/>
  <c r="E68" i="4"/>
  <c r="D68" i="4"/>
  <c r="F67" i="4"/>
  <c r="F66" i="4"/>
  <c r="F65" i="4"/>
  <c r="E64" i="4"/>
  <c r="F64" i="4" s="1"/>
  <c r="D64" i="4"/>
  <c r="F63" i="4"/>
  <c r="F62" i="4"/>
  <c r="F61" i="4"/>
  <c r="E61" i="4"/>
  <c r="D61" i="4"/>
  <c r="F60" i="4"/>
  <c r="F59" i="4"/>
  <c r="E58" i="4"/>
  <c r="D54" i="1" s="1"/>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2" i="1" s="1"/>
  <c r="D36" i="4"/>
  <c r="F36" i="4" s="1"/>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H27" i="3"/>
  <c r="G27" i="3"/>
  <c r="B27" i="3"/>
  <c r="G26" i="3"/>
  <c r="B26" i="3"/>
  <c r="G24" i="3"/>
  <c r="B24" i="3"/>
  <c r="G23" i="3"/>
  <c r="B23" i="3"/>
  <c r="G22" i="3"/>
  <c r="B22" i="3"/>
  <c r="H21" i="3"/>
  <c r="G21" i="3"/>
  <c r="B21" i="3"/>
  <c r="G19" i="3"/>
  <c r="B19" i="3"/>
  <c r="G18" i="3"/>
  <c r="B18" i="3"/>
  <c r="G17" i="3"/>
  <c r="B17" i="3"/>
  <c r="G16" i="3"/>
  <c r="B16" i="3"/>
  <c r="H10" i="3" a="1"/>
  <c r="H10" i="3" s="1"/>
  <c r="L3" i="9" s="1"/>
  <c r="H1686" i="1"/>
  <c r="C1686" i="1"/>
  <c r="G1686" i="1" s="1"/>
  <c r="C1685" i="1"/>
  <c r="H1685" i="1" s="1"/>
  <c r="C1684" i="1"/>
  <c r="H1684" i="1" s="1"/>
  <c r="C1683" i="1"/>
  <c r="H1683" i="1" s="1"/>
  <c r="H1682" i="1"/>
  <c r="C1682" i="1"/>
  <c r="G1682" i="1" s="1"/>
  <c r="C1681" i="1"/>
  <c r="H1681" i="1" s="1"/>
  <c r="C1680" i="1"/>
  <c r="H1680" i="1" s="1"/>
  <c r="C1679" i="1"/>
  <c r="H1679" i="1" s="1"/>
  <c r="H1678" i="1"/>
  <c r="C1678" i="1"/>
  <c r="G1678" i="1" s="1"/>
  <c r="C1677" i="1"/>
  <c r="H1677" i="1" s="1"/>
  <c r="C1676" i="1"/>
  <c r="H1676" i="1" s="1"/>
  <c r="C1675" i="1"/>
  <c r="G1675" i="1" s="1"/>
  <c r="G1673" i="1"/>
  <c r="C1673" i="1"/>
  <c r="H1673" i="1" s="1"/>
  <c r="C1672" i="1"/>
  <c r="H1672" i="1" s="1"/>
  <c r="H1671" i="1"/>
  <c r="G1671" i="1"/>
  <c r="C1671" i="1"/>
  <c r="C1670" i="1"/>
  <c r="H1670" i="1" s="1"/>
  <c r="C1669" i="1"/>
  <c r="H1669" i="1" s="1"/>
  <c r="C1668" i="1"/>
  <c r="H1668" i="1" s="1"/>
  <c r="H1667" i="1"/>
  <c r="C1667" i="1"/>
  <c r="G1667" i="1" s="1"/>
  <c r="H1666" i="1"/>
  <c r="G1666" i="1"/>
  <c r="C1666" i="1"/>
  <c r="C1665" i="1"/>
  <c r="H1665" i="1" s="1"/>
  <c r="C1664" i="1"/>
  <c r="H1664" i="1" s="1"/>
  <c r="C1663" i="1"/>
  <c r="H1663" i="1" s="1"/>
  <c r="H1662" i="1"/>
  <c r="C1662" i="1"/>
  <c r="G1662" i="1" s="1"/>
  <c r="C1661" i="1"/>
  <c r="H1661" i="1" s="1"/>
  <c r="C1660" i="1"/>
  <c r="H1660" i="1" s="1"/>
  <c r="C1659" i="1"/>
  <c r="H1659" i="1" s="1"/>
  <c r="C1658" i="1"/>
  <c r="H1658" i="1" s="1"/>
  <c r="G1657" i="1"/>
  <c r="C1657" i="1"/>
  <c r="H1657" i="1" s="1"/>
  <c r="C1656" i="1"/>
  <c r="H1656" i="1" s="1"/>
  <c r="H1655" i="1"/>
  <c r="G1655" i="1"/>
  <c r="C1655" i="1"/>
  <c r="C1654" i="1"/>
  <c r="G1654" i="1" s="1"/>
  <c r="G1653" i="1"/>
  <c r="C1653" i="1"/>
  <c r="H1653" i="1" s="1"/>
  <c r="C1652" i="1"/>
  <c r="H1652" i="1" s="1"/>
  <c r="H1651" i="1"/>
  <c r="G1651" i="1"/>
  <c r="C1651" i="1"/>
  <c r="H1650" i="1"/>
  <c r="G1650" i="1"/>
  <c r="C1650" i="1"/>
  <c r="G1649" i="1"/>
  <c r="C1649" i="1"/>
  <c r="H1649" i="1" s="1"/>
  <c r="C1648" i="1"/>
  <c r="H1648" i="1" s="1"/>
  <c r="H1647" i="1"/>
  <c r="G1647" i="1"/>
  <c r="C1647" i="1"/>
  <c r="H1646" i="1"/>
  <c r="G1646" i="1"/>
  <c r="C1646" i="1"/>
  <c r="G1645" i="1"/>
  <c r="C1645" i="1"/>
  <c r="H1645" i="1" s="1"/>
  <c r="C1644" i="1"/>
  <c r="H1644" i="1" s="1"/>
  <c r="C1643" i="1"/>
  <c r="H1643" i="1" s="1"/>
  <c r="C1642" i="1"/>
  <c r="H1642" i="1" s="1"/>
  <c r="G1641" i="1"/>
  <c r="C1641" i="1"/>
  <c r="H1641" i="1" s="1"/>
  <c r="C1640" i="1"/>
  <c r="H1640" i="1" s="1"/>
  <c r="G1639" i="1"/>
  <c r="C1639" i="1"/>
  <c r="H1639" i="1" s="1"/>
  <c r="C1638" i="1"/>
  <c r="H1638" i="1" s="1"/>
  <c r="C1637" i="1"/>
  <c r="H1637" i="1" s="1"/>
  <c r="C1636" i="1"/>
  <c r="H1636" i="1" s="1"/>
  <c r="H1635" i="1"/>
  <c r="C1635" i="1"/>
  <c r="G1635" i="1" s="1"/>
  <c r="C1633" i="1"/>
  <c r="H1633" i="1" s="1"/>
  <c r="C1632" i="1"/>
  <c r="H1632" i="1" s="1"/>
  <c r="C1631" i="1"/>
  <c r="H1631" i="1" s="1"/>
  <c r="H1630" i="1"/>
  <c r="C1630" i="1"/>
  <c r="G1630" i="1" s="1"/>
  <c r="C1629" i="1"/>
  <c r="H1629" i="1" s="1"/>
  <c r="C1627" i="1"/>
  <c r="H1627" i="1" s="1"/>
  <c r="H1626" i="1"/>
  <c r="C1626" i="1"/>
  <c r="G1626" i="1" s="1"/>
  <c r="C1625" i="1"/>
  <c r="H1625" i="1" s="1"/>
  <c r="C1624" i="1"/>
  <c r="H1624" i="1" s="1"/>
  <c r="C1623" i="1"/>
  <c r="H1623" i="1" s="1"/>
  <c r="C1620" i="1"/>
  <c r="H1620" i="1" s="1"/>
  <c r="C1619" i="1"/>
  <c r="G1619" i="1" s="1"/>
  <c r="C1618" i="1"/>
  <c r="H1618" i="1" s="1"/>
  <c r="G1617" i="1"/>
  <c r="C1617" i="1"/>
  <c r="H1617" i="1" s="1"/>
  <c r="C1616" i="1"/>
  <c r="H1616" i="1" s="1"/>
  <c r="H1615" i="1"/>
  <c r="G1615" i="1"/>
  <c r="C1615" i="1"/>
  <c r="C1614" i="1"/>
  <c r="H1614" i="1" s="1"/>
  <c r="C1613" i="1"/>
  <c r="H1613" i="1" s="1"/>
  <c r="C1612" i="1"/>
  <c r="H1612" i="1" s="1"/>
  <c r="C1611" i="1"/>
  <c r="H1611" i="1" s="1"/>
  <c r="H1610" i="1"/>
  <c r="C1610" i="1"/>
  <c r="G1610" i="1" s="1"/>
  <c r="C1609" i="1"/>
  <c r="H1609" i="1" s="1"/>
  <c r="C1608" i="1"/>
  <c r="H1608" i="1" s="1"/>
  <c r="C1607" i="1"/>
  <c r="H1607" i="1" s="1"/>
  <c r="C1606" i="1"/>
  <c r="H1606" i="1" s="1"/>
  <c r="G1605" i="1"/>
  <c r="C1605" i="1"/>
  <c r="H1605" i="1" s="1"/>
  <c r="H1603" i="1"/>
  <c r="G1603" i="1"/>
  <c r="C1603" i="1"/>
  <c r="C1601" i="1"/>
  <c r="H1601" i="1" s="1"/>
  <c r="C1600" i="1"/>
  <c r="H1600" i="1" s="1"/>
  <c r="H1599" i="1"/>
  <c r="C1599" i="1"/>
  <c r="G1599" i="1" s="1"/>
  <c r="H1598" i="1"/>
  <c r="G1598" i="1"/>
  <c r="C1598" i="1"/>
  <c r="C1597" i="1"/>
  <c r="H1597" i="1" s="1"/>
  <c r="C1596" i="1"/>
  <c r="H1596" i="1" s="1"/>
  <c r="C1595" i="1"/>
  <c r="H1595" i="1" s="1"/>
  <c r="H1594" i="1"/>
  <c r="C1594" i="1"/>
  <c r="G1594" i="1" s="1"/>
  <c r="C1593" i="1"/>
  <c r="H1593" i="1" s="1"/>
  <c r="C1592" i="1"/>
  <c r="H1592" i="1" s="1"/>
  <c r="C1591" i="1"/>
  <c r="H1591" i="1" s="1"/>
  <c r="C1590" i="1"/>
  <c r="H1590" i="1" s="1"/>
  <c r="G1589" i="1"/>
  <c r="C1589" i="1"/>
  <c r="H1589" i="1" s="1"/>
  <c r="C1588" i="1"/>
  <c r="H1588" i="1" s="1"/>
  <c r="H1587" i="1"/>
  <c r="G1587" i="1"/>
  <c r="C1587" i="1"/>
  <c r="C1586" i="1"/>
  <c r="H1586" i="1" s="1"/>
  <c r="C1584" i="1"/>
  <c r="H1584" i="1" s="1"/>
  <c r="H1582" i="1"/>
  <c r="G1582" i="1"/>
  <c r="C1582" i="1"/>
  <c r="D1581" i="1"/>
  <c r="C1581" i="1"/>
  <c r="G1581" i="1" s="1"/>
  <c r="G1580" i="1"/>
  <c r="D1580" i="1"/>
  <c r="J1580" i="1" s="1"/>
  <c r="C1580" i="1"/>
  <c r="H1580" i="1" s="1"/>
  <c r="D1579" i="1"/>
  <c r="C1579" i="1"/>
  <c r="G1579" i="1" s="1"/>
  <c r="G1578" i="1"/>
  <c r="I1578" i="1" s="1"/>
  <c r="D1578" i="1"/>
  <c r="J1578" i="1" s="1"/>
  <c r="C1578" i="1"/>
  <c r="H1578" i="1" s="1"/>
  <c r="G1577" i="1"/>
  <c r="D1577" i="1"/>
  <c r="C1577" i="1"/>
  <c r="H1577" i="1" s="1"/>
  <c r="D1576" i="1"/>
  <c r="C1576" i="1"/>
  <c r="G1576" i="1" s="1"/>
  <c r="G1575" i="1"/>
  <c r="I1575" i="1" s="1"/>
  <c r="D1575" i="1"/>
  <c r="J1575" i="1" s="1"/>
  <c r="C1575" i="1"/>
  <c r="H1575" i="1" s="1"/>
  <c r="D1574" i="1"/>
  <c r="C1574" i="1"/>
  <c r="G1574" i="1" s="1"/>
  <c r="G1573" i="1"/>
  <c r="I1573" i="1" s="1"/>
  <c r="D1573" i="1"/>
  <c r="J1573" i="1" s="1"/>
  <c r="C1573" i="1"/>
  <c r="H1573" i="1" s="1"/>
  <c r="G1572" i="1"/>
  <c r="D1572" i="1"/>
  <c r="C1572" i="1"/>
  <c r="H1572" i="1" s="1"/>
  <c r="G1571" i="1"/>
  <c r="D1571" i="1"/>
  <c r="C1571" i="1"/>
  <c r="H1571" i="1" s="1"/>
  <c r="D1570" i="1"/>
  <c r="C1570" i="1"/>
  <c r="G1570" i="1" s="1"/>
  <c r="G1569" i="1"/>
  <c r="D1569" i="1"/>
  <c r="J1569" i="1" s="1"/>
  <c r="C1569" i="1"/>
  <c r="H1569" i="1" s="1"/>
  <c r="D1568" i="1"/>
  <c r="C1568" i="1"/>
  <c r="G1568" i="1" s="1"/>
  <c r="G1567" i="1"/>
  <c r="I1567" i="1" s="1"/>
  <c r="D1567" i="1"/>
  <c r="J1567" i="1" s="1"/>
  <c r="C1567" i="1"/>
  <c r="H1567" i="1" s="1"/>
  <c r="D1566" i="1"/>
  <c r="C1566" i="1"/>
  <c r="G1566" i="1" s="1"/>
  <c r="G1565" i="1"/>
  <c r="I1565" i="1" s="1"/>
  <c r="D1565" i="1"/>
  <c r="J1565" i="1" s="1"/>
  <c r="C1565" i="1"/>
  <c r="H1565" i="1" s="1"/>
  <c r="D1564" i="1"/>
  <c r="C1564" i="1"/>
  <c r="G1564" i="1" s="1"/>
  <c r="D1563" i="1"/>
  <c r="C1563" i="1"/>
  <c r="G1563" i="1" s="1"/>
  <c r="G1562" i="1"/>
  <c r="I1562" i="1" s="1"/>
  <c r="D1562" i="1"/>
  <c r="J1562" i="1" s="1"/>
  <c r="C1562" i="1"/>
  <c r="H1562" i="1" s="1"/>
  <c r="D1561" i="1"/>
  <c r="C1561" i="1"/>
  <c r="G1561" i="1" s="1"/>
  <c r="G1560" i="1"/>
  <c r="I1560" i="1" s="1"/>
  <c r="D1560" i="1"/>
  <c r="J1560" i="1" s="1"/>
  <c r="C1560" i="1"/>
  <c r="H1560" i="1" s="1"/>
  <c r="D1559" i="1"/>
  <c r="C1559" i="1"/>
  <c r="G1559" i="1" s="1"/>
  <c r="G1558" i="1"/>
  <c r="D1558" i="1"/>
  <c r="J1558" i="1" s="1"/>
  <c r="C1558" i="1"/>
  <c r="H1558" i="1" s="1"/>
  <c r="D1557" i="1"/>
  <c r="C1557" i="1"/>
  <c r="G1557" i="1" s="1"/>
  <c r="D1556" i="1"/>
  <c r="C1556" i="1"/>
  <c r="G1556" i="1" s="1"/>
  <c r="D1555" i="1"/>
  <c r="C1555" i="1"/>
  <c r="G1555" i="1" s="1"/>
  <c r="G1554" i="1"/>
  <c r="D1554" i="1"/>
  <c r="J1554" i="1" s="1"/>
  <c r="C1554" i="1"/>
  <c r="H1554" i="1" s="1"/>
  <c r="D1553" i="1"/>
  <c r="C1553" i="1"/>
  <c r="G1553" i="1" s="1"/>
  <c r="G1552" i="1"/>
  <c r="I1552" i="1" s="1"/>
  <c r="D1552" i="1"/>
  <c r="J1552" i="1" s="1"/>
  <c r="C1552" i="1"/>
  <c r="H1552" i="1" s="1"/>
  <c r="D1551" i="1"/>
  <c r="C1551" i="1"/>
  <c r="G1551" i="1" s="1"/>
  <c r="G1550" i="1"/>
  <c r="I1550" i="1" s="1"/>
  <c r="D1550" i="1"/>
  <c r="J1550" i="1" s="1"/>
  <c r="C1550" i="1"/>
  <c r="H1550" i="1" s="1"/>
  <c r="D1549" i="1"/>
  <c r="C1549" i="1"/>
  <c r="G1549" i="1" s="1"/>
  <c r="G1548" i="1"/>
  <c r="D1548" i="1"/>
  <c r="J1548" i="1" s="1"/>
  <c r="C1548" i="1"/>
  <c r="H1548" i="1" s="1"/>
  <c r="H1547" i="1"/>
  <c r="G1547" i="1"/>
  <c r="D1547" i="1"/>
  <c r="C1547" i="1"/>
  <c r="J1547" i="1" s="1"/>
  <c r="D1546" i="1"/>
  <c r="J1546" i="1" s="1"/>
  <c r="C1546" i="1"/>
  <c r="H1546" i="1" s="1"/>
  <c r="H1545" i="1"/>
  <c r="G1545" i="1"/>
  <c r="I1545" i="1" s="1"/>
  <c r="D1545" i="1"/>
  <c r="J1545" i="1" s="1"/>
  <c r="C1545" i="1"/>
  <c r="D1544" i="1"/>
  <c r="J1544" i="1" s="1"/>
  <c r="C1544" i="1"/>
  <c r="H1544" i="1" s="1"/>
  <c r="H1543" i="1"/>
  <c r="G1543" i="1"/>
  <c r="I1543" i="1" s="1"/>
  <c r="D1543" i="1"/>
  <c r="J1543" i="1" s="1"/>
  <c r="C1543" i="1"/>
  <c r="D1542" i="1"/>
  <c r="J1542" i="1" s="1"/>
  <c r="C1542" i="1"/>
  <c r="H1542" i="1" s="1"/>
  <c r="H1541" i="1"/>
  <c r="G1541" i="1"/>
  <c r="I1541" i="1" s="1"/>
  <c r="D1541" i="1"/>
  <c r="J1541" i="1" s="1"/>
  <c r="C1541" i="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C1012"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D1002" i="1"/>
  <c r="C1002" i="1"/>
  <c r="D1001" i="1"/>
  <c r="C1001" i="1"/>
  <c r="D1000" i="1"/>
  <c r="C1000" i="1"/>
  <c r="D999" i="1"/>
  <c r="C999" i="1"/>
  <c r="D998" i="1"/>
  <c r="C998" i="1"/>
  <c r="D997" i="1"/>
  <c r="C997" i="1"/>
  <c r="D996" i="1"/>
  <c r="C996" i="1"/>
  <c r="D995" i="1"/>
  <c r="C995" i="1"/>
  <c r="D994" i="1"/>
  <c r="G994" i="1" s="1"/>
  <c r="C994" i="1"/>
  <c r="D993" i="1"/>
  <c r="C993" i="1"/>
  <c r="D992" i="1"/>
  <c r="G992" i="1" s="1"/>
  <c r="C992" i="1"/>
  <c r="H991" i="1"/>
  <c r="D991" i="1"/>
  <c r="G991" i="1" s="1"/>
  <c r="C991" i="1"/>
  <c r="D990" i="1"/>
  <c r="G990" i="1" s="1"/>
  <c r="C990" i="1"/>
  <c r="D989" i="1"/>
  <c r="C989" i="1"/>
  <c r="D988" i="1"/>
  <c r="G988" i="1" s="1"/>
  <c r="C988" i="1"/>
  <c r="H987" i="1"/>
  <c r="D987" i="1"/>
  <c r="G987" i="1" s="1"/>
  <c r="C987" i="1"/>
  <c r="D986" i="1"/>
  <c r="G986" i="1" s="1"/>
  <c r="C986" i="1"/>
  <c r="D985" i="1"/>
  <c r="C985" i="1"/>
  <c r="D984" i="1"/>
  <c r="G984" i="1" s="1"/>
  <c r="C984" i="1"/>
  <c r="H983" i="1"/>
  <c r="D983" i="1"/>
  <c r="G983" i="1" s="1"/>
  <c r="C983" i="1"/>
  <c r="D982" i="1"/>
  <c r="G982" i="1" s="1"/>
  <c r="C982" i="1"/>
  <c r="D981" i="1"/>
  <c r="C981" i="1"/>
  <c r="D980" i="1"/>
  <c r="G980" i="1" s="1"/>
  <c r="C980" i="1"/>
  <c r="H979" i="1"/>
  <c r="D979" i="1"/>
  <c r="G979" i="1" s="1"/>
  <c r="C979" i="1"/>
  <c r="D978" i="1"/>
  <c r="G978" i="1" s="1"/>
  <c r="C978" i="1"/>
  <c r="D977" i="1"/>
  <c r="C977" i="1"/>
  <c r="D976" i="1"/>
  <c r="G976" i="1" s="1"/>
  <c r="C976" i="1"/>
  <c r="H975" i="1"/>
  <c r="D975" i="1"/>
  <c r="G975" i="1" s="1"/>
  <c r="C975" i="1"/>
  <c r="D974" i="1"/>
  <c r="G974" i="1" s="1"/>
  <c r="C974" i="1"/>
  <c r="D973" i="1"/>
  <c r="C973" i="1"/>
  <c r="D972" i="1"/>
  <c r="G972" i="1" s="1"/>
  <c r="C972" i="1"/>
  <c r="H971" i="1"/>
  <c r="D971" i="1"/>
  <c r="G971" i="1" s="1"/>
  <c r="C971" i="1"/>
  <c r="H970" i="1"/>
  <c r="D970" i="1"/>
  <c r="G970" i="1" s="1"/>
  <c r="C970" i="1"/>
  <c r="D969" i="1"/>
  <c r="C969" i="1"/>
  <c r="D968" i="1"/>
  <c r="G968" i="1" s="1"/>
  <c r="C968" i="1"/>
  <c r="H967" i="1"/>
  <c r="D967" i="1"/>
  <c r="G967" i="1" s="1"/>
  <c r="C967" i="1"/>
  <c r="D966" i="1"/>
  <c r="G966" i="1" s="1"/>
  <c r="C966" i="1"/>
  <c r="D965" i="1"/>
  <c r="C965" i="1"/>
  <c r="D964" i="1"/>
  <c r="G964" i="1" s="1"/>
  <c r="C964" i="1"/>
  <c r="H963" i="1"/>
  <c r="D963" i="1"/>
  <c r="G963" i="1" s="1"/>
  <c r="C963" i="1"/>
  <c r="D962" i="1"/>
  <c r="G962" i="1" s="1"/>
  <c r="C962" i="1"/>
  <c r="D961" i="1"/>
  <c r="C961" i="1"/>
  <c r="D960" i="1"/>
  <c r="G960" i="1" s="1"/>
  <c r="C960" i="1"/>
  <c r="H959" i="1"/>
  <c r="D959" i="1"/>
  <c r="G959" i="1" s="1"/>
  <c r="C959" i="1"/>
  <c r="D958" i="1"/>
  <c r="G958" i="1" s="1"/>
  <c r="C958" i="1"/>
  <c r="D957" i="1"/>
  <c r="C957" i="1"/>
  <c r="D956" i="1"/>
  <c r="G956" i="1" s="1"/>
  <c r="C956" i="1"/>
  <c r="H955" i="1"/>
  <c r="D955" i="1"/>
  <c r="G955" i="1" s="1"/>
  <c r="C955" i="1"/>
  <c r="D954" i="1"/>
  <c r="G954" i="1" s="1"/>
  <c r="C954" i="1"/>
  <c r="D953" i="1"/>
  <c r="C953" i="1"/>
  <c r="D952" i="1"/>
  <c r="G952" i="1" s="1"/>
  <c r="C952" i="1"/>
  <c r="H951" i="1"/>
  <c r="D951" i="1"/>
  <c r="G951" i="1" s="1"/>
  <c r="C951" i="1"/>
  <c r="D950" i="1"/>
  <c r="G950" i="1" s="1"/>
  <c r="C950" i="1"/>
  <c r="D949" i="1"/>
  <c r="C949" i="1"/>
  <c r="D948" i="1"/>
  <c r="G948" i="1" s="1"/>
  <c r="C948" i="1"/>
  <c r="H947" i="1"/>
  <c r="D947" i="1"/>
  <c r="G947" i="1" s="1"/>
  <c r="C947" i="1"/>
  <c r="H946" i="1"/>
  <c r="D946" i="1"/>
  <c r="G946" i="1" s="1"/>
  <c r="C946" i="1"/>
  <c r="D945" i="1"/>
  <c r="C945" i="1"/>
  <c r="D944" i="1"/>
  <c r="G944" i="1" s="1"/>
  <c r="C944" i="1"/>
  <c r="H943" i="1"/>
  <c r="D943" i="1"/>
  <c r="G943" i="1" s="1"/>
  <c r="C943" i="1"/>
  <c r="D942" i="1"/>
  <c r="G942" i="1" s="1"/>
  <c r="C942" i="1"/>
  <c r="D941" i="1"/>
  <c r="C941" i="1"/>
  <c r="D940" i="1"/>
  <c r="G940" i="1" s="1"/>
  <c r="C940" i="1"/>
  <c r="H939" i="1"/>
  <c r="D939" i="1"/>
  <c r="G939" i="1" s="1"/>
  <c r="C939" i="1"/>
  <c r="H938" i="1"/>
  <c r="D938" i="1"/>
  <c r="G938" i="1" s="1"/>
  <c r="C938" i="1"/>
  <c r="D937" i="1"/>
  <c r="C937" i="1"/>
  <c r="D936" i="1"/>
  <c r="G936" i="1" s="1"/>
  <c r="C936" i="1"/>
  <c r="H935" i="1"/>
  <c r="D935" i="1"/>
  <c r="G935" i="1" s="1"/>
  <c r="C935" i="1"/>
  <c r="D934" i="1"/>
  <c r="G934" i="1" s="1"/>
  <c r="C934" i="1"/>
  <c r="G933" i="1"/>
  <c r="D933" i="1"/>
  <c r="H933" i="1" s="1"/>
  <c r="C933" i="1"/>
  <c r="D932" i="1"/>
  <c r="H932" i="1" s="1"/>
  <c r="C932" i="1"/>
  <c r="D931" i="1"/>
  <c r="C931" i="1"/>
  <c r="D930" i="1"/>
  <c r="H930" i="1" s="1"/>
  <c r="C930" i="1"/>
  <c r="G929" i="1"/>
  <c r="D929" i="1"/>
  <c r="H929" i="1" s="1"/>
  <c r="C929" i="1"/>
  <c r="G928" i="1"/>
  <c r="D928" i="1"/>
  <c r="H928" i="1" s="1"/>
  <c r="C928" i="1"/>
  <c r="D927" i="1"/>
  <c r="C927" i="1"/>
  <c r="D926" i="1"/>
  <c r="H926" i="1" s="1"/>
  <c r="C926" i="1"/>
  <c r="G925" i="1"/>
  <c r="D925" i="1"/>
  <c r="H925" i="1" s="1"/>
  <c r="C925" i="1"/>
  <c r="D924" i="1"/>
  <c r="H924" i="1" s="1"/>
  <c r="C924" i="1"/>
  <c r="D923" i="1"/>
  <c r="C923" i="1"/>
  <c r="D922" i="1"/>
  <c r="H922" i="1" s="1"/>
  <c r="C922" i="1"/>
  <c r="G921" i="1"/>
  <c r="D921" i="1"/>
  <c r="H921" i="1" s="1"/>
  <c r="C921" i="1"/>
  <c r="G920" i="1"/>
  <c r="D920" i="1"/>
  <c r="H920" i="1" s="1"/>
  <c r="C920" i="1"/>
  <c r="D919" i="1"/>
  <c r="C919" i="1"/>
  <c r="D918" i="1"/>
  <c r="H918" i="1" s="1"/>
  <c r="C918" i="1"/>
  <c r="G917" i="1"/>
  <c r="D917" i="1"/>
  <c r="H917" i="1" s="1"/>
  <c r="C917" i="1"/>
  <c r="D916" i="1"/>
  <c r="H916" i="1" s="1"/>
  <c r="C916" i="1"/>
  <c r="D915" i="1"/>
  <c r="C915" i="1"/>
  <c r="D914" i="1"/>
  <c r="H914" i="1" s="1"/>
  <c r="C914" i="1"/>
  <c r="G913" i="1"/>
  <c r="D913" i="1"/>
  <c r="H913" i="1" s="1"/>
  <c r="C913" i="1"/>
  <c r="G912" i="1"/>
  <c r="D912" i="1"/>
  <c r="H912" i="1" s="1"/>
  <c r="C912" i="1"/>
  <c r="D911" i="1"/>
  <c r="C911" i="1"/>
  <c r="D910" i="1"/>
  <c r="H910" i="1" s="1"/>
  <c r="C910" i="1"/>
  <c r="G909" i="1"/>
  <c r="D909" i="1"/>
  <c r="H909" i="1" s="1"/>
  <c r="C909" i="1"/>
  <c r="D908" i="1"/>
  <c r="H908" i="1" s="1"/>
  <c r="C908" i="1"/>
  <c r="D907" i="1"/>
  <c r="C907" i="1"/>
  <c r="D906" i="1"/>
  <c r="H906" i="1" s="1"/>
  <c r="C906" i="1"/>
  <c r="G905" i="1"/>
  <c r="D905" i="1"/>
  <c r="H905" i="1" s="1"/>
  <c r="C905" i="1"/>
  <c r="G904" i="1"/>
  <c r="D904" i="1"/>
  <c r="H904" i="1" s="1"/>
  <c r="C904" i="1"/>
  <c r="D903" i="1"/>
  <c r="C903" i="1"/>
  <c r="D902" i="1"/>
  <c r="H902" i="1" s="1"/>
  <c r="C902" i="1"/>
  <c r="G901" i="1"/>
  <c r="D901" i="1"/>
  <c r="H901" i="1" s="1"/>
  <c r="C901" i="1"/>
  <c r="D900" i="1"/>
  <c r="H900" i="1" s="1"/>
  <c r="C900" i="1"/>
  <c r="D899" i="1"/>
  <c r="C899" i="1"/>
  <c r="D898" i="1"/>
  <c r="H898" i="1" s="1"/>
  <c r="C898" i="1"/>
  <c r="G897" i="1"/>
  <c r="D897" i="1"/>
  <c r="H897" i="1" s="1"/>
  <c r="C897" i="1"/>
  <c r="G896" i="1"/>
  <c r="D896" i="1"/>
  <c r="H896" i="1" s="1"/>
  <c r="C896" i="1"/>
  <c r="D895" i="1"/>
  <c r="C895" i="1"/>
  <c r="D894" i="1"/>
  <c r="H894" i="1" s="1"/>
  <c r="C894" i="1"/>
  <c r="G893" i="1"/>
  <c r="D893" i="1"/>
  <c r="H893" i="1" s="1"/>
  <c r="C893" i="1"/>
  <c r="D892" i="1"/>
  <c r="H892" i="1" s="1"/>
  <c r="C892" i="1"/>
  <c r="D891" i="1"/>
  <c r="C891" i="1"/>
  <c r="D890" i="1"/>
  <c r="H890" i="1" s="1"/>
  <c r="C890" i="1"/>
  <c r="G889" i="1"/>
  <c r="D889" i="1"/>
  <c r="H889" i="1" s="1"/>
  <c r="C889" i="1"/>
  <c r="G888" i="1"/>
  <c r="D888" i="1"/>
  <c r="H888" i="1" s="1"/>
  <c r="C888" i="1"/>
  <c r="D887" i="1"/>
  <c r="C887" i="1"/>
  <c r="D886" i="1"/>
  <c r="H886" i="1" s="1"/>
  <c r="C886" i="1"/>
  <c r="G885" i="1"/>
  <c r="D885" i="1"/>
  <c r="H885" i="1" s="1"/>
  <c r="C885" i="1"/>
  <c r="D884" i="1"/>
  <c r="H884" i="1" s="1"/>
  <c r="C884" i="1"/>
  <c r="D883" i="1"/>
  <c r="C883" i="1"/>
  <c r="D882" i="1"/>
  <c r="H882" i="1" s="1"/>
  <c r="C882" i="1"/>
  <c r="G881" i="1"/>
  <c r="D881" i="1"/>
  <c r="H881" i="1" s="1"/>
  <c r="C881" i="1"/>
  <c r="G880" i="1"/>
  <c r="D880" i="1"/>
  <c r="H880" i="1" s="1"/>
  <c r="C880" i="1"/>
  <c r="D879" i="1"/>
  <c r="C879" i="1"/>
  <c r="D878" i="1"/>
  <c r="H878" i="1" s="1"/>
  <c r="C878" i="1"/>
  <c r="G877" i="1"/>
  <c r="D877" i="1"/>
  <c r="H877" i="1" s="1"/>
  <c r="C877" i="1"/>
  <c r="D876" i="1"/>
  <c r="H876" i="1" s="1"/>
  <c r="C876" i="1"/>
  <c r="D875" i="1"/>
  <c r="C875" i="1"/>
  <c r="D874" i="1"/>
  <c r="H874" i="1" s="1"/>
  <c r="C874" i="1"/>
  <c r="G873" i="1"/>
  <c r="D873" i="1"/>
  <c r="H873" i="1" s="1"/>
  <c r="C873" i="1"/>
  <c r="G872" i="1"/>
  <c r="D872" i="1"/>
  <c r="H872" i="1" s="1"/>
  <c r="C872" i="1"/>
  <c r="D871" i="1"/>
  <c r="C871" i="1"/>
  <c r="D870" i="1"/>
  <c r="H870" i="1" s="1"/>
  <c r="C870" i="1"/>
  <c r="G869" i="1"/>
  <c r="D869" i="1"/>
  <c r="H869" i="1" s="1"/>
  <c r="C869" i="1"/>
  <c r="D868" i="1"/>
  <c r="H868" i="1" s="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H807" i="1" s="1"/>
  <c r="C807" i="1"/>
  <c r="G807" i="1" s="1"/>
  <c r="D806" i="1"/>
  <c r="G806" i="1" s="1"/>
  <c r="C806" i="1"/>
  <c r="H806" i="1" s="1"/>
  <c r="D805" i="1"/>
  <c r="C805" i="1"/>
  <c r="D804" i="1"/>
  <c r="C804" i="1"/>
  <c r="H804" i="1" s="1"/>
  <c r="D803" i="1"/>
  <c r="C803" i="1"/>
  <c r="D802" i="1"/>
  <c r="C802" i="1"/>
  <c r="H802" i="1" s="1"/>
  <c r="D801" i="1"/>
  <c r="C801" i="1"/>
  <c r="D800" i="1"/>
  <c r="C800" i="1"/>
  <c r="H800" i="1" s="1"/>
  <c r="D799" i="1"/>
  <c r="C799" i="1"/>
  <c r="G798" i="1"/>
  <c r="D798" i="1"/>
  <c r="H798" i="1" s="1"/>
  <c r="C798"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D789" i="1"/>
  <c r="H789" i="1" s="1"/>
  <c r="C789" i="1"/>
  <c r="D788" i="1"/>
  <c r="C788" i="1"/>
  <c r="D787" i="1"/>
  <c r="H787" i="1" s="1"/>
  <c r="C787" i="1"/>
  <c r="G786" i="1"/>
  <c r="D786" i="1"/>
  <c r="H786" i="1" s="1"/>
  <c r="C786" i="1"/>
  <c r="G785" i="1"/>
  <c r="D785" i="1"/>
  <c r="H785" i="1" s="1"/>
  <c r="C785" i="1"/>
  <c r="D784" i="1"/>
  <c r="C784" i="1"/>
  <c r="G783" i="1"/>
  <c r="D783" i="1"/>
  <c r="H783" i="1" s="1"/>
  <c r="C783" i="1"/>
  <c r="G782" i="1"/>
  <c r="D782" i="1"/>
  <c r="H782" i="1" s="1"/>
  <c r="C782" i="1"/>
  <c r="G781" i="1"/>
  <c r="D781" i="1"/>
  <c r="H781" i="1" s="1"/>
  <c r="C781" i="1"/>
  <c r="D780" i="1"/>
  <c r="C780" i="1"/>
  <c r="G779" i="1"/>
  <c r="D779" i="1"/>
  <c r="H779" i="1" s="1"/>
  <c r="C779" i="1"/>
  <c r="G778" i="1"/>
  <c r="D778" i="1"/>
  <c r="H778" i="1" s="1"/>
  <c r="C778" i="1"/>
  <c r="D777" i="1"/>
  <c r="H777" i="1" s="1"/>
  <c r="C777" i="1"/>
  <c r="D776" i="1"/>
  <c r="C776" i="1"/>
  <c r="G775" i="1"/>
  <c r="D775" i="1"/>
  <c r="H775" i="1" s="1"/>
  <c r="C775" i="1"/>
  <c r="D774" i="1"/>
  <c r="H774" i="1" s="1"/>
  <c r="C774" i="1"/>
  <c r="D773" i="1"/>
  <c r="H773" i="1" s="1"/>
  <c r="C773" i="1"/>
  <c r="G772" i="1"/>
  <c r="D772" i="1"/>
  <c r="H772" i="1" s="1"/>
  <c r="C772" i="1"/>
  <c r="G771" i="1"/>
  <c r="D771" i="1"/>
  <c r="H771" i="1" s="1"/>
  <c r="C771" i="1"/>
  <c r="D770" i="1"/>
  <c r="H770" i="1" s="1"/>
  <c r="C770" i="1"/>
  <c r="D769" i="1"/>
  <c r="H769" i="1" s="1"/>
  <c r="C769" i="1"/>
  <c r="G768" i="1"/>
  <c r="D768" i="1"/>
  <c r="H768" i="1" s="1"/>
  <c r="C768" i="1"/>
  <c r="G767" i="1"/>
  <c r="D767" i="1"/>
  <c r="H767" i="1" s="1"/>
  <c r="C767" i="1"/>
  <c r="D766" i="1"/>
  <c r="H766" i="1" s="1"/>
  <c r="C766" i="1"/>
  <c r="D765" i="1"/>
  <c r="H765" i="1" s="1"/>
  <c r="C765" i="1"/>
  <c r="G764" i="1"/>
  <c r="D764" i="1"/>
  <c r="H764" i="1" s="1"/>
  <c r="C764" i="1"/>
  <c r="G763" i="1"/>
  <c r="D763" i="1"/>
  <c r="H763" i="1" s="1"/>
  <c r="C763" i="1"/>
  <c r="D762" i="1"/>
  <c r="H762" i="1" s="1"/>
  <c r="C762" i="1"/>
  <c r="D761" i="1"/>
  <c r="H761" i="1" s="1"/>
  <c r="C761" i="1"/>
  <c r="G760" i="1"/>
  <c r="D760" i="1"/>
  <c r="H760" i="1" s="1"/>
  <c r="C760" i="1"/>
  <c r="G759" i="1"/>
  <c r="D759" i="1"/>
  <c r="H759" i="1" s="1"/>
  <c r="C759" i="1"/>
  <c r="D758" i="1"/>
  <c r="H758" i="1" s="1"/>
  <c r="C758" i="1"/>
  <c r="D757" i="1"/>
  <c r="H757" i="1" s="1"/>
  <c r="C757" i="1"/>
  <c r="G756" i="1"/>
  <c r="D756" i="1"/>
  <c r="H756" i="1" s="1"/>
  <c r="C756" i="1"/>
  <c r="G755" i="1"/>
  <c r="D755" i="1"/>
  <c r="H755" i="1" s="1"/>
  <c r="C755" i="1"/>
  <c r="D754" i="1"/>
  <c r="H754" i="1" s="1"/>
  <c r="C754" i="1"/>
  <c r="D753" i="1"/>
  <c r="H753" i="1" s="1"/>
  <c r="C753" i="1"/>
  <c r="G752" i="1"/>
  <c r="D752" i="1"/>
  <c r="H752" i="1" s="1"/>
  <c r="C752" i="1"/>
  <c r="G751" i="1"/>
  <c r="D751" i="1"/>
  <c r="H751" i="1" s="1"/>
  <c r="C751" i="1"/>
  <c r="D750" i="1"/>
  <c r="H750" i="1" s="1"/>
  <c r="C750" i="1"/>
  <c r="D749" i="1"/>
  <c r="H749" i="1" s="1"/>
  <c r="C749" i="1"/>
  <c r="G748" i="1"/>
  <c r="D748" i="1"/>
  <c r="H748" i="1" s="1"/>
  <c r="C748" i="1"/>
  <c r="G747" i="1"/>
  <c r="D747" i="1"/>
  <c r="H747" i="1" s="1"/>
  <c r="C747" i="1"/>
  <c r="D746" i="1"/>
  <c r="H746" i="1" s="1"/>
  <c r="C746" i="1"/>
  <c r="D745" i="1"/>
  <c r="H745" i="1" s="1"/>
  <c r="C745" i="1"/>
  <c r="G744" i="1"/>
  <c r="D744" i="1"/>
  <c r="H744" i="1" s="1"/>
  <c r="C744" i="1"/>
  <c r="G743" i="1"/>
  <c r="D743" i="1"/>
  <c r="H743" i="1" s="1"/>
  <c r="C743" i="1"/>
  <c r="D742" i="1"/>
  <c r="H742" i="1" s="1"/>
  <c r="C742" i="1"/>
  <c r="D741" i="1"/>
  <c r="H741" i="1" s="1"/>
  <c r="C741" i="1"/>
  <c r="G740" i="1"/>
  <c r="D740" i="1"/>
  <c r="H740" i="1" s="1"/>
  <c r="C740" i="1"/>
  <c r="G739" i="1"/>
  <c r="D739" i="1"/>
  <c r="H739" i="1" s="1"/>
  <c r="C739" i="1"/>
  <c r="D738" i="1"/>
  <c r="H738" i="1" s="1"/>
  <c r="C738" i="1"/>
  <c r="D737" i="1"/>
  <c r="C737" i="1"/>
  <c r="H737" i="1" s="1"/>
  <c r="D736" i="1"/>
  <c r="C736" i="1"/>
  <c r="D735" i="1"/>
  <c r="H735" i="1" s="1"/>
  <c r="C735" i="1"/>
  <c r="G734" i="1"/>
  <c r="D734" i="1"/>
  <c r="H734" i="1" s="1"/>
  <c r="C734" i="1"/>
  <c r="G733" i="1"/>
  <c r="D733" i="1"/>
  <c r="H733" i="1" s="1"/>
  <c r="C733" i="1"/>
  <c r="D732" i="1"/>
  <c r="H732" i="1" s="1"/>
  <c r="C732" i="1"/>
  <c r="D731" i="1"/>
  <c r="H731" i="1" s="1"/>
  <c r="C731" i="1"/>
  <c r="G730" i="1"/>
  <c r="D730" i="1"/>
  <c r="H730" i="1" s="1"/>
  <c r="C730" i="1"/>
  <c r="G729" i="1"/>
  <c r="D729" i="1"/>
  <c r="H729" i="1" s="1"/>
  <c r="C729" i="1"/>
  <c r="D728" i="1"/>
  <c r="H728" i="1" s="1"/>
  <c r="C728" i="1"/>
  <c r="D727" i="1"/>
  <c r="H727" i="1" s="1"/>
  <c r="C727" i="1"/>
  <c r="D726" i="1"/>
  <c r="H726" i="1" s="1"/>
  <c r="C726" i="1"/>
  <c r="D725" i="1"/>
  <c r="H725" i="1" s="1"/>
  <c r="C725" i="1"/>
  <c r="D724" i="1"/>
  <c r="C724" i="1"/>
  <c r="H724" i="1" s="1"/>
  <c r="H723" i="1"/>
  <c r="D723" i="1"/>
  <c r="G723" i="1" s="1"/>
  <c r="C723" i="1"/>
  <c r="D722" i="1"/>
  <c r="G722" i="1" s="1"/>
  <c r="C722" i="1"/>
  <c r="D721" i="1"/>
  <c r="G721" i="1" s="1"/>
  <c r="C721" i="1"/>
  <c r="H720" i="1"/>
  <c r="D720" i="1"/>
  <c r="G720" i="1" s="1"/>
  <c r="C720" i="1"/>
  <c r="H719" i="1"/>
  <c r="D719" i="1"/>
  <c r="G719" i="1" s="1"/>
  <c r="C719" i="1"/>
  <c r="D718" i="1"/>
  <c r="G718" i="1" s="1"/>
  <c r="C718" i="1"/>
  <c r="D717" i="1"/>
  <c r="G717" i="1" s="1"/>
  <c r="C717" i="1"/>
  <c r="H716" i="1"/>
  <c r="D716" i="1"/>
  <c r="C716" i="1"/>
  <c r="G716" i="1" s="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D661" i="1"/>
  <c r="H661" i="1" s="1"/>
  <c r="C661" i="1"/>
  <c r="D660" i="1"/>
  <c r="H660" i="1" s="1"/>
  <c r="C660" i="1"/>
  <c r="D659" i="1"/>
  <c r="H659" i="1" s="1"/>
  <c r="C659" i="1"/>
  <c r="G659" i="1" s="1"/>
  <c r="D658" i="1"/>
  <c r="H658" i="1" s="1"/>
  <c r="C658" i="1"/>
  <c r="D657" i="1"/>
  <c r="H657" i="1" s="1"/>
  <c r="C657" i="1"/>
  <c r="H656" i="1"/>
  <c r="D656" i="1"/>
  <c r="C656" i="1"/>
  <c r="G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G645" i="1"/>
  <c r="D645" i="1"/>
  <c r="H645" i="1" s="1"/>
  <c r="C645" i="1"/>
  <c r="D641" i="1"/>
  <c r="H636" i="1"/>
  <c r="D636" i="1"/>
  <c r="G636" i="1" s="1"/>
  <c r="C636" i="1"/>
  <c r="H635" i="1"/>
  <c r="D635" i="1"/>
  <c r="G635" i="1" s="1"/>
  <c r="C635" i="1"/>
  <c r="H632" i="1"/>
  <c r="G632" i="1"/>
  <c r="D632" i="1"/>
  <c r="C632" i="1"/>
  <c r="H631" i="1"/>
  <c r="G631" i="1"/>
  <c r="D631" i="1"/>
  <c r="C631" i="1"/>
  <c r="C630" i="1"/>
  <c r="H629" i="1"/>
  <c r="D629" i="1"/>
  <c r="G629" i="1" s="1"/>
  <c r="C629" i="1"/>
  <c r="H628" i="1"/>
  <c r="D628" i="1"/>
  <c r="G628" i="1" s="1"/>
  <c r="C628" i="1"/>
  <c r="H627" i="1"/>
  <c r="D627" i="1"/>
  <c r="G627" i="1" s="1"/>
  <c r="C627" i="1"/>
  <c r="H626" i="1"/>
  <c r="G626" i="1"/>
  <c r="D626" i="1"/>
  <c r="C626" i="1"/>
  <c r="H625" i="1"/>
  <c r="G625" i="1"/>
  <c r="D625" i="1"/>
  <c r="C625" i="1"/>
  <c r="H624" i="1"/>
  <c r="G624" i="1"/>
  <c r="D624" i="1"/>
  <c r="C624"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G590" i="1"/>
  <c r="D590" i="1"/>
  <c r="H590" i="1" s="1"/>
  <c r="C590" i="1"/>
  <c r="G589" i="1"/>
  <c r="D589" i="1"/>
  <c r="H589" i="1" s="1"/>
  <c r="C589" i="1"/>
  <c r="C588" i="1"/>
  <c r="H587" i="1"/>
  <c r="G587" i="1"/>
  <c r="D587" i="1"/>
  <c r="C587" i="1"/>
  <c r="H586" i="1"/>
  <c r="G586" i="1"/>
  <c r="D586" i="1"/>
  <c r="C586" i="1"/>
  <c r="H585" i="1"/>
  <c r="G585" i="1"/>
  <c r="D585" i="1"/>
  <c r="C585" i="1"/>
  <c r="H584" i="1"/>
  <c r="G584" i="1"/>
  <c r="D584" i="1"/>
  <c r="C584" i="1"/>
  <c r="H583" i="1"/>
  <c r="G583" i="1"/>
  <c r="D583" i="1"/>
  <c r="C583" i="1"/>
  <c r="G582" i="1"/>
  <c r="D582" i="1"/>
  <c r="H582" i="1" s="1"/>
  <c r="C582" i="1"/>
  <c r="G581" i="1"/>
  <c r="D581" i="1"/>
  <c r="H581" i="1" s="1"/>
  <c r="C581" i="1"/>
  <c r="G580" i="1"/>
  <c r="D580" i="1"/>
  <c r="H580" i="1" s="1"/>
  <c r="C580" i="1"/>
  <c r="G579" i="1"/>
  <c r="D579" i="1"/>
  <c r="H579" i="1" s="1"/>
  <c r="C579" i="1"/>
  <c r="C578" i="1"/>
  <c r="H577" i="1"/>
  <c r="G577" i="1"/>
  <c r="D577" i="1"/>
  <c r="C577" i="1"/>
  <c r="H576" i="1"/>
  <c r="G576" i="1"/>
  <c r="D576" i="1"/>
  <c r="C576" i="1"/>
  <c r="H575" i="1"/>
  <c r="G575" i="1"/>
  <c r="D575" i="1"/>
  <c r="C575" i="1"/>
  <c r="H574" i="1"/>
  <c r="G574" i="1"/>
  <c r="D574" i="1"/>
  <c r="C574" i="1"/>
  <c r="H573" i="1"/>
  <c r="G573" i="1"/>
  <c r="D573" i="1"/>
  <c r="C573" i="1"/>
  <c r="C572" i="1"/>
  <c r="G571" i="1"/>
  <c r="D571" i="1"/>
  <c r="H571" i="1" s="1"/>
  <c r="C571" i="1"/>
  <c r="G570" i="1"/>
  <c r="D570" i="1"/>
  <c r="H570" i="1" s="1"/>
  <c r="C570" i="1"/>
  <c r="C569" i="1"/>
  <c r="G568" i="1"/>
  <c r="D568" i="1"/>
  <c r="H568" i="1" s="1"/>
  <c r="C568" i="1"/>
  <c r="G567" i="1"/>
  <c r="D567" i="1"/>
  <c r="H567" i="1" s="1"/>
  <c r="C567"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D550" i="1"/>
  <c r="H550" i="1" s="1"/>
  <c r="C550" i="1"/>
  <c r="D549" i="1"/>
  <c r="H549" i="1" s="1"/>
  <c r="C549" i="1"/>
  <c r="D548" i="1"/>
  <c r="H548" i="1" s="1"/>
  <c r="C548" i="1"/>
  <c r="D547" i="1"/>
  <c r="H547" i="1" s="1"/>
  <c r="C547" i="1"/>
  <c r="D546" i="1"/>
  <c r="H546" i="1" s="1"/>
  <c r="C546" i="1"/>
  <c r="D545" i="1"/>
  <c r="H545" i="1" s="1"/>
  <c r="C545" i="1"/>
  <c r="D544" i="1"/>
  <c r="H544" i="1" s="1"/>
  <c r="C544" i="1"/>
  <c r="H543" i="1"/>
  <c r="G543" i="1"/>
  <c r="D543" i="1"/>
  <c r="C543" i="1"/>
  <c r="H542" i="1"/>
  <c r="G542" i="1"/>
  <c r="D542" i="1"/>
  <c r="C542" i="1"/>
  <c r="H541" i="1"/>
  <c r="G541" i="1"/>
  <c r="D541" i="1"/>
  <c r="C541" i="1"/>
  <c r="H540" i="1"/>
  <c r="G540" i="1"/>
  <c r="D540" i="1"/>
  <c r="C540" i="1"/>
  <c r="C539" i="1"/>
  <c r="D538" i="1"/>
  <c r="H538" i="1" s="1"/>
  <c r="C538" i="1"/>
  <c r="D537" i="1"/>
  <c r="G537" i="1" s="1"/>
  <c r="C537" i="1"/>
  <c r="D536" i="1"/>
  <c r="H536" i="1" s="1"/>
  <c r="C536" i="1"/>
  <c r="D535" i="1"/>
  <c r="H535" i="1" s="1"/>
  <c r="C535" i="1"/>
  <c r="D534" i="1"/>
  <c r="H534" i="1" s="1"/>
  <c r="C534" i="1"/>
  <c r="D533" i="1"/>
  <c r="G533" i="1" s="1"/>
  <c r="C533" i="1"/>
  <c r="D532" i="1"/>
  <c r="H532" i="1" s="1"/>
  <c r="C532" i="1"/>
  <c r="D531" i="1"/>
  <c r="H531" i="1" s="1"/>
  <c r="C531"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H522" i="1"/>
  <c r="G522" i="1"/>
  <c r="D522" i="1"/>
  <c r="C522" i="1"/>
  <c r="H521" i="1"/>
  <c r="G521" i="1"/>
  <c r="D521" i="1"/>
  <c r="C521" i="1"/>
  <c r="C520" i="1"/>
  <c r="G519" i="1"/>
  <c r="D519" i="1"/>
  <c r="H519" i="1" s="1"/>
  <c r="C519" i="1"/>
  <c r="G518" i="1"/>
  <c r="D518" i="1"/>
  <c r="H518" i="1" s="1"/>
  <c r="C518"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D507" i="1"/>
  <c r="H507" i="1" s="1"/>
  <c r="C507" i="1"/>
  <c r="D506" i="1"/>
  <c r="H506" i="1" s="1"/>
  <c r="C506" i="1"/>
  <c r="D505" i="1"/>
  <c r="H505" i="1" s="1"/>
  <c r="C505" i="1"/>
  <c r="D504" i="1"/>
  <c r="G504" i="1" s="1"/>
  <c r="C504" i="1"/>
  <c r="D503" i="1"/>
  <c r="G503" i="1" s="1"/>
  <c r="C503" i="1"/>
  <c r="D502" i="1"/>
  <c r="G502" i="1" s="1"/>
  <c r="C502" i="1"/>
  <c r="D501" i="1"/>
  <c r="G501" i="1" s="1"/>
  <c r="C501" i="1"/>
  <c r="D500" i="1"/>
  <c r="G500" i="1" s="1"/>
  <c r="C500" i="1"/>
  <c r="H499" i="1"/>
  <c r="D499" i="1"/>
  <c r="G499" i="1" s="1"/>
  <c r="C499" i="1"/>
  <c r="D498" i="1"/>
  <c r="G498" i="1" s="1"/>
  <c r="C498" i="1"/>
  <c r="D497" i="1"/>
  <c r="G497" i="1" s="1"/>
  <c r="C497" i="1"/>
  <c r="D496" i="1"/>
  <c r="G496" i="1" s="1"/>
  <c r="C496" i="1"/>
  <c r="D495" i="1"/>
  <c r="G495" i="1" s="1"/>
  <c r="C495" i="1"/>
  <c r="D494" i="1"/>
  <c r="G494" i="1" s="1"/>
  <c r="C494" i="1"/>
  <c r="D493" i="1"/>
  <c r="G493" i="1" s="1"/>
  <c r="C493" i="1"/>
  <c r="H492" i="1"/>
  <c r="D492" i="1"/>
  <c r="G492" i="1" s="1"/>
  <c r="C492" i="1"/>
  <c r="D491" i="1"/>
  <c r="G491" i="1" s="1"/>
  <c r="C491" i="1"/>
  <c r="D490" i="1"/>
  <c r="G490" i="1" s="1"/>
  <c r="C490" i="1"/>
  <c r="D489" i="1"/>
  <c r="G489" i="1" s="1"/>
  <c r="C489" i="1"/>
  <c r="D488" i="1"/>
  <c r="G488" i="1" s="1"/>
  <c r="C488" i="1"/>
  <c r="H487" i="1"/>
  <c r="D487" i="1"/>
  <c r="G487" i="1" s="1"/>
  <c r="C487" i="1"/>
  <c r="D486" i="1"/>
  <c r="G486" i="1" s="1"/>
  <c r="C486" i="1"/>
  <c r="C485" i="1"/>
  <c r="D484" i="1"/>
  <c r="G484" i="1" s="1"/>
  <c r="C484" i="1"/>
  <c r="H483" i="1"/>
  <c r="D483" i="1"/>
  <c r="G483" i="1" s="1"/>
  <c r="C483" i="1"/>
  <c r="D482" i="1"/>
  <c r="G482" i="1" s="1"/>
  <c r="C482" i="1"/>
  <c r="D481" i="1"/>
  <c r="G481" i="1" s="1"/>
  <c r="C481" i="1"/>
  <c r="D480" i="1"/>
  <c r="G480" i="1" s="1"/>
  <c r="C480" i="1"/>
  <c r="H479" i="1"/>
  <c r="D479" i="1"/>
  <c r="G479" i="1" s="1"/>
  <c r="C479" i="1"/>
  <c r="D478" i="1"/>
  <c r="G478" i="1" s="1"/>
  <c r="C478" i="1"/>
  <c r="D477" i="1"/>
  <c r="G477" i="1" s="1"/>
  <c r="C477" i="1"/>
  <c r="D476" i="1"/>
  <c r="G476" i="1" s="1"/>
  <c r="C476" i="1"/>
  <c r="H475" i="1"/>
  <c r="D475" i="1"/>
  <c r="G475" i="1" s="1"/>
  <c r="C475" i="1"/>
  <c r="D474" i="1"/>
  <c r="G474" i="1" s="1"/>
  <c r="C474" i="1"/>
  <c r="C473" i="1"/>
  <c r="D472" i="1"/>
  <c r="G472" i="1" s="1"/>
  <c r="C472" i="1"/>
  <c r="D471" i="1"/>
  <c r="G471" i="1" s="1"/>
  <c r="C471" i="1"/>
  <c r="H470" i="1"/>
  <c r="D470" i="1"/>
  <c r="G470" i="1" s="1"/>
  <c r="C470" i="1"/>
  <c r="D469" i="1"/>
  <c r="G469" i="1" s="1"/>
  <c r="C469" i="1"/>
  <c r="D468" i="1"/>
  <c r="G468" i="1" s="1"/>
  <c r="C468" i="1"/>
  <c r="D467" i="1"/>
  <c r="G467" i="1" s="1"/>
  <c r="C467" i="1"/>
  <c r="H466" i="1"/>
  <c r="D466" i="1"/>
  <c r="G466" i="1" s="1"/>
  <c r="C466" i="1"/>
  <c r="D465" i="1"/>
  <c r="G465" i="1" s="1"/>
  <c r="C465" i="1"/>
  <c r="D464" i="1"/>
  <c r="G464" i="1" s="1"/>
  <c r="C464" i="1"/>
  <c r="D463" i="1"/>
  <c r="G463" i="1" s="1"/>
  <c r="C463" i="1"/>
  <c r="H462" i="1"/>
  <c r="D462" i="1"/>
  <c r="G462" i="1" s="1"/>
  <c r="C462" i="1"/>
  <c r="D461" i="1"/>
  <c r="G461" i="1" s="1"/>
  <c r="C461" i="1"/>
  <c r="C460" i="1"/>
  <c r="D459" i="1"/>
  <c r="G459" i="1" s="1"/>
  <c r="C459" i="1"/>
  <c r="D458" i="1"/>
  <c r="G458" i="1" s="1"/>
  <c r="C458" i="1"/>
  <c r="D457" i="1"/>
  <c r="G457" i="1" s="1"/>
  <c r="C457" i="1"/>
  <c r="H456" i="1"/>
  <c r="D456" i="1"/>
  <c r="G456" i="1" s="1"/>
  <c r="C456" i="1"/>
  <c r="D455" i="1"/>
  <c r="G455" i="1" s="1"/>
  <c r="C455" i="1"/>
  <c r="D454" i="1"/>
  <c r="G454" i="1" s="1"/>
  <c r="C454" i="1"/>
  <c r="D453" i="1"/>
  <c r="G453" i="1" s="1"/>
  <c r="C453" i="1"/>
  <c r="H452" i="1"/>
  <c r="D452" i="1"/>
  <c r="G452" i="1" s="1"/>
  <c r="C452" i="1"/>
  <c r="D451" i="1"/>
  <c r="G451" i="1" s="1"/>
  <c r="C451" i="1"/>
  <c r="D450" i="1"/>
  <c r="G450" i="1" s="1"/>
  <c r="C450" i="1"/>
  <c r="D449" i="1"/>
  <c r="G449" i="1" s="1"/>
  <c r="C449" i="1"/>
  <c r="D448" i="1"/>
  <c r="G448" i="1" s="1"/>
  <c r="C448" i="1"/>
  <c r="H447" i="1"/>
  <c r="D447" i="1"/>
  <c r="G447" i="1" s="1"/>
  <c r="C447" i="1"/>
  <c r="D446" i="1"/>
  <c r="G446" i="1" s="1"/>
  <c r="C446" i="1"/>
  <c r="D445" i="1"/>
  <c r="G445" i="1" s="1"/>
  <c r="C445" i="1"/>
  <c r="H444" i="1"/>
  <c r="D444" i="1"/>
  <c r="G444" i="1" s="1"/>
  <c r="C444" i="1"/>
  <c r="D443" i="1"/>
  <c r="G443" i="1" s="1"/>
  <c r="C443" i="1"/>
  <c r="H442" i="1"/>
  <c r="D442" i="1"/>
  <c r="G442" i="1" s="1"/>
  <c r="C442" i="1"/>
  <c r="D441" i="1"/>
  <c r="G441" i="1" s="1"/>
  <c r="C441" i="1"/>
  <c r="H440" i="1"/>
  <c r="D440" i="1"/>
  <c r="G440" i="1" s="1"/>
  <c r="C440" i="1"/>
  <c r="D439" i="1"/>
  <c r="G439" i="1" s="1"/>
  <c r="C439" i="1"/>
  <c r="H438" i="1"/>
  <c r="D438" i="1"/>
  <c r="G438" i="1" s="1"/>
  <c r="C438" i="1"/>
  <c r="H437" i="1"/>
  <c r="D437" i="1"/>
  <c r="G437" i="1" s="1"/>
  <c r="C437" i="1"/>
  <c r="D436" i="1"/>
  <c r="G436" i="1" s="1"/>
  <c r="C436" i="1"/>
  <c r="H435" i="1"/>
  <c r="D435" i="1"/>
  <c r="G435" i="1" s="1"/>
  <c r="C435" i="1"/>
  <c r="C434" i="1"/>
  <c r="H433" i="1"/>
  <c r="D433" i="1"/>
  <c r="G433" i="1" s="1"/>
  <c r="C433" i="1"/>
  <c r="D432" i="1"/>
  <c r="G432" i="1" s="1"/>
  <c r="C432" i="1"/>
  <c r="D431" i="1"/>
  <c r="G431" i="1" s="1"/>
  <c r="C431" i="1"/>
  <c r="D430" i="1"/>
  <c r="G430" i="1" s="1"/>
  <c r="C430" i="1"/>
  <c r="H429" i="1"/>
  <c r="D429" i="1"/>
  <c r="G429" i="1" s="1"/>
  <c r="C429" i="1"/>
  <c r="D428" i="1"/>
  <c r="G428" i="1" s="1"/>
  <c r="C428" i="1"/>
  <c r="H427" i="1"/>
  <c r="D427" i="1"/>
  <c r="G427" i="1" s="1"/>
  <c r="C427" i="1"/>
  <c r="C426" i="1"/>
  <c r="C425" i="1"/>
  <c r="C423" i="1"/>
  <c r="H422" i="1"/>
  <c r="D422" i="1"/>
  <c r="G422" i="1" s="1"/>
  <c r="C422" i="1"/>
  <c r="D421" i="1"/>
  <c r="G421" i="1" s="1"/>
  <c r="C421" i="1"/>
  <c r="D416" i="1"/>
  <c r="H416" i="1" s="1"/>
  <c r="C416" i="1"/>
  <c r="D415" i="1"/>
  <c r="H415" i="1" s="1"/>
  <c r="C415" i="1"/>
  <c r="D414" i="1"/>
  <c r="H414" i="1" s="1"/>
  <c r="C414" i="1"/>
  <c r="D411" i="1"/>
  <c r="C411" i="1"/>
  <c r="D410" i="1"/>
  <c r="C410" i="1"/>
  <c r="D409" i="1"/>
  <c r="C409" i="1"/>
  <c r="D408" i="1"/>
  <c r="C408" i="1"/>
  <c r="D407" i="1"/>
  <c r="C407" i="1"/>
  <c r="D406" i="1"/>
  <c r="C406"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C369" i="1"/>
  <c r="D368" i="1"/>
  <c r="D367" i="1"/>
  <c r="G367" i="1" s="1"/>
  <c r="C367" i="1"/>
  <c r="H366" i="1"/>
  <c r="D366" i="1"/>
  <c r="G366" i="1" s="1"/>
  <c r="C366" i="1"/>
  <c r="D365" i="1"/>
  <c r="G365" i="1" s="1"/>
  <c r="C365" i="1"/>
  <c r="H364" i="1"/>
  <c r="D364" i="1"/>
  <c r="G364" i="1" s="1"/>
  <c r="C364" i="1"/>
  <c r="D363" i="1"/>
  <c r="G363" i="1" s="1"/>
  <c r="C363" i="1"/>
  <c r="H362" i="1"/>
  <c r="D362" i="1"/>
  <c r="G362" i="1" s="1"/>
  <c r="C362" i="1"/>
  <c r="D361" i="1"/>
  <c r="G361" i="1" s="1"/>
  <c r="C361" i="1"/>
  <c r="D360" i="1"/>
  <c r="G360" i="1" s="1"/>
  <c r="C360" i="1"/>
  <c r="D359" i="1"/>
  <c r="G359" i="1" s="1"/>
  <c r="C359" i="1"/>
  <c r="H358" i="1"/>
  <c r="D358" i="1"/>
  <c r="G358" i="1" s="1"/>
  <c r="C358" i="1"/>
  <c r="D357" i="1"/>
  <c r="G357" i="1" s="1"/>
  <c r="C357" i="1"/>
  <c r="D354" i="1"/>
  <c r="G354" i="1" s="1"/>
  <c r="C354"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5" i="1"/>
  <c r="D345" i="1"/>
  <c r="G345" i="1" s="1"/>
  <c r="C345" i="1"/>
  <c r="H344" i="1"/>
  <c r="G344" i="1"/>
  <c r="D344" i="1"/>
  <c r="C344" i="1"/>
  <c r="H343" i="1"/>
  <c r="D343" i="1"/>
  <c r="G343" i="1" s="1"/>
  <c r="C343" i="1"/>
  <c r="H342" i="1"/>
  <c r="D342" i="1"/>
  <c r="G342" i="1" s="1"/>
  <c r="C342" i="1"/>
  <c r="H341" i="1"/>
  <c r="D341" i="1"/>
  <c r="G341" i="1" s="1"/>
  <c r="C341" i="1"/>
  <c r="H340" i="1"/>
  <c r="D340" i="1"/>
  <c r="G340" i="1" s="1"/>
  <c r="C340" i="1"/>
  <c r="H339" i="1"/>
  <c r="D339" i="1"/>
  <c r="G339" i="1" s="1"/>
  <c r="C339" i="1"/>
  <c r="H338" i="1"/>
  <c r="G338" i="1"/>
  <c r="D338" i="1"/>
  <c r="C338" i="1"/>
  <c r="H337" i="1"/>
  <c r="G337" i="1"/>
  <c r="D337" i="1"/>
  <c r="C337" i="1"/>
  <c r="H336" i="1"/>
  <c r="G336" i="1"/>
  <c r="D336" i="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C322" i="1"/>
  <c r="D321" i="1"/>
  <c r="H321" i="1" s="1"/>
  <c r="C321" i="1"/>
  <c r="D320" i="1"/>
  <c r="H320" i="1" s="1"/>
  <c r="C320" i="1"/>
  <c r="D319" i="1"/>
  <c r="H319" i="1" s="1"/>
  <c r="C319" i="1"/>
  <c r="D318" i="1"/>
  <c r="H318" i="1" s="1"/>
  <c r="C318" i="1"/>
  <c r="D317" i="1"/>
  <c r="H317" i="1" s="1"/>
  <c r="C317" i="1"/>
  <c r="D315" i="1"/>
  <c r="H315" i="1" s="1"/>
  <c r="C315" i="1"/>
  <c r="D314" i="1"/>
  <c r="H314" i="1" s="1"/>
  <c r="C314" i="1"/>
  <c r="D313" i="1"/>
  <c r="H313" i="1" s="1"/>
  <c r="C313" i="1"/>
  <c r="D312" i="1"/>
  <c r="H312" i="1" s="1"/>
  <c r="C312" i="1"/>
  <c r="D311" i="1"/>
  <c r="H311" i="1" s="1"/>
  <c r="C311" i="1"/>
  <c r="D310" i="1"/>
  <c r="H310" i="1" s="1"/>
  <c r="C310" i="1"/>
  <c r="D309" i="1"/>
  <c r="H309" i="1" s="1"/>
  <c r="C309" i="1"/>
  <c r="H308" i="1"/>
  <c r="G308" i="1"/>
  <c r="D308" i="1"/>
  <c r="C308" i="1"/>
  <c r="H307" i="1"/>
  <c r="G307" i="1"/>
  <c r="D307" i="1"/>
  <c r="C307" i="1"/>
  <c r="H306" i="1"/>
  <c r="G306" i="1"/>
  <c r="D306" i="1"/>
  <c r="C306" i="1"/>
  <c r="C305" i="1"/>
  <c r="C304" i="1"/>
  <c r="D302" i="1"/>
  <c r="H302" i="1" s="1"/>
  <c r="C302" i="1"/>
  <c r="D301" i="1"/>
  <c r="H301" i="1" s="1"/>
  <c r="C301" i="1"/>
  <c r="D300" i="1"/>
  <c r="H300" i="1" s="1"/>
  <c r="C300" i="1"/>
  <c r="D299" i="1"/>
  <c r="H299" i="1" s="1"/>
  <c r="C299" i="1"/>
  <c r="D298" i="1"/>
  <c r="H298" i="1" s="1"/>
  <c r="C298" i="1"/>
  <c r="D294" i="1"/>
  <c r="H294" i="1" s="1"/>
  <c r="C294" i="1"/>
  <c r="D293" i="1"/>
  <c r="H293" i="1" s="1"/>
  <c r="C293" i="1"/>
  <c r="D292" i="1"/>
  <c r="H292" i="1" s="1"/>
  <c r="C292" i="1"/>
  <c r="D291" i="1"/>
  <c r="H291" i="1" s="1"/>
  <c r="C291" i="1"/>
  <c r="D290" i="1"/>
  <c r="H290" i="1" s="1"/>
  <c r="C290" i="1"/>
  <c r="D289" i="1"/>
  <c r="H289" i="1" s="1"/>
  <c r="C289" i="1"/>
  <c r="D288" i="1"/>
  <c r="H288" i="1" s="1"/>
  <c r="C288" i="1"/>
  <c r="D287" i="1"/>
  <c r="H287" i="1" s="1"/>
  <c r="C287" i="1"/>
  <c r="D286" i="1"/>
  <c r="H286" i="1" s="1"/>
  <c r="C286" i="1"/>
  <c r="D285" i="1"/>
  <c r="H285" i="1" s="1"/>
  <c r="C285"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D264" i="1"/>
  <c r="G264" i="1" s="1"/>
  <c r="C264" i="1"/>
  <c r="H263" i="1"/>
  <c r="D263" i="1"/>
  <c r="G263" i="1" s="1"/>
  <c r="C263" i="1"/>
  <c r="H262" i="1"/>
  <c r="D262" i="1"/>
  <c r="G262" i="1" s="1"/>
  <c r="C262" i="1"/>
  <c r="H261" i="1"/>
  <c r="D261" i="1"/>
  <c r="G261" i="1" s="1"/>
  <c r="C261" i="1"/>
  <c r="H260" i="1"/>
  <c r="D260" i="1"/>
  <c r="G260" i="1" s="1"/>
  <c r="C260" i="1"/>
  <c r="H259" i="1"/>
  <c r="G259" i="1"/>
  <c r="D259" i="1"/>
  <c r="C259"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H245" i="1"/>
  <c r="G245" i="1"/>
  <c r="D245" i="1"/>
  <c r="C245" i="1"/>
  <c r="H244" i="1"/>
  <c r="G244" i="1"/>
  <c r="D244" i="1"/>
  <c r="C244" i="1"/>
  <c r="H243" i="1"/>
  <c r="G243" i="1"/>
  <c r="D243" i="1"/>
  <c r="C243" i="1"/>
  <c r="H242" i="1"/>
  <c r="G242" i="1"/>
  <c r="D242" i="1"/>
  <c r="C242" i="1"/>
  <c r="D241" i="1"/>
  <c r="C241" i="1"/>
  <c r="H241" i="1" s="1"/>
  <c r="H240" i="1"/>
  <c r="G240" i="1"/>
  <c r="D240" i="1"/>
  <c r="C240" i="1"/>
  <c r="D239" i="1"/>
  <c r="C239" i="1"/>
  <c r="H239" i="1" s="1"/>
  <c r="D238" i="1"/>
  <c r="C238" i="1"/>
  <c r="H238" i="1" s="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H225" i="1"/>
  <c r="G225" i="1"/>
  <c r="D225" i="1"/>
  <c r="C225" i="1"/>
  <c r="H224" i="1"/>
  <c r="G224" i="1"/>
  <c r="D224" i="1"/>
  <c r="C224" i="1"/>
  <c r="H223" i="1"/>
  <c r="G223" i="1"/>
  <c r="D223" i="1"/>
  <c r="C223" i="1"/>
  <c r="H222" i="1"/>
  <c r="G222" i="1"/>
  <c r="D222" i="1"/>
  <c r="C222" i="1"/>
  <c r="H221" i="1"/>
  <c r="G221" i="1"/>
  <c r="D221" i="1"/>
  <c r="C221" i="1"/>
  <c r="D220" i="1"/>
  <c r="H220" i="1" s="1"/>
  <c r="C220" i="1"/>
  <c r="D219" i="1"/>
  <c r="H219" i="1" s="1"/>
  <c r="C219" i="1"/>
  <c r="D218" i="1"/>
  <c r="H218" i="1" s="1"/>
  <c r="C218" i="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H203" i="1"/>
  <c r="D203" i="1"/>
  <c r="G203" i="1" s="1"/>
  <c r="C203" i="1"/>
  <c r="H202" i="1"/>
  <c r="D202" i="1"/>
  <c r="G202" i="1" s="1"/>
  <c r="C202" i="1"/>
  <c r="H201" i="1"/>
  <c r="D201" i="1"/>
  <c r="G201" i="1" s="1"/>
  <c r="C201" i="1"/>
  <c r="H200" i="1"/>
  <c r="D200" i="1"/>
  <c r="G200" i="1" s="1"/>
  <c r="C200" i="1"/>
  <c r="C199"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D172" i="1"/>
  <c r="G172" i="1" s="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5" i="1" s="1"/>
  <c r="C165" i="1"/>
  <c r="D164" i="1"/>
  <c r="H164" i="1" s="1"/>
  <c r="C164" i="1"/>
  <c r="D163" i="1"/>
  <c r="H163" i="1" s="1"/>
  <c r="C163" i="1"/>
  <c r="D162" i="1"/>
  <c r="H162" i="1" s="1"/>
  <c r="C162" i="1"/>
  <c r="D161" i="1"/>
  <c r="H161" i="1" s="1"/>
  <c r="C161" i="1"/>
  <c r="G159" i="1"/>
  <c r="D159" i="1"/>
  <c r="H159" i="1" s="1"/>
  <c r="C159" i="1"/>
  <c r="G158" i="1"/>
  <c r="D158" i="1"/>
  <c r="H158" i="1" s="1"/>
  <c r="C158" i="1"/>
  <c r="G157" i="1"/>
  <c r="D157" i="1"/>
  <c r="H157" i="1" s="1"/>
  <c r="C157" i="1"/>
  <c r="C156" i="1"/>
  <c r="G155" i="1"/>
  <c r="D155" i="1"/>
  <c r="H155" i="1" s="1"/>
  <c r="C155" i="1"/>
  <c r="G154" i="1"/>
  <c r="D154" i="1"/>
  <c r="H154" i="1" s="1"/>
  <c r="C154" i="1"/>
  <c r="G153" i="1"/>
  <c r="D153" i="1"/>
  <c r="H153" i="1" s="1"/>
  <c r="C153" i="1"/>
  <c r="G152" i="1"/>
  <c r="D152" i="1"/>
  <c r="H152" i="1" s="1"/>
  <c r="C152" i="1"/>
  <c r="G151" i="1"/>
  <c r="D151" i="1"/>
  <c r="H151" i="1" s="1"/>
  <c r="C151" i="1"/>
  <c r="G150" i="1"/>
  <c r="D150" i="1"/>
  <c r="H150" i="1" s="1"/>
  <c r="C150"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C137" i="1"/>
  <c r="C136" i="1"/>
  <c r="D135" i="1"/>
  <c r="H135" i="1" s="1"/>
  <c r="C135" i="1"/>
  <c r="D134" i="1"/>
  <c r="H134" i="1" s="1"/>
  <c r="C134" i="1"/>
  <c r="D133" i="1"/>
  <c r="H133" i="1" s="1"/>
  <c r="C133" i="1"/>
  <c r="D132" i="1"/>
  <c r="H132" i="1" s="1"/>
  <c r="C132" i="1"/>
  <c r="C131" i="1"/>
  <c r="G129" i="1"/>
  <c r="D129" i="1"/>
  <c r="H129" i="1" s="1"/>
  <c r="C129" i="1"/>
  <c r="H128" i="1"/>
  <c r="G128" i="1"/>
  <c r="D128" i="1"/>
  <c r="C128" i="1"/>
  <c r="H127" i="1"/>
  <c r="G127" i="1"/>
  <c r="D127" i="1"/>
  <c r="C127" i="1"/>
  <c r="H126" i="1"/>
  <c r="G126" i="1"/>
  <c r="D126" i="1"/>
  <c r="C126" i="1"/>
  <c r="H125" i="1"/>
  <c r="G125" i="1"/>
  <c r="D125" i="1"/>
  <c r="C125" i="1"/>
  <c r="G124" i="1"/>
  <c r="D124" i="1"/>
  <c r="H124" i="1" s="1"/>
  <c r="C124" i="1"/>
  <c r="G123" i="1"/>
  <c r="D123" i="1"/>
  <c r="H123" i="1" s="1"/>
  <c r="C123" i="1"/>
  <c r="G122" i="1"/>
  <c r="D122" i="1"/>
  <c r="H122" i="1" s="1"/>
  <c r="C122" i="1"/>
  <c r="D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G107" i="1"/>
  <c r="D107" i="1"/>
  <c r="H107" i="1" s="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G66" i="1"/>
  <c r="D66" i="1"/>
  <c r="H66" i="1" s="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C54" i="1"/>
  <c r="G53" i="1"/>
  <c r="D53" i="1"/>
  <c r="H53" i="1" s="1"/>
  <c r="C53" i="1"/>
  <c r="G52" i="1"/>
  <c r="D52" i="1"/>
  <c r="H52" i="1" s="1"/>
  <c r="C52" i="1"/>
  <c r="G51" i="1"/>
  <c r="D51" i="1"/>
  <c r="H51" i="1" s="1"/>
  <c r="C51" i="1"/>
  <c r="G50" i="1"/>
  <c r="D50" i="1"/>
  <c r="H50" i="1" s="1"/>
  <c r="C50" i="1"/>
  <c r="G49" i="1"/>
  <c r="D49" i="1"/>
  <c r="H49" i="1" s="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D38" i="1"/>
  <c r="G38" i="1" s="1"/>
  <c r="C38" i="1"/>
  <c r="D37" i="1"/>
  <c r="G37" i="1" s="1"/>
  <c r="C37" i="1"/>
  <c r="D36" i="1"/>
  <c r="G36" i="1" s="1"/>
  <c r="C36" i="1"/>
  <c r="D35" i="1"/>
  <c r="G35" i="1" s="1"/>
  <c r="C35" i="1"/>
  <c r="H34" i="1"/>
  <c r="D34" i="1"/>
  <c r="G34" i="1" s="1"/>
  <c r="C34" i="1"/>
  <c r="H33" i="1"/>
  <c r="D33" i="1"/>
  <c r="G33" i="1" s="1"/>
  <c r="C33" i="1"/>
  <c r="C32" i="1"/>
  <c r="H31" i="1"/>
  <c r="D31" i="1"/>
  <c r="G31" i="1" s="1"/>
  <c r="C31" i="1"/>
  <c r="H30" i="1"/>
  <c r="D30" i="1"/>
  <c r="G30" i="1" s="1"/>
  <c r="C30" i="1"/>
  <c r="H29" i="1"/>
  <c r="D29" i="1"/>
  <c r="G29" i="1" s="1"/>
  <c r="C29" i="1"/>
  <c r="H28" i="1"/>
  <c r="D28" i="1"/>
  <c r="G28" i="1" s="1"/>
  <c r="C28" i="1"/>
  <c r="H27" i="1"/>
  <c r="D27" i="1"/>
  <c r="G27" i="1" s="1"/>
  <c r="C27" i="1"/>
  <c r="H26" i="1"/>
  <c r="D26" i="1"/>
  <c r="G26" i="1" s="1"/>
  <c r="C26" i="1"/>
  <c r="C25" i="1"/>
  <c r="H24" i="1"/>
  <c r="G24" i="1"/>
  <c r="D24" i="1"/>
  <c r="C24" i="1"/>
  <c r="H23" i="1"/>
  <c r="G23" i="1"/>
  <c r="D23" i="1"/>
  <c r="C23" i="1"/>
  <c r="H22" i="1"/>
  <c r="G22" i="1"/>
  <c r="D22" i="1"/>
  <c r="C22" i="1"/>
  <c r="H21" i="1"/>
  <c r="G21" i="1"/>
  <c r="D21" i="1"/>
  <c r="C21" i="1"/>
  <c r="H20" i="1"/>
  <c r="G20" i="1"/>
  <c r="D20" i="1"/>
  <c r="C20" i="1"/>
  <c r="H19" i="1"/>
  <c r="G19" i="1"/>
  <c r="D19" i="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G9" i="1"/>
  <c r="D9" i="1"/>
  <c r="C9" i="1"/>
  <c r="H8" i="1"/>
  <c r="G8" i="1"/>
  <c r="D8" i="1"/>
  <c r="C8" i="1"/>
  <c r="H7" i="1"/>
  <c r="G7" i="1"/>
  <c r="D7" i="1"/>
  <c r="C7" i="1"/>
  <c r="H6" i="1"/>
  <c r="G6" i="1"/>
  <c r="D6" i="1"/>
  <c r="C6" i="1"/>
  <c r="H5" i="1"/>
  <c r="G5" i="1"/>
  <c r="D5" i="1"/>
  <c r="C5" i="1"/>
  <c r="C4" i="1"/>
  <c r="H784" i="1" l="1"/>
  <c r="G784" i="1"/>
  <c r="H792" i="1"/>
  <c r="G792"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71" i="1"/>
  <c r="G871" i="1"/>
  <c r="H879" i="1"/>
  <c r="G879" i="1"/>
  <c r="H887" i="1"/>
  <c r="G887" i="1"/>
  <c r="H895" i="1"/>
  <c r="G895" i="1"/>
  <c r="H903" i="1"/>
  <c r="G903" i="1"/>
  <c r="H911" i="1"/>
  <c r="G911" i="1"/>
  <c r="H919" i="1"/>
  <c r="G919" i="1"/>
  <c r="H927" i="1"/>
  <c r="G927" i="1"/>
  <c r="G965" i="1"/>
  <c r="H965" i="1"/>
  <c r="G660" i="1"/>
  <c r="H718" i="1"/>
  <c r="H722" i="1"/>
  <c r="G725" i="1"/>
  <c r="G726" i="1"/>
  <c r="G727" i="1"/>
  <c r="G728" i="1"/>
  <c r="G732" i="1"/>
  <c r="G738" i="1"/>
  <c r="G742" i="1"/>
  <c r="G746" i="1"/>
  <c r="G750" i="1"/>
  <c r="G754" i="1"/>
  <c r="G758" i="1"/>
  <c r="G762" i="1"/>
  <c r="G766" i="1"/>
  <c r="G770" i="1"/>
  <c r="G774" i="1"/>
  <c r="G777" i="1"/>
  <c r="H780" i="1"/>
  <c r="G780" i="1"/>
  <c r="G789" i="1"/>
  <c r="G797" i="1"/>
  <c r="G868" i="1"/>
  <c r="G876" i="1"/>
  <c r="G884" i="1"/>
  <c r="G892" i="1"/>
  <c r="G900" i="1"/>
  <c r="G908" i="1"/>
  <c r="G916" i="1"/>
  <c r="G924" i="1"/>
  <c r="G932" i="1"/>
  <c r="G957" i="1"/>
  <c r="H957" i="1"/>
  <c r="H962" i="1"/>
  <c r="G989" i="1"/>
  <c r="H989" i="1"/>
  <c r="H994" i="1"/>
  <c r="H996" i="1"/>
  <c r="G996" i="1"/>
  <c r="H998" i="1"/>
  <c r="G998" i="1"/>
  <c r="H1000" i="1"/>
  <c r="G1000" i="1"/>
  <c r="H1002" i="1"/>
  <c r="G1002" i="1"/>
  <c r="G657" i="1"/>
  <c r="G658" i="1"/>
  <c r="H717" i="1"/>
  <c r="H721" i="1"/>
  <c r="G731" i="1"/>
  <c r="G735" i="1"/>
  <c r="G741" i="1"/>
  <c r="G745" i="1"/>
  <c r="G749" i="1"/>
  <c r="G753" i="1"/>
  <c r="G757" i="1"/>
  <c r="G761" i="1"/>
  <c r="G765" i="1"/>
  <c r="G769" i="1"/>
  <c r="G773" i="1"/>
  <c r="H776" i="1"/>
  <c r="G776" i="1"/>
  <c r="H788" i="1"/>
  <c r="G788" i="1"/>
  <c r="H796" i="1"/>
  <c r="G796"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75" i="1"/>
  <c r="G875" i="1"/>
  <c r="H883" i="1"/>
  <c r="G883" i="1"/>
  <c r="H891" i="1"/>
  <c r="G891" i="1"/>
  <c r="H899" i="1"/>
  <c r="G899" i="1"/>
  <c r="H907" i="1"/>
  <c r="G907" i="1"/>
  <c r="H915" i="1"/>
  <c r="G915" i="1"/>
  <c r="H923" i="1"/>
  <c r="G923" i="1"/>
  <c r="H931" i="1"/>
  <c r="G931" i="1"/>
  <c r="G949" i="1"/>
  <c r="H949" i="1"/>
  <c r="H954" i="1"/>
  <c r="G981" i="1"/>
  <c r="H981" i="1"/>
  <c r="H986" i="1"/>
  <c r="G661" i="1"/>
  <c r="G941" i="1"/>
  <c r="H941" i="1"/>
  <c r="G973" i="1"/>
  <c r="H973" i="1"/>
  <c r="H978" i="1"/>
  <c r="G937" i="1"/>
  <c r="H937" i="1"/>
  <c r="G945" i="1"/>
  <c r="H945" i="1"/>
  <c r="G953" i="1"/>
  <c r="H953" i="1"/>
  <c r="G961" i="1"/>
  <c r="H961" i="1"/>
  <c r="G969" i="1"/>
  <c r="H969" i="1"/>
  <c r="G977" i="1"/>
  <c r="H977" i="1"/>
  <c r="G985" i="1"/>
  <c r="H985" i="1"/>
  <c r="G993" i="1"/>
  <c r="H993" i="1"/>
  <c r="G787" i="1"/>
  <c r="G791" i="1"/>
  <c r="G795" i="1"/>
  <c r="G870" i="1"/>
  <c r="G874" i="1"/>
  <c r="G878" i="1"/>
  <c r="G882" i="1"/>
  <c r="G886" i="1"/>
  <c r="G890" i="1"/>
  <c r="G894" i="1"/>
  <c r="G898" i="1"/>
  <c r="G902" i="1"/>
  <c r="G906" i="1"/>
  <c r="G910" i="1"/>
  <c r="G914" i="1"/>
  <c r="G918" i="1"/>
  <c r="G922" i="1"/>
  <c r="G926" i="1"/>
  <c r="G930" i="1"/>
  <c r="H934" i="1"/>
  <c r="H942" i="1"/>
  <c r="H950" i="1"/>
  <c r="H958" i="1"/>
  <c r="H966" i="1"/>
  <c r="H974" i="1"/>
  <c r="H982" i="1"/>
  <c r="H990" i="1"/>
  <c r="H936" i="1"/>
  <c r="H940" i="1"/>
  <c r="H944" i="1"/>
  <c r="H948" i="1"/>
  <c r="H952" i="1"/>
  <c r="H956" i="1"/>
  <c r="H960" i="1"/>
  <c r="H964" i="1"/>
  <c r="H968" i="1"/>
  <c r="H972" i="1"/>
  <c r="H976" i="1"/>
  <c r="H980" i="1"/>
  <c r="H984" i="1"/>
  <c r="H988" i="1"/>
  <c r="H992" i="1"/>
  <c r="H995" i="1"/>
  <c r="G995" i="1"/>
  <c r="H997" i="1"/>
  <c r="G997" i="1"/>
  <c r="H999" i="1"/>
  <c r="G999" i="1"/>
  <c r="H1001" i="1"/>
  <c r="G1001" i="1"/>
  <c r="E26" i="9"/>
  <c r="B26" i="9" s="1"/>
  <c r="E38" i="9"/>
  <c r="B38" i="9" s="1"/>
  <c r="E46" i="9"/>
  <c r="B46" i="9" s="1"/>
  <c r="E66" i="9"/>
  <c r="B66" i="9" s="1"/>
  <c r="E114" i="9"/>
  <c r="B114" i="9" s="1"/>
  <c r="E130" i="9"/>
  <c r="B130" i="9" s="1"/>
  <c r="F232" i="9"/>
  <c r="F236" i="9"/>
  <c r="H707" i="1"/>
  <c r="H736" i="1"/>
  <c r="H799" i="1"/>
  <c r="H801" i="1"/>
  <c r="H803" i="1"/>
  <c r="H805" i="1"/>
  <c r="E58" i="9"/>
  <c r="B58" i="9" s="1"/>
  <c r="E82" i="9"/>
  <c r="B82" i="9" s="1"/>
  <c r="E94" i="9"/>
  <c r="B94" i="9" s="1"/>
  <c r="E102" i="9"/>
  <c r="B102" i="9" s="1"/>
  <c r="E118" i="9"/>
  <c r="B118" i="9" s="1"/>
  <c r="E149" i="9"/>
  <c r="B149" i="9" s="1"/>
  <c r="F229" i="9"/>
  <c r="B229" i="9" s="1"/>
  <c r="F243" i="9"/>
  <c r="B243" i="9" s="1"/>
  <c r="F252" i="9"/>
  <c r="F256" i="9"/>
  <c r="F266" i="9"/>
  <c r="F276" i="9"/>
  <c r="F284" i="9"/>
  <c r="D630" i="1"/>
  <c r="G615" i="1"/>
  <c r="G616" i="1"/>
  <c r="G617" i="1"/>
  <c r="G618" i="1"/>
  <c r="G619" i="1"/>
  <c r="G620" i="1"/>
  <c r="G621" i="1"/>
  <c r="G622" i="1"/>
  <c r="E172" i="9"/>
  <c r="B172" i="9" s="1"/>
  <c r="E165" i="9"/>
  <c r="B165" i="9" s="1"/>
  <c r="F290" i="9"/>
  <c r="F288" i="9"/>
  <c r="E158" i="9"/>
  <c r="B158" i="9" s="1"/>
  <c r="F286" i="9"/>
  <c r="B286" i="9" s="1"/>
  <c r="E156" i="9"/>
  <c r="B156" i="9" s="1"/>
  <c r="E597" i="4"/>
  <c r="D591" i="1" s="1"/>
  <c r="F282" i="9"/>
  <c r="F280" i="9"/>
  <c r="B280" i="9" s="1"/>
  <c r="F278" i="9"/>
  <c r="G588" i="1"/>
  <c r="H588" i="1"/>
  <c r="E584" i="4"/>
  <c r="D578" i="1" s="1"/>
  <c r="H572" i="1"/>
  <c r="G572" i="1"/>
  <c r="H569" i="1"/>
  <c r="G569" i="1"/>
  <c r="H566" i="1"/>
  <c r="G566" i="1"/>
  <c r="E571" i="4"/>
  <c r="D565" i="1" s="1"/>
  <c r="E142" i="9"/>
  <c r="B142" i="9" s="1"/>
  <c r="E148" i="9"/>
  <c r="B148" i="9" s="1"/>
  <c r="E141" i="9"/>
  <c r="B141" i="9" s="1"/>
  <c r="G544" i="1"/>
  <c r="G545" i="1"/>
  <c r="G546" i="1"/>
  <c r="G547" i="1"/>
  <c r="G548" i="1"/>
  <c r="G549" i="1"/>
  <c r="G550" i="1"/>
  <c r="E138" i="9"/>
  <c r="B138" i="9" s="1"/>
  <c r="E137" i="9"/>
  <c r="B137" i="9" s="1"/>
  <c r="G539" i="1"/>
  <c r="H539" i="1"/>
  <c r="F274" i="9"/>
  <c r="B274" i="9" s="1"/>
  <c r="F272" i="9"/>
  <c r="E134" i="9"/>
  <c r="B134" i="9" s="1"/>
  <c r="G536" i="1"/>
  <c r="G538" i="1"/>
  <c r="H537" i="1"/>
  <c r="G532" i="1"/>
  <c r="G535" i="1"/>
  <c r="G531" i="1"/>
  <c r="G534" i="1"/>
  <c r="H533" i="1"/>
  <c r="F270" i="9"/>
  <c r="H520" i="1"/>
  <c r="G520" i="1"/>
  <c r="H517" i="1"/>
  <c r="G517" i="1"/>
  <c r="E522" i="4"/>
  <c r="D516" i="1" s="1"/>
  <c r="E126" i="9"/>
  <c r="B126" i="9" s="1"/>
  <c r="E125" i="9"/>
  <c r="B125" i="9" s="1"/>
  <c r="G505" i="1"/>
  <c r="G506" i="1"/>
  <c r="G507" i="1"/>
  <c r="H504" i="1"/>
  <c r="H503" i="1"/>
  <c r="E122" i="9"/>
  <c r="B122" i="9" s="1"/>
  <c r="H498" i="1"/>
  <c r="H502" i="1"/>
  <c r="H497" i="1"/>
  <c r="H501" i="1"/>
  <c r="H496" i="1"/>
  <c r="H500" i="1"/>
  <c r="H495" i="1"/>
  <c r="E491" i="4"/>
  <c r="D485" i="1" s="1"/>
  <c r="H485" i="1" s="1"/>
  <c r="H491" i="1"/>
  <c r="H494" i="1"/>
  <c r="E113" i="9"/>
  <c r="B113" i="9" s="1"/>
  <c r="H493" i="1"/>
  <c r="F262" i="9"/>
  <c r="H486" i="1"/>
  <c r="H490" i="1"/>
  <c r="F258" i="9"/>
  <c r="H489" i="1"/>
  <c r="E110" i="9"/>
  <c r="B110" i="9" s="1"/>
  <c r="H488" i="1"/>
  <c r="E109" i="9"/>
  <c r="B109" i="9" s="1"/>
  <c r="H482" i="1"/>
  <c r="H484" i="1"/>
  <c r="H481" i="1"/>
  <c r="H480" i="1"/>
  <c r="G473" i="1"/>
  <c r="H473" i="1"/>
  <c r="H474" i="1"/>
  <c r="H478" i="1"/>
  <c r="H477" i="1"/>
  <c r="H476" i="1"/>
  <c r="H472" i="1"/>
  <c r="H471" i="1"/>
  <c r="E106" i="9"/>
  <c r="B106" i="9" s="1"/>
  <c r="H469" i="1"/>
  <c r="H468" i="1"/>
  <c r="H467" i="1"/>
  <c r="H465" i="1"/>
  <c r="H464" i="1"/>
  <c r="H461" i="1"/>
  <c r="H463" i="1"/>
  <c r="H451" i="1"/>
  <c r="H454" i="1"/>
  <c r="H458" i="1"/>
  <c r="H455" i="1"/>
  <c r="H459" i="1"/>
  <c r="H453" i="1"/>
  <c r="H457" i="1"/>
  <c r="H449" i="1"/>
  <c r="H446" i="1"/>
  <c r="H450" i="1"/>
  <c r="H448" i="1"/>
  <c r="E98" i="9"/>
  <c r="B98" i="9" s="1"/>
  <c r="H439" i="1"/>
  <c r="H443" i="1"/>
  <c r="H441" i="1"/>
  <c r="H445" i="1"/>
  <c r="F254" i="9"/>
  <c r="G434" i="1"/>
  <c r="H434" i="1"/>
  <c r="E431" i="4"/>
  <c r="D425" i="1" s="1"/>
  <c r="G425" i="1" s="1"/>
  <c r="H436" i="1"/>
  <c r="E90" i="9"/>
  <c r="B90" i="9" s="1"/>
  <c r="F250" i="9"/>
  <c r="H432" i="1"/>
  <c r="H431" i="1"/>
  <c r="E89" i="9"/>
  <c r="B89" i="9" s="1"/>
  <c r="F248" i="9"/>
  <c r="B248" i="9" s="1"/>
  <c r="H425" i="1"/>
  <c r="H428" i="1"/>
  <c r="D426" i="1"/>
  <c r="H430" i="1"/>
  <c r="G414" i="1"/>
  <c r="G415" i="1"/>
  <c r="G416" i="1"/>
  <c r="H421" i="1"/>
  <c r="F412" i="4"/>
  <c r="D369" i="1"/>
  <c r="H361" i="1"/>
  <c r="H365" i="1"/>
  <c r="H363" i="1"/>
  <c r="H367" i="1"/>
  <c r="H357" i="1"/>
  <c r="E361" i="4"/>
  <c r="H360" i="1"/>
  <c r="H359" i="1"/>
  <c r="H353" i="1"/>
  <c r="H354" i="1"/>
  <c r="D322" i="1"/>
  <c r="E321" i="4"/>
  <c r="D316" i="1" s="1"/>
  <c r="G317" i="1"/>
  <c r="G318" i="1"/>
  <c r="G319" i="1"/>
  <c r="G320" i="1"/>
  <c r="G321" i="1"/>
  <c r="G309" i="1"/>
  <c r="G310" i="1"/>
  <c r="G311" i="1"/>
  <c r="G312" i="1"/>
  <c r="G313" i="1"/>
  <c r="G314" i="1"/>
  <c r="G315" i="1"/>
  <c r="H305" i="1"/>
  <c r="G305" i="1"/>
  <c r="F310" i="4"/>
  <c r="E309" i="4"/>
  <c r="F309" i="4" s="1"/>
  <c r="G423" i="1"/>
  <c r="H423" i="1"/>
  <c r="G298" i="1"/>
  <c r="G299" i="1"/>
  <c r="G300" i="1"/>
  <c r="G301" i="1"/>
  <c r="G302" i="1"/>
  <c r="F428" i="4"/>
  <c r="G285" i="1"/>
  <c r="G286" i="1"/>
  <c r="G287" i="1"/>
  <c r="G288" i="1"/>
  <c r="G289" i="1"/>
  <c r="G290" i="1"/>
  <c r="G291" i="1"/>
  <c r="G292" i="1"/>
  <c r="G293" i="1"/>
  <c r="G294" i="1"/>
  <c r="E86" i="9"/>
  <c r="B86" i="9" s="1"/>
  <c r="G279" i="1"/>
  <c r="G280" i="1"/>
  <c r="G281" i="1"/>
  <c r="G282" i="1"/>
  <c r="G283" i="1"/>
  <c r="G284" i="1"/>
  <c r="G274" i="1"/>
  <c r="G275" i="1"/>
  <c r="G276" i="1"/>
  <c r="G277" i="1"/>
  <c r="G278" i="1"/>
  <c r="E273" i="4"/>
  <c r="D269" i="1" s="1"/>
  <c r="E262" i="4"/>
  <c r="D258" i="1" s="1"/>
  <c r="G253" i="1"/>
  <c r="G254" i="1"/>
  <c r="G255" i="1"/>
  <c r="G256" i="1"/>
  <c r="G257" i="1"/>
  <c r="G250" i="1"/>
  <c r="G251" i="1"/>
  <c r="G252" i="1"/>
  <c r="F254" i="4"/>
  <c r="E78" i="9"/>
  <c r="B78" i="9" s="1"/>
  <c r="E77" i="9"/>
  <c r="B77" i="9" s="1"/>
  <c r="G246" i="1"/>
  <c r="G247" i="1"/>
  <c r="G248" i="1"/>
  <c r="G249" i="1"/>
  <c r="G241" i="1"/>
  <c r="D230" i="4"/>
  <c r="C226" i="1" s="1"/>
  <c r="G238" i="1"/>
  <c r="G239" i="1"/>
  <c r="H226" i="1"/>
  <c r="E74" i="9"/>
  <c r="B74" i="9" s="1"/>
  <c r="G233" i="1"/>
  <c r="G234" i="1"/>
  <c r="G235" i="1"/>
  <c r="G236" i="1"/>
  <c r="G237" i="1"/>
  <c r="E70" i="9"/>
  <c r="B70" i="9" s="1"/>
  <c r="F230" i="4"/>
  <c r="G230" i="1"/>
  <c r="G231" i="1"/>
  <c r="G232" i="1"/>
  <c r="G226" i="1"/>
  <c r="G227" i="1"/>
  <c r="G228" i="1"/>
  <c r="G229" i="1"/>
  <c r="G218" i="1"/>
  <c r="G219" i="1"/>
  <c r="G220" i="1"/>
  <c r="G212" i="1"/>
  <c r="G213" i="1"/>
  <c r="G214" i="1"/>
  <c r="G215" i="1"/>
  <c r="G216" i="1"/>
  <c r="F246" i="9"/>
  <c r="G204" i="1"/>
  <c r="G205" i="1"/>
  <c r="G206" i="1"/>
  <c r="G207" i="1"/>
  <c r="G208" i="1"/>
  <c r="G209" i="1"/>
  <c r="G210" i="1"/>
  <c r="G211" i="1"/>
  <c r="E62" i="9"/>
  <c r="B62" i="9" s="1"/>
  <c r="D199" i="1"/>
  <c r="E61" i="9"/>
  <c r="B61" i="9" s="1"/>
  <c r="G190" i="1"/>
  <c r="G191" i="1"/>
  <c r="G192" i="1"/>
  <c r="G193" i="1"/>
  <c r="G194" i="1"/>
  <c r="G195" i="1"/>
  <c r="G196" i="1"/>
  <c r="G197" i="1"/>
  <c r="E54" i="9"/>
  <c r="B54" i="9" s="1"/>
  <c r="G185" i="1"/>
  <c r="G186" i="1"/>
  <c r="G187" i="1"/>
  <c r="G188" i="1"/>
  <c r="G189" i="1"/>
  <c r="G174" i="1"/>
  <c r="G175" i="1"/>
  <c r="G176" i="1"/>
  <c r="G177" i="1"/>
  <c r="G178" i="1"/>
  <c r="G179" i="1"/>
  <c r="G180" i="1"/>
  <c r="G181" i="1"/>
  <c r="G182" i="1"/>
  <c r="G183" i="1"/>
  <c r="G184" i="1"/>
  <c r="E53" i="9"/>
  <c r="B53" i="9" s="1"/>
  <c r="E50" i="9"/>
  <c r="B50" i="9" s="1"/>
  <c r="F240" i="9"/>
  <c r="F170" i="4"/>
  <c r="G173" i="1"/>
  <c r="G161" i="1"/>
  <c r="G162" i="1"/>
  <c r="G163" i="1"/>
  <c r="G164" i="1"/>
  <c r="G165" i="1"/>
  <c r="G156" i="1"/>
  <c r="H156" i="1"/>
  <c r="E153" i="4"/>
  <c r="D149" i="1" s="1"/>
  <c r="F160" i="4"/>
  <c r="F140" i="4"/>
  <c r="D136" i="1"/>
  <c r="D137" i="1"/>
  <c r="G138" i="1"/>
  <c r="G139" i="1"/>
  <c r="G140" i="1"/>
  <c r="G141" i="1"/>
  <c r="G142" i="1"/>
  <c r="G143" i="1"/>
  <c r="G144" i="1"/>
  <c r="G145" i="1"/>
  <c r="G146" i="1"/>
  <c r="G147" i="1"/>
  <c r="D131" i="1"/>
  <c r="G132" i="1"/>
  <c r="G133" i="1"/>
  <c r="G134" i="1"/>
  <c r="G135" i="1"/>
  <c r="G201" i="9"/>
  <c r="E201" i="9" s="1"/>
  <c r="B201" i="9" s="1"/>
  <c r="G116" i="1"/>
  <c r="G117" i="1"/>
  <c r="G118" i="1"/>
  <c r="G119" i="1"/>
  <c r="G120" i="1"/>
  <c r="G102" i="1"/>
  <c r="H102" i="1"/>
  <c r="G108" i="1"/>
  <c r="G109" i="1"/>
  <c r="G110" i="1"/>
  <c r="G111" i="1"/>
  <c r="G112" i="1"/>
  <c r="G113" i="1"/>
  <c r="G114" i="1"/>
  <c r="G115" i="1"/>
  <c r="F106" i="4"/>
  <c r="G87" i="1"/>
  <c r="G88" i="1"/>
  <c r="G89" i="1"/>
  <c r="G90" i="1"/>
  <c r="G91" i="1"/>
  <c r="G92" i="1"/>
  <c r="G93" i="1"/>
  <c r="E43" i="9"/>
  <c r="B43" i="9" s="1"/>
  <c r="E42" i="9"/>
  <c r="B42" i="9" s="1"/>
  <c r="E82" i="4"/>
  <c r="D78" i="1" s="1"/>
  <c r="H78" i="1" s="1"/>
  <c r="F91" i="4"/>
  <c r="F234" i="9"/>
  <c r="B234" i="9" s="1"/>
  <c r="G78" i="1"/>
  <c r="G79" i="1"/>
  <c r="G80" i="1"/>
  <c r="G81" i="1"/>
  <c r="G82" i="1"/>
  <c r="G83" i="1"/>
  <c r="G84" i="1"/>
  <c r="G85" i="1"/>
  <c r="G86" i="1"/>
  <c r="F83" i="4"/>
  <c r="F82" i="4"/>
  <c r="G73" i="1"/>
  <c r="G74" i="1"/>
  <c r="G75" i="1"/>
  <c r="G76" i="1"/>
  <c r="G77" i="1"/>
  <c r="G70" i="1"/>
  <c r="G71" i="1"/>
  <c r="G72" i="1"/>
  <c r="G67" i="1"/>
  <c r="G68" i="1"/>
  <c r="G69" i="1"/>
  <c r="F68" i="4"/>
  <c r="E34" i="9"/>
  <c r="B34" i="9" s="1"/>
  <c r="G54" i="1"/>
  <c r="H54" i="1"/>
  <c r="E49" i="4"/>
  <c r="D45" i="1" s="1"/>
  <c r="E31" i="9"/>
  <c r="B31" i="9" s="1"/>
  <c r="E30" i="9"/>
  <c r="B30" i="9" s="1"/>
  <c r="H35" i="1"/>
  <c r="H36" i="1"/>
  <c r="H38" i="1"/>
  <c r="H37" i="1"/>
  <c r="G32" i="1"/>
  <c r="H32" i="1"/>
  <c r="G25" i="1"/>
  <c r="H25" i="1"/>
  <c r="F29" i="4"/>
  <c r="F23" i="4"/>
  <c r="F230" i="9"/>
  <c r="B230" i="9" s="1"/>
  <c r="G4" i="1"/>
  <c r="H4" i="1"/>
  <c r="E7" i="4"/>
  <c r="G174" i="9"/>
  <c r="E174" i="9" s="1"/>
  <c r="B174" i="9" s="1"/>
  <c r="E320" i="9"/>
  <c r="B320" i="9" s="1"/>
  <c r="E324" i="9"/>
  <c r="B324" i="9" s="1"/>
  <c r="E322" i="9"/>
  <c r="B322" i="9" s="1"/>
  <c r="E326" i="9"/>
  <c r="B326" i="9" s="1"/>
  <c r="G736" i="1"/>
  <c r="G805" i="1"/>
  <c r="G804" i="1"/>
  <c r="G803" i="1"/>
  <c r="G802" i="1"/>
  <c r="G801" i="1"/>
  <c r="G800" i="1"/>
  <c r="G799" i="1"/>
  <c r="G737" i="1"/>
  <c r="E56" i="9"/>
  <c r="B56" i="9" s="1"/>
  <c r="G724" i="1"/>
  <c r="E28" i="9"/>
  <c r="B28" i="9" s="1"/>
  <c r="E327" i="9"/>
  <c r="B327" i="9" s="1"/>
  <c r="G1681" i="1"/>
  <c r="G1683" i="1"/>
  <c r="G1685" i="1"/>
  <c r="H1674" i="1"/>
  <c r="G1674" i="1"/>
  <c r="H1675" i="1"/>
  <c r="G1679" i="1"/>
  <c r="G1677" i="1"/>
  <c r="G1670" i="1"/>
  <c r="G1669" i="1"/>
  <c r="G1665" i="1"/>
  <c r="G1659" i="1"/>
  <c r="G1661" i="1"/>
  <c r="G1663" i="1"/>
  <c r="H1654" i="1"/>
  <c r="G1658" i="1"/>
  <c r="G1643" i="1"/>
  <c r="G1642" i="1"/>
  <c r="H1634" i="1"/>
  <c r="G1634" i="1"/>
  <c r="G1638" i="1"/>
  <c r="G1637" i="1"/>
  <c r="G1631" i="1"/>
  <c r="G1633" i="1"/>
  <c r="G1629" i="1"/>
  <c r="G1623" i="1"/>
  <c r="G1625" i="1"/>
  <c r="G1627" i="1"/>
  <c r="G1614" i="1"/>
  <c r="G1618" i="1"/>
  <c r="H1619" i="1"/>
  <c r="G1607" i="1"/>
  <c r="G1609" i="1"/>
  <c r="C1604" i="1"/>
  <c r="H1604" i="1" s="1"/>
  <c r="G1606" i="1"/>
  <c r="G1611" i="1"/>
  <c r="G1613" i="1"/>
  <c r="G1602" i="1"/>
  <c r="G1595" i="1"/>
  <c r="G1597" i="1"/>
  <c r="G1601" i="1"/>
  <c r="H1585" i="1"/>
  <c r="G1585" i="1"/>
  <c r="G1586" i="1"/>
  <c r="G1591" i="1"/>
  <c r="G1590" i="1"/>
  <c r="D6" i="8"/>
  <c r="C1583" i="1" s="1"/>
  <c r="G1593" i="1"/>
  <c r="E36" i="9"/>
  <c r="B36" i="9" s="1"/>
  <c r="E329" i="9"/>
  <c r="B329" i="9" s="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2" i="1"/>
  <c r="G402" i="1"/>
  <c r="H404" i="1"/>
  <c r="G404" i="1"/>
  <c r="H406" i="1"/>
  <c r="G406" i="1"/>
  <c r="H408" i="1"/>
  <c r="G408" i="1"/>
  <c r="H410" i="1"/>
  <c r="G410"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3" i="1"/>
  <c r="G403" i="1"/>
  <c r="H405" i="1"/>
  <c r="G405" i="1"/>
  <c r="H407" i="1"/>
  <c r="G407" i="1"/>
  <c r="H409" i="1"/>
  <c r="G409" i="1"/>
  <c r="H411" i="1"/>
  <c r="G411" i="1"/>
  <c r="I1566" i="1"/>
  <c r="D430" i="4"/>
  <c r="I1554" i="1"/>
  <c r="I1569" i="1"/>
  <c r="F373" i="4"/>
  <c r="C368" i="1"/>
  <c r="I1548" i="1"/>
  <c r="I1558" i="1"/>
  <c r="I1570" i="1"/>
  <c r="I1580" i="1"/>
  <c r="I1559" i="1"/>
  <c r="I1581" i="1"/>
  <c r="H1549" i="1"/>
  <c r="I1549" i="1" s="1"/>
  <c r="H1551" i="1"/>
  <c r="I1551" i="1" s="1"/>
  <c r="H1553" i="1"/>
  <c r="I1553" i="1" s="1"/>
  <c r="H1555" i="1"/>
  <c r="H1556" i="1"/>
  <c r="H1557" i="1"/>
  <c r="I1557" i="1" s="1"/>
  <c r="H1559" i="1"/>
  <c r="H1561" i="1"/>
  <c r="I1561" i="1" s="1"/>
  <c r="H1563" i="1"/>
  <c r="H1564" i="1"/>
  <c r="I1564" i="1" s="1"/>
  <c r="H1566" i="1"/>
  <c r="H1568" i="1"/>
  <c r="I1568" i="1" s="1"/>
  <c r="H1570" i="1"/>
  <c r="H1574" i="1"/>
  <c r="I1574" i="1" s="1"/>
  <c r="H1576" i="1"/>
  <c r="I1576" i="1" s="1"/>
  <c r="H1579" i="1"/>
  <c r="I1579" i="1" s="1"/>
  <c r="H1581" i="1"/>
  <c r="D134" i="4"/>
  <c r="D202" i="4"/>
  <c r="E221" i="4"/>
  <c r="D217" i="1" s="1"/>
  <c r="D262" i="4"/>
  <c r="F278" i="4"/>
  <c r="D321" i="4"/>
  <c r="D648" i="4"/>
  <c r="G204" i="9"/>
  <c r="E204" i="9" s="1"/>
  <c r="B204" i="9" s="1"/>
  <c r="G222" i="9"/>
  <c r="E222" i="9" s="1"/>
  <c r="B222" i="9" s="1"/>
  <c r="G210" i="9"/>
  <c r="E210" i="9" s="1"/>
  <c r="B210" i="9" s="1"/>
  <c r="G218" i="9"/>
  <c r="E218" i="9" s="1"/>
  <c r="B218" i="9" s="1"/>
  <c r="D522" i="4"/>
  <c r="G214" i="9"/>
  <c r="E214" i="9" s="1"/>
  <c r="B214" i="9" s="1"/>
  <c r="F529" i="4"/>
  <c r="D7" i="4"/>
  <c r="D49" i="4"/>
  <c r="D125" i="4"/>
  <c r="F135" i="4"/>
  <c r="D153" i="4"/>
  <c r="F237" i="4"/>
  <c r="D273" i="4"/>
  <c r="F322" i="4"/>
  <c r="D361" i="4"/>
  <c r="F366" i="4"/>
  <c r="E648" i="4"/>
  <c r="D642" i="1" s="1"/>
  <c r="E466" i="4"/>
  <c r="D460" i="1" s="1"/>
  <c r="G226" i="9"/>
  <c r="E226" i="9" s="1"/>
  <c r="B226" i="9" s="1"/>
  <c r="D536" i="4"/>
  <c r="F537" i="4"/>
  <c r="G1542" i="1"/>
  <c r="I1542" i="1" s="1"/>
  <c r="G1544" i="1"/>
  <c r="I1544" i="1" s="1"/>
  <c r="G1546" i="1"/>
  <c r="I1546" i="1" s="1"/>
  <c r="J1549" i="1"/>
  <c r="J1551" i="1"/>
  <c r="J1553" i="1"/>
  <c r="J1557" i="1"/>
  <c r="J1559" i="1"/>
  <c r="J1561" i="1"/>
  <c r="J1564" i="1"/>
  <c r="J1566" i="1"/>
  <c r="J1568" i="1"/>
  <c r="J1570" i="1"/>
  <c r="J1574" i="1"/>
  <c r="J1576" i="1"/>
  <c r="J1579" i="1"/>
  <c r="J1581" i="1"/>
  <c r="G1584" i="1"/>
  <c r="G1588" i="1"/>
  <c r="G1592" i="1"/>
  <c r="G1596" i="1"/>
  <c r="G1600" i="1"/>
  <c r="G1608" i="1"/>
  <c r="G1612" i="1"/>
  <c r="G1616" i="1"/>
  <c r="G1620" i="1"/>
  <c r="G1624" i="1"/>
  <c r="G1632" i="1"/>
  <c r="G1636" i="1"/>
  <c r="G1640" i="1"/>
  <c r="G1644" i="1"/>
  <c r="G1648" i="1"/>
  <c r="G1652" i="1"/>
  <c r="G1656" i="1"/>
  <c r="G1660" i="1"/>
  <c r="G1664" i="1"/>
  <c r="G1668" i="1"/>
  <c r="G1672" i="1"/>
  <c r="G1676" i="1"/>
  <c r="G1680" i="1"/>
  <c r="G1684" i="1"/>
  <c r="F8" i="4"/>
  <c r="D164" i="4"/>
  <c r="F374" i="4"/>
  <c r="F406" i="4"/>
  <c r="D647" i="4"/>
  <c r="F426" i="4"/>
  <c r="E536" i="4"/>
  <c r="G192" i="9"/>
  <c r="E192" i="9" s="1"/>
  <c r="B192" i="9" s="1"/>
  <c r="G208" i="9"/>
  <c r="E208" i="9" s="1"/>
  <c r="B208" i="9" s="1"/>
  <c r="G212" i="9"/>
  <c r="E212" i="9" s="1"/>
  <c r="B212" i="9" s="1"/>
  <c r="E7" i="5"/>
  <c r="D571" i="4"/>
  <c r="F585" i="4"/>
  <c r="F607" i="4"/>
  <c r="D629" i="4"/>
  <c r="D119" i="5"/>
  <c r="E219" i="5"/>
  <c r="E251" i="5"/>
  <c r="D44" i="8"/>
  <c r="G185" i="9"/>
  <c r="E185" i="9" s="1"/>
  <c r="B185" i="9" s="1"/>
  <c r="F630" i="4"/>
  <c r="E12" i="5"/>
  <c r="D1017" i="1" s="1"/>
  <c r="D70" i="5"/>
  <c r="F136" i="5"/>
  <c r="D135" i="5"/>
  <c r="E5" i="6"/>
  <c r="D114" i="6"/>
  <c r="G296" i="9"/>
  <c r="E296" i="9" s="1"/>
  <c r="B296" i="9" s="1"/>
  <c r="G200" i="9"/>
  <c r="E200" i="9" s="1"/>
  <c r="B200" i="9" s="1"/>
  <c r="G196" i="9"/>
  <c r="E196" i="9" s="1"/>
  <c r="B196" i="9" s="1"/>
  <c r="G184" i="9"/>
  <c r="E184" i="9" s="1"/>
  <c r="B184" i="9" s="1"/>
  <c r="E25" i="9"/>
  <c r="B25" i="9" s="1"/>
  <c r="E29" i="9"/>
  <c r="B29" i="9" s="1"/>
  <c r="E33" i="9"/>
  <c r="B33" i="9" s="1"/>
  <c r="E37" i="9"/>
  <c r="B37" i="9" s="1"/>
  <c r="E41" i="9"/>
  <c r="B41" i="9" s="1"/>
  <c r="E45" i="9"/>
  <c r="B45" i="9" s="1"/>
  <c r="E49" i="9"/>
  <c r="B49" i="9" s="1"/>
  <c r="B150" i="9"/>
  <c r="B166" i="9"/>
  <c r="B173" i="9"/>
  <c r="G175" i="9"/>
  <c r="E175" i="9" s="1"/>
  <c r="B175" i="9" s="1"/>
  <c r="F203" i="5"/>
  <c r="D219" i="5"/>
  <c r="D251" i="5"/>
  <c r="G181" i="9"/>
  <c r="E181" i="9" s="1"/>
  <c r="B181" i="9" s="1"/>
  <c r="G189" i="9"/>
  <c r="E189" i="9" s="1"/>
  <c r="B189" i="9" s="1"/>
  <c r="G197" i="9"/>
  <c r="E197" i="9" s="1"/>
  <c r="B197" i="9" s="1"/>
  <c r="E69" i="5"/>
  <c r="G316" i="9"/>
  <c r="E316" i="9" s="1"/>
  <c r="B316" i="9" s="1"/>
  <c r="G315" i="9"/>
  <c r="F150" i="5"/>
  <c r="D5" i="6"/>
  <c r="G345" i="9"/>
  <c r="E345" i="9" s="1"/>
  <c r="D51" i="8"/>
  <c r="B157" i="9"/>
  <c r="E314" i="9"/>
  <c r="B314" i="9" s="1"/>
  <c r="H315" i="9"/>
  <c r="H316" i="9"/>
  <c r="E336" i="9"/>
  <c r="B336" i="9" s="1"/>
  <c r="G183" i="9"/>
  <c r="E183" i="9" s="1"/>
  <c r="B183" i="9" s="1"/>
  <c r="G187" i="9"/>
  <c r="E187" i="9" s="1"/>
  <c r="B187" i="9" s="1"/>
  <c r="G191" i="9"/>
  <c r="E191" i="9" s="1"/>
  <c r="B191" i="9" s="1"/>
  <c r="G195" i="9"/>
  <c r="E195" i="9" s="1"/>
  <c r="B195" i="9" s="1"/>
  <c r="G199" i="9"/>
  <c r="E199" i="9" s="1"/>
  <c r="B199" i="9" s="1"/>
  <c r="G203" i="9"/>
  <c r="E203" i="9" s="1"/>
  <c r="B203" i="9" s="1"/>
  <c r="L207" i="9"/>
  <c r="F207" i="9" s="1"/>
  <c r="B207" i="9" s="1"/>
  <c r="G209" i="9"/>
  <c r="E209" i="9" s="1"/>
  <c r="B209" i="9" s="1"/>
  <c r="G211" i="9"/>
  <c r="E211" i="9" s="1"/>
  <c r="B211" i="9" s="1"/>
  <c r="G213" i="9"/>
  <c r="E213" i="9" s="1"/>
  <c r="B213" i="9" s="1"/>
  <c r="G217" i="9"/>
  <c r="E217" i="9" s="1"/>
  <c r="B217" i="9" s="1"/>
  <c r="G221" i="9"/>
  <c r="E221" i="9" s="1"/>
  <c r="B221" i="9" s="1"/>
  <c r="G225" i="9"/>
  <c r="E225" i="9" s="1"/>
  <c r="B225" i="9" s="1"/>
  <c r="G300" i="9"/>
  <c r="E300" i="9" s="1"/>
  <c r="B300" i="9" s="1"/>
  <c r="B318" i="9"/>
  <c r="D88" i="5"/>
  <c r="D177" i="5"/>
  <c r="E337" i="9"/>
  <c r="B337" i="9" s="1"/>
  <c r="G310" i="9"/>
  <c r="E310" i="9" s="1"/>
  <c r="B310" i="9" s="1"/>
  <c r="H309" i="9"/>
  <c r="M228" i="9"/>
  <c r="F228" i="9" s="1"/>
  <c r="B228" i="9" s="1"/>
  <c r="H308" i="9"/>
  <c r="E308" i="9" s="1"/>
  <c r="B308" i="9" s="1"/>
  <c r="G301" i="9"/>
  <c r="E301" i="9" s="1"/>
  <c r="B301" i="9" s="1"/>
  <c r="G227" i="9"/>
  <c r="E227" i="9" s="1"/>
  <c r="B227" i="9" s="1"/>
  <c r="G223" i="9"/>
  <c r="E223" i="9" s="1"/>
  <c r="B223" i="9" s="1"/>
  <c r="G219" i="9"/>
  <c r="E219" i="9" s="1"/>
  <c r="B219" i="9" s="1"/>
  <c r="G215" i="9"/>
  <c r="E215" i="9" s="1"/>
  <c r="B215" i="9" s="1"/>
  <c r="G180" i="9"/>
  <c r="E180" i="9" s="1"/>
  <c r="B180" i="9" s="1"/>
  <c r="H179" i="9"/>
  <c r="G309" i="9"/>
  <c r="E309" i="9" s="1"/>
  <c r="B309" i="9" s="1"/>
  <c r="G302" i="9"/>
  <c r="E302" i="9" s="1"/>
  <c r="B302" i="9" s="1"/>
  <c r="G224" i="9"/>
  <c r="E224" i="9" s="1"/>
  <c r="B224" i="9" s="1"/>
  <c r="G220" i="9"/>
  <c r="E220" i="9" s="1"/>
  <c r="B220" i="9" s="1"/>
  <c r="G216" i="9"/>
  <c r="E216" i="9" s="1"/>
  <c r="B216" i="9" s="1"/>
  <c r="G179" i="9"/>
  <c r="E179" i="9" s="1"/>
  <c r="B179" i="9" s="1"/>
  <c r="G178" i="9"/>
  <c r="E178" i="9" s="1"/>
  <c r="B178" i="9" s="1"/>
  <c r="G177" i="9"/>
  <c r="E177" i="9" s="1"/>
  <c r="B177" i="9" s="1"/>
  <c r="I10" i="9"/>
  <c r="E145" i="9"/>
  <c r="B145" i="9" s="1"/>
  <c r="E153" i="9"/>
  <c r="B153" i="9" s="1"/>
  <c r="E161" i="9"/>
  <c r="B161" i="9" s="1"/>
  <c r="E169" i="9"/>
  <c r="B169" i="9" s="1"/>
  <c r="G176" i="9"/>
  <c r="E176" i="9" s="1"/>
  <c r="B176"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F298" i="9"/>
  <c r="E312" i="9"/>
  <c r="B312" i="9" s="1"/>
  <c r="B232" i="9"/>
  <c r="B236" i="9"/>
  <c r="B238" i="9"/>
  <c r="B240" i="9"/>
  <c r="B242" i="9"/>
  <c r="B244" i="9"/>
  <c r="B246" i="9"/>
  <c r="B250" i="9"/>
  <c r="B252" i="9"/>
  <c r="B254" i="9"/>
  <c r="B256" i="9"/>
  <c r="B258" i="9"/>
  <c r="B260" i="9"/>
  <c r="B262" i="9"/>
  <c r="B264" i="9"/>
  <c r="B266" i="9"/>
  <c r="B268" i="9"/>
  <c r="B270" i="9"/>
  <c r="B272" i="9"/>
  <c r="B276" i="9"/>
  <c r="B278" i="9"/>
  <c r="B282" i="9"/>
  <c r="B284" i="9"/>
  <c r="B288" i="9"/>
  <c r="B290" i="9"/>
  <c r="B292" i="9"/>
  <c r="E307" i="9"/>
  <c r="B307" i="9" s="1"/>
  <c r="G630" i="1" l="1"/>
  <c r="H630" i="1"/>
  <c r="F597" i="4"/>
  <c r="G591" i="1"/>
  <c r="H591" i="1"/>
  <c r="H578" i="1"/>
  <c r="G578" i="1"/>
  <c r="G485" i="1"/>
  <c r="F431" i="4"/>
  <c r="E430" i="4"/>
  <c r="D424" i="1" s="1"/>
  <c r="G426" i="1"/>
  <c r="H426" i="1"/>
  <c r="E360" i="4"/>
  <c r="D355" i="1" s="1"/>
  <c r="D356" i="1"/>
  <c r="H322" i="1"/>
  <c r="G322" i="1"/>
  <c r="D304" i="1"/>
  <c r="E308" i="4"/>
  <c r="G199" i="1"/>
  <c r="H199" i="1"/>
  <c r="H137" i="1"/>
  <c r="G137" i="1"/>
  <c r="H136" i="1"/>
  <c r="G136" i="1"/>
  <c r="H131" i="1"/>
  <c r="G131" i="1"/>
  <c r="E6" i="4"/>
  <c r="D3" i="1"/>
  <c r="G1604" i="1"/>
  <c r="G1583" i="1"/>
  <c r="H1583" i="1"/>
  <c r="D45" i="8"/>
  <c r="K1480" i="9" s="1"/>
  <c r="C1628" i="1"/>
  <c r="E315" i="9"/>
  <c r="B315" i="9" s="1"/>
  <c r="G339" i="9"/>
  <c r="F219" i="5"/>
  <c r="C1223" i="1"/>
  <c r="E141" i="6"/>
  <c r="D1401" i="1"/>
  <c r="I26" i="3"/>
  <c r="H1017" i="1"/>
  <c r="G1017" i="1"/>
  <c r="I38" i="3"/>
  <c r="C1621" i="1"/>
  <c r="F119" i="5"/>
  <c r="C1124" i="1"/>
  <c r="C565" i="1"/>
  <c r="F571" i="4"/>
  <c r="F647" i="4"/>
  <c r="C641" i="1"/>
  <c r="F536" i="4"/>
  <c r="D535" i="4"/>
  <c r="C530" i="1"/>
  <c r="F49" i="4"/>
  <c r="C45" i="1"/>
  <c r="F522" i="4"/>
  <c r="C516" i="1"/>
  <c r="F262" i="4"/>
  <c r="C258" i="1"/>
  <c r="B345" i="9"/>
  <c r="E344" i="9"/>
  <c r="I10" i="3" s="1"/>
  <c r="F135" i="5"/>
  <c r="C1140" i="1"/>
  <c r="F629" i="4"/>
  <c r="C623" i="1"/>
  <c r="E6" i="5"/>
  <c r="D1012" i="1"/>
  <c r="I21" i="3"/>
  <c r="D360" i="4"/>
  <c r="F361" i="4"/>
  <c r="C356" i="1"/>
  <c r="G24" i="9"/>
  <c r="H24" i="9"/>
  <c r="F153" i="4"/>
  <c r="D152" i="4"/>
  <c r="C149" i="1"/>
  <c r="F7" i="4"/>
  <c r="D6" i="4"/>
  <c r="C3" i="1"/>
  <c r="F648" i="4"/>
  <c r="C642" i="1"/>
  <c r="G217" i="1"/>
  <c r="H217" i="1"/>
  <c r="H368" i="1"/>
  <c r="G368" i="1"/>
  <c r="D639" i="4"/>
  <c r="C424" i="1"/>
  <c r="D176" i="5"/>
  <c r="F177" i="5"/>
  <c r="C1181" i="1"/>
  <c r="H23" i="3"/>
  <c r="G347" i="9"/>
  <c r="E347" i="9" s="1"/>
  <c r="D141" i="6"/>
  <c r="F5" i="6"/>
  <c r="C1401" i="1"/>
  <c r="H26" i="3"/>
  <c r="D1074" i="1"/>
  <c r="I22" i="3"/>
  <c r="D1255" i="1"/>
  <c r="I24" i="3"/>
  <c r="E535" i="4"/>
  <c r="D530" i="1"/>
  <c r="H460" i="1"/>
  <c r="G460" i="1"/>
  <c r="F321" i="4"/>
  <c r="D308" i="4"/>
  <c r="C316" i="1"/>
  <c r="F202" i="4"/>
  <c r="C198" i="1"/>
  <c r="F221" i="4"/>
  <c r="F88" i="5"/>
  <c r="C1093" i="1"/>
  <c r="F251" i="5"/>
  <c r="C1255" i="1"/>
  <c r="H24" i="3"/>
  <c r="F114" i="6"/>
  <c r="C1510" i="1"/>
  <c r="H29" i="3"/>
  <c r="F70" i="5"/>
  <c r="D69" i="5"/>
  <c r="C1075" i="1"/>
  <c r="H339" i="9"/>
  <c r="E177" i="5"/>
  <c r="D1223" i="1"/>
  <c r="F164" i="4"/>
  <c r="C160" i="1"/>
  <c r="F273" i="4"/>
  <c r="C269" i="1"/>
  <c r="F125" i="4"/>
  <c r="C121" i="1"/>
  <c r="F134" i="4"/>
  <c r="C130" i="1"/>
  <c r="E152" i="4"/>
  <c r="E24" i="9" l="1"/>
  <c r="B24" i="9" s="1"/>
  <c r="F430" i="4"/>
  <c r="E417" i="4"/>
  <c r="D412" i="1" s="1"/>
  <c r="D303" i="1"/>
  <c r="E418" i="4"/>
  <c r="D413" i="1" s="1"/>
  <c r="H304" i="1"/>
  <c r="G304" i="1"/>
  <c r="D2" i="1"/>
  <c r="I16" i="3"/>
  <c r="E422" i="4"/>
  <c r="G343" i="9"/>
  <c r="E343" i="9" s="1"/>
  <c r="B343" i="9" s="1"/>
  <c r="G1255" i="1"/>
  <c r="H1255" i="1"/>
  <c r="E299" i="4"/>
  <c r="I17" i="3"/>
  <c r="D148" i="1"/>
  <c r="G1075" i="1"/>
  <c r="H1075" i="1"/>
  <c r="H1510" i="1"/>
  <c r="G1510" i="1"/>
  <c r="H198" i="1"/>
  <c r="G198" i="1"/>
  <c r="E640" i="4"/>
  <c r="D634" i="1" s="1"/>
  <c r="D529" i="1"/>
  <c r="F639" i="4"/>
  <c r="C633" i="1"/>
  <c r="E639" i="4"/>
  <c r="D633" i="1" s="1"/>
  <c r="H149" i="1"/>
  <c r="G149" i="1"/>
  <c r="H516" i="1"/>
  <c r="G516" i="1"/>
  <c r="H530" i="1"/>
  <c r="G530" i="1"/>
  <c r="E339" i="9"/>
  <c r="B339" i="9" s="1"/>
  <c r="H160" i="1"/>
  <c r="G160" i="1"/>
  <c r="H130" i="1"/>
  <c r="G130" i="1"/>
  <c r="H269" i="1"/>
  <c r="G269" i="1"/>
  <c r="F69" i="5"/>
  <c r="C1074" i="1"/>
  <c r="H22" i="3"/>
  <c r="D6" i="5"/>
  <c r="H1093" i="1"/>
  <c r="G1093" i="1"/>
  <c r="F141" i="6"/>
  <c r="C1537" i="1"/>
  <c r="H30" i="3"/>
  <c r="H3" i="1"/>
  <c r="G3" i="1"/>
  <c r="D299" i="4"/>
  <c r="F152" i="4"/>
  <c r="H17" i="3"/>
  <c r="C148" i="1"/>
  <c r="G356" i="1"/>
  <c r="H356" i="1"/>
  <c r="G1012" i="1"/>
  <c r="H1012" i="1"/>
  <c r="H1140" i="1"/>
  <c r="G1140" i="1"/>
  <c r="D640" i="4"/>
  <c r="C529" i="1"/>
  <c r="F535" i="4"/>
  <c r="H1621" i="1"/>
  <c r="G1621" i="1"/>
  <c r="D1537" i="1"/>
  <c r="I30" i="3"/>
  <c r="E176" i="5"/>
  <c r="D1180" i="1" s="1"/>
  <c r="H19" i="9"/>
  <c r="E19" i="9" s="1"/>
  <c r="B19" i="9" s="1"/>
  <c r="D1181" i="1"/>
  <c r="H1181" i="1" s="1"/>
  <c r="I23" i="3"/>
  <c r="H316" i="1"/>
  <c r="G316" i="1"/>
  <c r="E346" i="9"/>
  <c r="B347" i="9"/>
  <c r="F176" i="5"/>
  <c r="C1180" i="1"/>
  <c r="G424" i="1"/>
  <c r="H424" i="1"/>
  <c r="D300" i="4"/>
  <c r="D422" i="4"/>
  <c r="F6" i="4"/>
  <c r="H16" i="3"/>
  <c r="C2" i="1"/>
  <c r="H299" i="9"/>
  <c r="D1011" i="1"/>
  <c r="H258" i="1"/>
  <c r="G258" i="1"/>
  <c r="G45" i="1"/>
  <c r="H45" i="1"/>
  <c r="G565" i="1"/>
  <c r="H565" i="1"/>
  <c r="H1223" i="1"/>
  <c r="G1223" i="1"/>
  <c r="H1628" i="1"/>
  <c r="G1628" i="1"/>
  <c r="H121" i="1"/>
  <c r="G121" i="1"/>
  <c r="D417" i="4"/>
  <c r="F308" i="4"/>
  <c r="C303" i="1"/>
  <c r="H9" i="3"/>
  <c r="H1401" i="1"/>
  <c r="G1401" i="1"/>
  <c r="H642" i="1"/>
  <c r="G642" i="1"/>
  <c r="D418" i="4"/>
  <c r="F360" i="4"/>
  <c r="C355" i="1"/>
  <c r="H623" i="1"/>
  <c r="G623" i="1"/>
  <c r="H641" i="1"/>
  <c r="G641" i="1"/>
  <c r="H1124" i="1"/>
  <c r="G1124" i="1"/>
  <c r="C1622" i="1"/>
  <c r="I39" i="3"/>
  <c r="G342" i="9"/>
  <c r="E342" i="9" s="1"/>
  <c r="D417" i="1" l="1"/>
  <c r="E643" i="4"/>
  <c r="D637" i="1" s="1"/>
  <c r="K3" i="9"/>
  <c r="I9" i="3"/>
  <c r="H355" i="1"/>
  <c r="G355" i="1"/>
  <c r="H303" i="1"/>
  <c r="G303" i="1"/>
  <c r="D643" i="4"/>
  <c r="F422" i="4"/>
  <c r="C417" i="1"/>
  <c r="D423" i="4"/>
  <c r="D424" i="4" s="1"/>
  <c r="D301" i="4"/>
  <c r="F299" i="4"/>
  <c r="C295" i="1"/>
  <c r="H1074" i="1"/>
  <c r="G1074" i="1"/>
  <c r="G1181" i="1"/>
  <c r="E423" i="4"/>
  <c r="E301" i="4"/>
  <c r="D297" i="1" s="1"/>
  <c r="D295" i="1"/>
  <c r="E300" i="4"/>
  <c r="F300" i="4" s="1"/>
  <c r="C413" i="1"/>
  <c r="F418" i="4"/>
  <c r="E341" i="9"/>
  <c r="B342" i="9"/>
  <c r="H1622" i="1"/>
  <c r="G1622" i="1"/>
  <c r="H2" i="1"/>
  <c r="G2" i="1"/>
  <c r="C296" i="1"/>
  <c r="H1180" i="1"/>
  <c r="G1180" i="1"/>
  <c r="H11" i="3"/>
  <c r="H529" i="1"/>
  <c r="G529" i="1"/>
  <c r="G148" i="1"/>
  <c r="H148" i="1"/>
  <c r="F417" i="4"/>
  <c r="C412" i="1"/>
  <c r="F640" i="4"/>
  <c r="C634" i="1"/>
  <c r="H1537" i="1"/>
  <c r="G1537" i="1"/>
  <c r="G306" i="9"/>
  <c r="E306" i="9" s="1"/>
  <c r="B306" i="9" s="1"/>
  <c r="G299" i="9"/>
  <c r="E299" i="9" s="1"/>
  <c r="F6" i="5"/>
  <c r="C1011" i="1"/>
  <c r="H633" i="1"/>
  <c r="G633" i="1"/>
  <c r="C419" i="1" l="1"/>
  <c r="F301" i="4"/>
  <c r="C297" i="1"/>
  <c r="N3" i="9"/>
  <c r="I11" i="3"/>
  <c r="G20" i="9"/>
  <c r="D644" i="4"/>
  <c r="F423" i="4"/>
  <c r="C418" i="1"/>
  <c r="D425" i="4"/>
  <c r="D645" i="4"/>
  <c r="F643" i="4"/>
  <c r="C637" i="1"/>
  <c r="G413" i="1"/>
  <c r="H413" i="1"/>
  <c r="G295" i="1"/>
  <c r="H295" i="1"/>
  <c r="G417" i="1"/>
  <c r="H417" i="1"/>
  <c r="B299" i="9"/>
  <c r="H634" i="1"/>
  <c r="G634" i="1"/>
  <c r="H20" i="9"/>
  <c r="E644" i="4"/>
  <c r="E425" i="4"/>
  <c r="D420" i="1" s="1"/>
  <c r="D418" i="1"/>
  <c r="E424" i="4"/>
  <c r="D419" i="1" s="1"/>
  <c r="H8" i="3"/>
  <c r="H1011" i="1"/>
  <c r="G1011" i="1"/>
  <c r="H412" i="1"/>
  <c r="G412" i="1"/>
  <c r="D296" i="1"/>
  <c r="G296" i="1" s="1"/>
  <c r="G297" i="1" l="1"/>
  <c r="H297" i="1"/>
  <c r="M3" i="9"/>
  <c r="E646" i="4"/>
  <c r="D638" i="1"/>
  <c r="E645" i="4"/>
  <c r="F645" i="4" s="1"/>
  <c r="G637" i="1"/>
  <c r="H637" i="1"/>
  <c r="H418" i="1"/>
  <c r="G418" i="1"/>
  <c r="C639" i="1"/>
  <c r="D646" i="4"/>
  <c r="F644" i="4"/>
  <c r="C638" i="1"/>
  <c r="F424" i="4"/>
  <c r="F425" i="4"/>
  <c r="C420" i="1"/>
  <c r="E20" i="9"/>
  <c r="B20" i="9" s="1"/>
  <c r="H296" i="1"/>
  <c r="H419" i="1"/>
  <c r="G419" i="1"/>
  <c r="E649" i="4" l="1"/>
  <c r="D639" i="1"/>
  <c r="G639" i="1" s="1"/>
  <c r="G334" i="9"/>
  <c r="E334" i="9" s="1"/>
  <c r="H334" i="9"/>
  <c r="D650" i="4"/>
  <c r="F646" i="4"/>
  <c r="C640" i="1"/>
  <c r="H420" i="1"/>
  <c r="G420" i="1"/>
  <c r="H638" i="1"/>
  <c r="G638" i="1"/>
  <c r="D649" i="4"/>
  <c r="E650" i="4"/>
  <c r="D640" i="1"/>
  <c r="G297" i="9" l="1"/>
  <c r="E297" i="9" s="1"/>
  <c r="B297" i="9" s="1"/>
  <c r="H639" i="1"/>
  <c r="F649" i="4"/>
  <c r="C643" i="1"/>
  <c r="H18" i="3"/>
  <c r="D644" i="1"/>
  <c r="I19" i="3"/>
  <c r="H640" i="1"/>
  <c r="G640" i="1"/>
  <c r="B334" i="9"/>
  <c r="E298" i="9"/>
  <c r="I8" i="3" s="1"/>
  <c r="F650" i="4"/>
  <c r="C644" i="1"/>
  <c r="H19" i="3"/>
  <c r="D643" i="1"/>
  <c r="I18" i="3"/>
  <c r="H7" i="3" l="1"/>
  <c r="J3" i="9" s="1"/>
  <c r="H644" i="1"/>
  <c r="G644" i="1"/>
  <c r="H643" i="1"/>
  <c r="G643" i="1"/>
  <c r="L293" i="9" l="1"/>
  <c r="F293" i="9" s="1"/>
  <c r="H295" i="9"/>
  <c r="G295" i="9"/>
  <c r="H18" i="9"/>
  <c r="G21" i="9"/>
  <c r="H17" i="9"/>
  <c r="I11" i="9"/>
  <c r="K9" i="9"/>
  <c r="J6" i="9"/>
  <c r="H22" i="9"/>
  <c r="G18" i="9"/>
  <c r="M15" i="9"/>
  <c r="I12" i="9"/>
  <c r="K10" i="9"/>
  <c r="J7" i="9"/>
  <c r="G22" i="9"/>
  <c r="M16" i="9"/>
  <c r="L15" i="9"/>
  <c r="K13" i="9"/>
  <c r="J10" i="9"/>
  <c r="I7" i="9"/>
  <c r="K5" i="9"/>
  <c r="H21" i="9"/>
  <c r="I17" i="9"/>
  <c r="G16" i="9"/>
  <c r="J11" i="9"/>
  <c r="I8" i="9"/>
  <c r="K6" i="9"/>
  <c r="G17" i="9"/>
  <c r="I9" i="9"/>
  <c r="G15" i="9"/>
  <c r="I5" i="9"/>
  <c r="K11" i="9"/>
  <c r="H16" i="9"/>
  <c r="J9" i="9"/>
  <c r="H15" i="9"/>
  <c r="K7" i="9"/>
  <c r="J12" i="9"/>
  <c r="J17" i="9"/>
  <c r="J5" i="9"/>
  <c r="L16" i="9"/>
  <c r="J8" i="9"/>
  <c r="I13" i="9"/>
  <c r="I6" i="9"/>
  <c r="K12" i="9"/>
  <c r="K8" i="9"/>
  <c r="J13" i="9"/>
  <c r="F16" i="9" l="1"/>
  <c r="E22" i="9"/>
  <c r="B22" i="9" s="1"/>
  <c r="E295" i="9"/>
  <c r="E23" i="9" s="1"/>
  <c r="I7" i="3" s="1"/>
  <c r="E18" i="9"/>
  <c r="B18" i="9" s="1"/>
  <c r="F15" i="9"/>
  <c r="E6" i="9"/>
  <c r="B6" i="9" s="1"/>
  <c r="E10" i="9"/>
  <c r="B10" i="9" s="1"/>
  <c r="E13" i="9"/>
  <c r="B13" i="9" s="1"/>
  <c r="E5" i="9"/>
  <c r="E15" i="9"/>
  <c r="E8" i="9"/>
  <c r="B8" i="9" s="1"/>
  <c r="E11" i="9"/>
  <c r="B11" i="9" s="1"/>
  <c r="E9" i="9"/>
  <c r="B9" i="9" s="1"/>
  <c r="E17" i="9"/>
  <c r="B17" i="9" s="1"/>
  <c r="E16" i="9"/>
  <c r="E7" i="9"/>
  <c r="B7" i="9" s="1"/>
  <c r="E12" i="9"/>
  <c r="B12" i="9" s="1"/>
  <c r="E21" i="9"/>
  <c r="B21" i="9" s="1"/>
  <c r="B293" i="9"/>
  <c r="F23" i="9"/>
  <c r="F14" i="9" l="1"/>
  <c r="F3" i="9" s="1"/>
  <c r="B16" i="9"/>
  <c r="B295" i="9"/>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<sst xmlns="http://schemas.openxmlformats.org/spreadsheetml/2006/main" count="4719" uniqueCount="3650">
  <si>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</si>
  <si>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</si>
  <si>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</si>
  <si>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</si>
  <si>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</si>
  <si>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</si>
  <si>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</si>
  <si>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</si>
  <si>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</si>
  <si>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</si>
  <si>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</si>
  <si>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</si>
  <si>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</si>
  <si>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</si>
  <si>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</si>
  <si>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</si>
  <si>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</si>
  <si>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</si>
  <si>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</si>
  <si>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</si>
  <si>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</si>
  <si>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</si>
  <si>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</si>
  <si>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</si>
  <si>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</si>
  <si>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</si>
  <si>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</si>
  <si>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</si>
  <si>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</si>
  <si>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</si>
  <si>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</si>
  <si>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PRIMORSKO-GORANSKA ŽUPANIJA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</si>
  <si>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</si>
  <si>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</si>
  <si>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</si>
  <si>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</si>
  <si>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</si>
  <si>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</si>
  <si>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</si>
  <si>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</si>
  <si>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</si>
  <si>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</si>
  <si>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</si>
  <si>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</si>
  <si>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</si>
  <si>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</si>
  <si>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</si>
  <si>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</si>
  <si>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</si>
  <si>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</si>
  <si>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</si>
  <si>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</si>
  <si>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</si>
  <si>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</si>
  <si>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</si>
  <si>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</si>
  <si>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29429 - PRIMORSKO-GORANSKA ŽUPANIJA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</si>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</sst>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132920028.26000001</v>
      </c>
      <c r="D2" s="6">
        <f>'PR-RAS'!E6</f>
        <v>149198121.78999999</v>
      </c>
      <c r="E2" s="6">
        <v>0</v>
      </c>
      <c r="F2" s="6">
        <v>0</v>
      </c>
      <c r="G2" s="7">
        <f t="shared" ref="G2:G274" si="0">(B2/1000)*(C2*1+D2*2)</f>
        <v>431316.27184</v>
      </c>
      <c r="H2" s="7">
        <f t="shared" ref="H2:H274" si="1">ABS(C2-ROUND(C2,0))+ABS(D2-ROUND(D2,0))</f>
        <v>0.4700000137090683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28915302.750000004</v>
      </c>
      <c r="D3" s="1">
        <f>'PR-RAS'!E7</f>
        <v>34054623.509999998</v>
      </c>
      <c r="E3" s="1">
        <v>0</v>
      </c>
      <c r="F3" s="1">
        <v>0</v>
      </c>
      <c r="G3" s="2">
        <f t="shared" si="0"/>
        <v>194049.09954</v>
      </c>
      <c r="H3" s="2">
        <f t="shared" si="1"/>
        <v>0.73999999836087227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27000013.48</v>
      </c>
      <c r="D4" s="1">
        <f>'PR-RAS'!E8</f>
        <v>31917779.640000001</v>
      </c>
      <c r="E4" s="1">
        <v>0</v>
      </c>
      <c r="F4" s="1">
        <v>0</v>
      </c>
      <c r="G4" s="2">
        <f t="shared" si="0"/>
        <v>272506.71828000003</v>
      </c>
      <c r="H4" s="2">
        <f t="shared" si="1"/>
        <v>0.83999999985098839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23621799.329999998</v>
      </c>
      <c r="D5" s="1">
        <f>'PR-RAS'!E9</f>
        <v>28218464.93</v>
      </c>
      <c r="E5" s="1">
        <v>0</v>
      </c>
      <c r="F5" s="1">
        <v>0</v>
      </c>
      <c r="G5" s="2">
        <f t="shared" si="0"/>
        <v>320234.91675999999</v>
      </c>
      <c r="H5" s="2">
        <f t="shared" si="1"/>
        <v>0.39999999850988388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2232280.4300000002</v>
      </c>
      <c r="D6" s="1">
        <f>'PR-RAS'!E10</f>
        <v>2307725.5099999998</v>
      </c>
      <c r="E6" s="1">
        <v>0</v>
      </c>
      <c r="F6" s="1">
        <v>0</v>
      </c>
      <c r="G6" s="2">
        <f t="shared" si="0"/>
        <v>34238.657249999997</v>
      </c>
      <c r="H6" s="2">
        <f t="shared" si="1"/>
        <v>0.92000000039115548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1525848.3</v>
      </c>
      <c r="D7" s="1">
        <f>'PR-RAS'!E11</f>
        <v>2083602.99</v>
      </c>
      <c r="E7" s="1">
        <v>0</v>
      </c>
      <c r="F7" s="1">
        <v>0</v>
      </c>
      <c r="G7" s="2">
        <f t="shared" si="0"/>
        <v>34158.325680000002</v>
      </c>
      <c r="H7" s="2">
        <f t="shared" si="1"/>
        <v>0.31000000005587935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2515930.61</v>
      </c>
      <c r="D8" s="1">
        <f>'PR-RAS'!E12</f>
        <v>3545203.41</v>
      </c>
      <c r="E8" s="1">
        <v>0</v>
      </c>
      <c r="F8" s="1">
        <v>0</v>
      </c>
      <c r="G8" s="2">
        <f t="shared" si="0"/>
        <v>67244.362009999997</v>
      </c>
      <c r="H8" s="2">
        <f t="shared" si="1"/>
        <v>0.80000000027939677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1605912.12</v>
      </c>
      <c r="D9" s="1">
        <f>'PR-RAS'!E13</f>
        <v>1578110.64</v>
      </c>
      <c r="E9" s="1">
        <v>0</v>
      </c>
      <c r="F9" s="1">
        <v>0</v>
      </c>
      <c r="G9" s="2">
        <f t="shared" si="0"/>
        <v>38097.067200000005</v>
      </c>
      <c r="H9" s="2">
        <f t="shared" si="1"/>
        <v>0.48000000021420419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27425.26</v>
      </c>
      <c r="D10" s="1">
        <f>'PR-RAS'!E14</f>
        <v>44962.17</v>
      </c>
      <c r="E10" s="1">
        <v>0</v>
      </c>
      <c r="F10" s="1">
        <v>0</v>
      </c>
      <c r="G10" s="2">
        <f t="shared" si="0"/>
        <v>1056.1463999999999</v>
      </c>
      <c r="H10" s="2">
        <f t="shared" si="1"/>
        <v>0.42999999999665306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4529182.57</v>
      </c>
      <c r="D11" s="1">
        <f>'PR-RAS'!E15</f>
        <v>5860290.0099999998</v>
      </c>
      <c r="E11" s="1">
        <v>0</v>
      </c>
      <c r="F11" s="1">
        <v>0</v>
      </c>
      <c r="G11" s="2">
        <f t="shared" si="0"/>
        <v>162497.62590000001</v>
      </c>
      <c r="H11" s="2">
        <f t="shared" si="1"/>
        <v>0.43999999947845936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131761.92000000001</v>
      </c>
      <c r="D19" s="1">
        <f>'PR-RAS'!E23</f>
        <v>168275.65000000002</v>
      </c>
      <c r="E19" s="1">
        <v>0</v>
      </c>
      <c r="F19" s="1">
        <v>0</v>
      </c>
      <c r="G19" s="2">
        <f t="shared" si="0"/>
        <v>8429.6379600000018</v>
      </c>
      <c r="H19" s="2">
        <f t="shared" si="1"/>
        <v>0.42999999996391125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27011.14</v>
      </c>
      <c r="E20" s="1">
        <v>0</v>
      </c>
      <c r="F20" s="1">
        <v>0</v>
      </c>
      <c r="G20" s="2">
        <f t="shared" si="0"/>
        <v>1026.4233199999999</v>
      </c>
      <c r="H20" s="2">
        <f t="shared" si="1"/>
        <v>0.13999999999941792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131761.92000000001</v>
      </c>
      <c r="D21" s="1">
        <f>'PR-RAS'!E25</f>
        <v>141264.51</v>
      </c>
      <c r="E21" s="1">
        <v>0</v>
      </c>
      <c r="F21" s="1">
        <v>0</v>
      </c>
      <c r="G21" s="2">
        <f t="shared" si="0"/>
        <v>8285.8188000000009</v>
      </c>
      <c r="H21" s="2">
        <f t="shared" si="1"/>
        <v>0.56999999997788109</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1783527.35</v>
      </c>
      <c r="D25" s="1">
        <f>'PR-RAS'!E29</f>
        <v>1968568.22</v>
      </c>
      <c r="E25" s="1">
        <v>0</v>
      </c>
      <c r="F25" s="1">
        <v>0</v>
      </c>
      <c r="G25" s="2">
        <f t="shared" si="0"/>
        <v>137295.93096</v>
      </c>
      <c r="H25" s="2">
        <f t="shared" si="1"/>
        <v>0.57000000006519258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1773620.85</v>
      </c>
      <c r="D29" s="1">
        <f>'PR-RAS'!E33</f>
        <v>1960082.82</v>
      </c>
      <c r="E29" s="1">
        <v>0</v>
      </c>
      <c r="F29" s="1">
        <v>0</v>
      </c>
      <c r="G29" s="2">
        <f t="shared" si="0"/>
        <v>159426.02172000002</v>
      </c>
      <c r="H29" s="2">
        <f t="shared" si="1"/>
        <v>0.32999999984167516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9906.5</v>
      </c>
      <c r="D31" s="1">
        <f>'PR-RAS'!E35</f>
        <v>8485.4</v>
      </c>
      <c r="E31" s="1">
        <v>0</v>
      </c>
      <c r="F31" s="1">
        <v>0</v>
      </c>
      <c r="G31" s="2">
        <f t="shared" si="0"/>
        <v>806.31899999999996</v>
      </c>
      <c r="H31" s="2">
        <f t="shared" si="1"/>
        <v>0.8999999999996362</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57231230.490000002</v>
      </c>
      <c r="D45" s="1">
        <f>'PR-RAS'!E49</f>
        <v>59546884.099999979</v>
      </c>
      <c r="E45" s="1">
        <v>0</v>
      </c>
      <c r="F45" s="1">
        <v>0</v>
      </c>
      <c r="G45" s="2">
        <f t="shared" si="0"/>
        <v>7758299.9423599979</v>
      </c>
      <c r="H45" s="2">
        <f t="shared" si="1"/>
        <v>0.5899999812245369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742410.41</v>
      </c>
      <c r="D49" s="1">
        <f>'PR-RAS'!E53</f>
        <v>519971.18999999994</v>
      </c>
      <c r="E49" s="1">
        <v>0</v>
      </c>
      <c r="F49" s="1">
        <v>0</v>
      </c>
      <c r="G49" s="2">
        <f t="shared" si="0"/>
        <v>85552.93392000001</v>
      </c>
      <c r="H49" s="2">
        <f t="shared" si="1"/>
        <v>0.59999999997671694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4374.8100000000004</v>
      </c>
      <c r="D50" s="1">
        <f>'PR-RAS'!E54</f>
        <v>0</v>
      </c>
      <c r="E50" s="1">
        <v>0</v>
      </c>
      <c r="F50" s="1">
        <v>0</v>
      </c>
      <c r="G50" s="2">
        <f t="shared" si="0"/>
        <v>214.36569000000003</v>
      </c>
      <c r="H50" s="2">
        <f t="shared" si="1"/>
        <v>0.18999999999959982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738035.6</v>
      </c>
      <c r="D52" s="1">
        <f>'PR-RAS'!E56</f>
        <v>507293.14999999997</v>
      </c>
      <c r="E52" s="1">
        <v>0</v>
      </c>
      <c r="F52" s="1">
        <v>0</v>
      </c>
      <c r="G52" s="2">
        <f t="shared" si="0"/>
        <v>89383.716899999985</v>
      </c>
      <c r="H52" s="2">
        <f t="shared" si="1"/>
        <v>0.54999999998835847</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12678.04</v>
      </c>
      <c r="E53" s="1">
        <v>0</v>
      </c>
      <c r="F53" s="1">
        <v>0</v>
      </c>
      <c r="G53" s="2">
        <f t="shared" si="0"/>
        <v>1318.5161600000001</v>
      </c>
      <c r="H53" s="2">
        <f t="shared" si="1"/>
        <v>4.0000000000873115E-2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2347767.2999999998</v>
      </c>
      <c r="D54" s="1">
        <f>'PR-RAS'!E58</f>
        <v>3814197.2600000002</v>
      </c>
      <c r="E54" s="1">
        <v>0</v>
      </c>
      <c r="F54" s="1">
        <v>0</v>
      </c>
      <c r="G54" s="2">
        <f t="shared" si="0"/>
        <v>528736.57646000001</v>
      </c>
      <c r="H54" s="2">
        <f t="shared" si="1"/>
        <v>0.56000000005587935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2347767.2999999998</v>
      </c>
      <c r="D55" s="1">
        <f>'PR-RAS'!E59</f>
        <v>3505684.16</v>
      </c>
      <c r="E55" s="1">
        <v>0</v>
      </c>
      <c r="F55" s="1">
        <v>0</v>
      </c>
      <c r="G55" s="2">
        <f t="shared" si="0"/>
        <v>505393.32348000008</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308513.09999999998</v>
      </c>
      <c r="E56" s="1">
        <v>0</v>
      </c>
      <c r="F56" s="1">
        <v>0</v>
      </c>
      <c r="G56" s="2">
        <f t="shared" si="0"/>
        <v>33936.440999999999</v>
      </c>
      <c r="H56" s="2">
        <f t="shared" si="1"/>
        <v>9.9999999976716936E-2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782468.21</v>
      </c>
      <c r="D57" s="1">
        <f>'PR-RAS'!E61</f>
        <v>964.46</v>
      </c>
      <c r="E57" s="1">
        <v>0</v>
      </c>
      <c r="F57" s="1">
        <v>0</v>
      </c>
      <c r="G57" s="2">
        <f t="shared" si="0"/>
        <v>43926.239280000002</v>
      </c>
      <c r="H57" s="2">
        <f t="shared" si="1"/>
        <v>0.66999999996278348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736256.77</v>
      </c>
      <c r="D58" s="1">
        <f>'PR-RAS'!E62</f>
        <v>964.46</v>
      </c>
      <c r="E58" s="1">
        <v>0</v>
      </c>
      <c r="F58" s="1">
        <v>0</v>
      </c>
      <c r="G58" s="2">
        <f t="shared" si="0"/>
        <v>42076.584330000005</v>
      </c>
      <c r="H58" s="2">
        <f t="shared" si="1"/>
        <v>0.68999999998140993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46211.44</v>
      </c>
      <c r="D59" s="1">
        <f>'PR-RAS'!E63</f>
        <v>0</v>
      </c>
      <c r="E59" s="1">
        <v>0</v>
      </c>
      <c r="F59" s="1">
        <v>0</v>
      </c>
      <c r="G59" s="2">
        <f t="shared" si="0"/>
        <v>2680.2635200000004</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1601653.82</v>
      </c>
      <c r="D60" s="1">
        <f>'PR-RAS'!E64</f>
        <v>1622656.39</v>
      </c>
      <c r="E60" s="1">
        <v>0</v>
      </c>
      <c r="F60" s="1">
        <v>0</v>
      </c>
      <c r="G60" s="2">
        <f t="shared" si="0"/>
        <v>285971.02939999994</v>
      </c>
      <c r="H60" s="2">
        <f t="shared" si="1"/>
        <v>0.56999999983236194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1601653.82</v>
      </c>
      <c r="D61" s="1">
        <f>'PR-RAS'!E65</f>
        <v>1321094.17</v>
      </c>
      <c r="E61" s="1">
        <v>0</v>
      </c>
      <c r="F61" s="1">
        <v>0</v>
      </c>
      <c r="G61" s="2">
        <f t="shared" si="0"/>
        <v>254630.52960000001</v>
      </c>
      <c r="H61" s="2">
        <f t="shared" si="1"/>
        <v>0.34999999986030161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301562.21999999997</v>
      </c>
      <c r="E62" s="1">
        <v>0</v>
      </c>
      <c r="F62" s="1">
        <v>0</v>
      </c>
      <c r="G62" s="2">
        <f t="shared" si="0"/>
        <v>36790.590839999997</v>
      </c>
      <c r="H62" s="2">
        <f t="shared" si="1"/>
        <v>0.21999999997206032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44998367.850000001</v>
      </c>
      <c r="D64" s="1">
        <f>'PR-RAS'!E68</f>
        <v>50967862.049999982</v>
      </c>
      <c r="E64" s="1">
        <v>0</v>
      </c>
      <c r="F64" s="1">
        <v>0</v>
      </c>
      <c r="G64" s="2">
        <f t="shared" si="0"/>
        <v>9256847.7928499971</v>
      </c>
      <c r="H64" s="2">
        <f t="shared" si="1"/>
        <v>0.19999998062849045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44717989.380000003</v>
      </c>
      <c r="D65" s="1">
        <f>'PR-RAS'!E69</f>
        <v>50482082.449999981</v>
      </c>
      <c r="E65" s="1">
        <v>0</v>
      </c>
      <c r="F65" s="1">
        <v>0</v>
      </c>
      <c r="G65" s="2">
        <f t="shared" si="0"/>
        <v>9323657.8739199992</v>
      </c>
      <c r="H65" s="2">
        <f t="shared" si="1"/>
        <v>0.82999998331069946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280378.46999999997</v>
      </c>
      <c r="D66" s="1">
        <f>'PR-RAS'!E70</f>
        <v>485779.6</v>
      </c>
      <c r="E66" s="1">
        <v>0</v>
      </c>
      <c r="F66" s="1">
        <v>0</v>
      </c>
      <c r="G66" s="2">
        <f t="shared" si="0"/>
        <v>81375.948550000001</v>
      </c>
      <c r="H66" s="2">
        <f t="shared" si="1"/>
        <v>0.86999999999534339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6758562.9000000004</v>
      </c>
      <c r="D70" s="1">
        <f>'PR-RAS'!E74</f>
        <v>2621232.75</v>
      </c>
      <c r="E70" s="1">
        <v>0</v>
      </c>
      <c r="F70" s="1">
        <v>0</v>
      </c>
      <c r="G70" s="2">
        <f t="shared" si="0"/>
        <v>828070.95960000006</v>
      </c>
      <c r="H70" s="2">
        <f t="shared" si="1"/>
        <v>0.34999999962747097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4119503.97</v>
      </c>
      <c r="D71" s="1">
        <f>'PR-RAS'!E75</f>
        <v>1243125.5</v>
      </c>
      <c r="E71" s="1">
        <v>0</v>
      </c>
      <c r="F71" s="1">
        <v>0</v>
      </c>
      <c r="G71" s="2">
        <f t="shared" si="0"/>
        <v>462402.84790000011</v>
      </c>
      <c r="H71" s="2">
        <f t="shared" si="1"/>
        <v>0.52999999979510903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2639058.9300000002</v>
      </c>
      <c r="D72" s="1">
        <f>'PR-RAS'!E76</f>
        <v>1378107.25</v>
      </c>
      <c r="E72" s="1">
        <v>0</v>
      </c>
      <c r="F72" s="1">
        <v>0</v>
      </c>
      <c r="G72" s="2">
        <f t="shared" si="0"/>
        <v>383064.41352999996</v>
      </c>
      <c r="H72" s="2">
        <f t="shared" si="1"/>
        <v>0.31999999983236194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2678661.6199999996</v>
      </c>
      <c r="D78" s="1">
        <f>'PR-RAS'!E82</f>
        <v>2528559.6799999997</v>
      </c>
      <c r="E78" s="1">
        <v>0</v>
      </c>
      <c r="F78" s="1">
        <v>0</v>
      </c>
      <c r="G78" s="2">
        <f t="shared" si="0"/>
        <v>595655.1354599999</v>
      </c>
      <c r="H78" s="2">
        <f t="shared" si="1"/>
        <v>0.7000000006519258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315868.92000000004</v>
      </c>
      <c r="D79" s="1">
        <f>'PR-RAS'!E83</f>
        <v>472959.54</v>
      </c>
      <c r="E79" s="1">
        <v>0</v>
      </c>
      <c r="F79" s="1">
        <v>0</v>
      </c>
      <c r="G79" s="2">
        <f t="shared" si="0"/>
        <v>98419.463999999993</v>
      </c>
      <c r="H79" s="2">
        <f t="shared" si="1"/>
        <v>0.53999999997904524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9881.8700000000008</v>
      </c>
      <c r="D81" s="1">
        <f>'PR-RAS'!E85</f>
        <v>12477.589999999998</v>
      </c>
      <c r="E81" s="1">
        <v>0</v>
      </c>
      <c r="F81" s="1">
        <v>0</v>
      </c>
      <c r="G81" s="2">
        <f t="shared" si="0"/>
        <v>2786.9639999999995</v>
      </c>
      <c r="H81" s="2">
        <f t="shared" si="1"/>
        <v>0.54000000000087311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516.27</v>
      </c>
      <c r="D82" s="1">
        <f>'PR-RAS'!E86</f>
        <v>201.97</v>
      </c>
      <c r="E82" s="1">
        <v>0</v>
      </c>
      <c r="F82" s="1">
        <v>0</v>
      </c>
      <c r="G82" s="2">
        <f t="shared" si="0"/>
        <v>74.537010000000009</v>
      </c>
      <c r="H82" s="2">
        <f t="shared" si="1"/>
        <v>0.29999999999998295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304800</v>
      </c>
      <c r="D85" s="1">
        <f>'PR-RAS'!E89</f>
        <v>457200</v>
      </c>
      <c r="E85" s="1">
        <v>0</v>
      </c>
      <c r="F85" s="1">
        <v>0</v>
      </c>
      <c r="G85" s="2">
        <f t="shared" si="0"/>
        <v>102412.8</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670.78</v>
      </c>
      <c r="D86" s="1">
        <f>'PR-RAS'!E90</f>
        <v>3079.98</v>
      </c>
      <c r="E86" s="1">
        <v>0</v>
      </c>
      <c r="F86" s="1">
        <v>0</v>
      </c>
      <c r="G86" s="2">
        <f t="shared" si="0"/>
        <v>580.61289999999997</v>
      </c>
      <c r="H86" s="2">
        <f t="shared" si="1"/>
        <v>0.24000000000000909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2362792.6999999997</v>
      </c>
      <c r="D87" s="1">
        <f>'PR-RAS'!E91</f>
        <v>2055600.14</v>
      </c>
      <c r="E87" s="1">
        <v>0</v>
      </c>
      <c r="F87" s="1">
        <v>0</v>
      </c>
      <c r="G87" s="2">
        <f t="shared" si="0"/>
        <v>556763.39627999987</v>
      </c>
      <c r="H87" s="2">
        <f t="shared" si="1"/>
        <v>0.44000000017695129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2254904.4300000002</v>
      </c>
      <c r="D88" s="1">
        <f>'PR-RAS'!E92</f>
        <v>1834220.1099999999</v>
      </c>
      <c r="E88" s="1">
        <v>0</v>
      </c>
      <c r="F88" s="1">
        <v>0</v>
      </c>
      <c r="G88" s="2">
        <f t="shared" si="0"/>
        <v>515330.98454999999</v>
      </c>
      <c r="H88" s="2">
        <f t="shared" si="1"/>
        <v>0.5400000000372529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10367.51</v>
      </c>
      <c r="D89" s="1">
        <f>'PR-RAS'!E93</f>
        <v>131310.78</v>
      </c>
      <c r="E89" s="1">
        <v>0</v>
      </c>
      <c r="F89" s="1">
        <v>0</v>
      </c>
      <c r="G89" s="2">
        <f t="shared" si="0"/>
        <v>24023.03816</v>
      </c>
      <c r="H89" s="2">
        <f t="shared" si="1"/>
        <v>0.71000000000094587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49808.5</v>
      </c>
      <c r="D90" s="1">
        <f>'PR-RAS'!E94</f>
        <v>70082.710000000006</v>
      </c>
      <c r="E90" s="1">
        <v>0</v>
      </c>
      <c r="F90" s="1">
        <v>0</v>
      </c>
      <c r="G90" s="2">
        <f t="shared" si="0"/>
        <v>16907.678879999999</v>
      </c>
      <c r="H90" s="2">
        <f t="shared" si="1"/>
        <v>0.78999999999359716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820</v>
      </c>
      <c r="E92" s="1">
        <v>0</v>
      </c>
      <c r="F92" s="1">
        <v>0</v>
      </c>
      <c r="G92" s="2">
        <f t="shared" si="0"/>
        <v>149.24</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47712.26</v>
      </c>
      <c r="D93" s="1">
        <f>'PR-RAS'!E97</f>
        <v>19166.539999999997</v>
      </c>
      <c r="E93" s="1">
        <v>0</v>
      </c>
      <c r="F93" s="1">
        <v>0</v>
      </c>
      <c r="G93" s="2">
        <f t="shared" si="0"/>
        <v>7916.1712799999996</v>
      </c>
      <c r="H93" s="2">
        <f t="shared" si="1"/>
        <v>0.72000000000480213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7645508.7300000004</v>
      </c>
      <c r="D102" s="1">
        <f>'PR-RAS'!E106</f>
        <v>8114603.6799999988</v>
      </c>
      <c r="E102" s="1">
        <v>0</v>
      </c>
      <c r="F102" s="1">
        <v>0</v>
      </c>
      <c r="G102" s="2">
        <f t="shared" si="0"/>
        <v>2411346.3250899999</v>
      </c>
      <c r="H102" s="2">
        <f t="shared" si="1"/>
        <v>0.59000000078231096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336406.66000000003</v>
      </c>
      <c r="D103" s="1">
        <f>'PR-RAS'!E107</f>
        <v>434869.60000000003</v>
      </c>
      <c r="E103" s="1">
        <v>0</v>
      </c>
      <c r="F103" s="1">
        <v>0</v>
      </c>
      <c r="G103" s="2">
        <f t="shared" si="0"/>
        <v>123026.87772</v>
      </c>
      <c r="H103" s="2">
        <f t="shared" si="1"/>
        <v>0.73999999993247911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229753.27</v>
      </c>
      <c r="D105" s="1">
        <f>'PR-RAS'!E109</f>
        <v>275554.51</v>
      </c>
      <c r="E105" s="1">
        <v>0</v>
      </c>
      <c r="F105" s="1">
        <v>0</v>
      </c>
      <c r="G105" s="2">
        <f t="shared" si="0"/>
        <v>81209.678159999996</v>
      </c>
      <c r="H105" s="2">
        <f t="shared" si="1"/>
        <v>0.7599999999802094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30268.61</v>
      </c>
      <c r="D106" s="1">
        <f>'PR-RAS'!E110</f>
        <v>32783.9</v>
      </c>
      <c r="E106" s="1">
        <v>0</v>
      </c>
      <c r="F106" s="1">
        <v>0</v>
      </c>
      <c r="G106" s="2">
        <f t="shared" si="0"/>
        <v>10062.823050000001</v>
      </c>
      <c r="H106" s="2">
        <f t="shared" si="1"/>
        <v>0.48999999999796273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76384.78</v>
      </c>
      <c r="D107" s="1">
        <f>'PR-RAS'!E111</f>
        <v>126531.19</v>
      </c>
      <c r="E107" s="1">
        <v>0</v>
      </c>
      <c r="F107" s="1">
        <v>0</v>
      </c>
      <c r="G107" s="2">
        <f t="shared" si="0"/>
        <v>34921.398960000006</v>
      </c>
      <c r="H107" s="2">
        <f t="shared" si="1"/>
        <v>0.41000000000349246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7309102.0700000003</v>
      </c>
      <c r="D108" s="1">
        <f>'PR-RAS'!E112</f>
        <v>7679734.0799999991</v>
      </c>
      <c r="E108" s="1">
        <v>0</v>
      </c>
      <c r="F108" s="1">
        <v>0</v>
      </c>
      <c r="G108" s="2">
        <f t="shared" si="0"/>
        <v>2425537.0146099995</v>
      </c>
      <c r="H108" s="2">
        <f t="shared" si="1"/>
        <v>0.14999999944120646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7309102.0700000003</v>
      </c>
      <c r="D113" s="1">
        <f>'PR-RAS'!E117</f>
        <v>7679734.0799999991</v>
      </c>
      <c r="E113" s="1">
        <v>0</v>
      </c>
      <c r="F113" s="1">
        <v>0</v>
      </c>
      <c r="G113" s="2">
        <f t="shared" si="0"/>
        <v>2538879.8657599995</v>
      </c>
      <c r="H113" s="2">
        <f t="shared" si="1"/>
        <v>0.14999999944120646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5502246.7399999993</v>
      </c>
      <c r="D121" s="1">
        <f>'PR-RAS'!E125</f>
        <v>5874065.7599999998</v>
      </c>
      <c r="E121" s="1">
        <v>0</v>
      </c>
      <c r="F121" s="1">
        <v>0</v>
      </c>
      <c r="G121" s="2">
        <f t="shared" si="0"/>
        <v>2070045.3911999997</v>
      </c>
      <c r="H121" s="2">
        <f t="shared" si="1"/>
        <v>0.50000000093132257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5161199.1399999997</v>
      </c>
      <c r="D122" s="1">
        <f>'PR-RAS'!E126</f>
        <v>5551459.2599999998</v>
      </c>
      <c r="E122" s="1">
        <v>0</v>
      </c>
      <c r="F122" s="1">
        <v>0</v>
      </c>
      <c r="G122" s="2">
        <f t="shared" si="0"/>
        <v>1967958.2368600001</v>
      </c>
      <c r="H122" s="2">
        <f t="shared" si="1"/>
        <v>0.39999999944120646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18363.330000000002</v>
      </c>
      <c r="D123" s="1">
        <f>'PR-RAS'!E127</f>
        <v>17970.879999999997</v>
      </c>
      <c r="E123" s="1">
        <v>0</v>
      </c>
      <c r="F123" s="1">
        <v>0</v>
      </c>
      <c r="G123" s="2">
        <f t="shared" si="0"/>
        <v>6625.2209799999991</v>
      </c>
      <c r="H123" s="2">
        <f t="shared" si="1"/>
        <v>0.45000000000436557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5142835.8099999996</v>
      </c>
      <c r="D124" s="1">
        <f>'PR-RAS'!E128</f>
        <v>5533488.3799999999</v>
      </c>
      <c r="E124" s="1">
        <v>0</v>
      </c>
      <c r="F124" s="1">
        <v>0</v>
      </c>
      <c r="G124" s="2">
        <f t="shared" si="0"/>
        <v>1993806.9461099999</v>
      </c>
      <c r="H124" s="2">
        <f t="shared" si="1"/>
        <v>0.57000000029802322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341047.6</v>
      </c>
      <c r="D125" s="1">
        <f>'PR-RAS'!E129</f>
        <v>322606.5</v>
      </c>
      <c r="E125" s="1">
        <v>0</v>
      </c>
      <c r="F125" s="1">
        <v>0</v>
      </c>
      <c r="G125" s="2">
        <f t="shared" si="0"/>
        <v>122296.3144</v>
      </c>
      <c r="H125" s="2">
        <f t="shared" si="1"/>
        <v>0.90000000002328306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262805.93</v>
      </c>
      <c r="D126" s="1">
        <f>'PR-RAS'!E130</f>
        <v>293351.09999999998</v>
      </c>
      <c r="E126" s="1">
        <v>0</v>
      </c>
      <c r="F126" s="1">
        <v>0</v>
      </c>
      <c r="G126" s="2">
        <f t="shared" si="0"/>
        <v>106188.51624999999</v>
      </c>
      <c r="H126" s="2">
        <f t="shared" si="1"/>
        <v>0.16999999998370185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78241.67</v>
      </c>
      <c r="D127" s="1">
        <f>'PR-RAS'!E131</f>
        <v>29255.4</v>
      </c>
      <c r="E127" s="1">
        <v>0</v>
      </c>
      <c r="F127" s="1">
        <v>0</v>
      </c>
      <c r="G127" s="2">
        <f t="shared" si="0"/>
        <v>17230.81122</v>
      </c>
      <c r="H127" s="2">
        <f t="shared" si="1"/>
        <v>0.73000000000320142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30890054.969999999</v>
      </c>
      <c r="D130" s="1">
        <f>'PR-RAS'!E134</f>
        <v>38997766.869999997</v>
      </c>
      <c r="E130" s="1">
        <v>0</v>
      </c>
      <c r="F130" s="1">
        <v>0</v>
      </c>
      <c r="G130" s="2">
        <f t="shared" si="0"/>
        <v>14046240.94359</v>
      </c>
      <c r="H130" s="2">
        <f t="shared" si="1"/>
        <v>0.16000000387430191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30890054.969999999</v>
      </c>
      <c r="D135" s="1">
        <f>'PR-RAS'!E139</f>
        <v>38997766.869999997</v>
      </c>
      <c r="E135" s="1">
        <v>0</v>
      </c>
      <c r="F135" s="1">
        <v>0</v>
      </c>
      <c r="G135" s="2">
        <f t="shared" si="0"/>
        <v>14590668.88714</v>
      </c>
      <c r="H135" s="2">
        <f t="shared" si="1"/>
        <v>0.16000000387430191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57022.96</v>
      </c>
      <c r="D136" s="1">
        <f>'PR-RAS'!E140</f>
        <v>81618.19</v>
      </c>
      <c r="E136" s="1">
        <v>0</v>
      </c>
      <c r="F136" s="1">
        <v>0</v>
      </c>
      <c r="G136" s="2">
        <f t="shared" si="0"/>
        <v>29735.010900000001</v>
      </c>
      <c r="H136" s="2">
        <f t="shared" si="1"/>
        <v>0.23000000000320142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57022.96</v>
      </c>
      <c r="D147" s="1">
        <f>'PR-RAS'!E151</f>
        <v>81618.19</v>
      </c>
      <c r="E147" s="1">
        <v>0</v>
      </c>
      <c r="F147" s="1">
        <v>0</v>
      </c>
      <c r="G147" s="2">
        <f t="shared" si="0"/>
        <v>32157.863639999996</v>
      </c>
      <c r="H147" s="2">
        <f t="shared" si="1"/>
        <v>0.23000000000320142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118968405.55000001</v>
      </c>
      <c r="D148" s="1">
        <f>'PR-RAS'!E152</f>
        <v>144142321.60000002</v>
      </c>
      <c r="E148" s="1">
        <v>0</v>
      </c>
      <c r="F148" s="1">
        <v>0</v>
      </c>
      <c r="G148" s="2">
        <f t="shared" si="0"/>
        <v>59866198.166250005</v>
      </c>
      <c r="H148" s="2">
        <f t="shared" si="1"/>
        <v>0.84999996423721313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88371381</v>
      </c>
      <c r="D149" s="1">
        <f>'PR-RAS'!E153</f>
        <v>109414923.84999999</v>
      </c>
      <c r="E149" s="1">
        <v>0</v>
      </c>
      <c r="F149" s="1">
        <v>0</v>
      </c>
      <c r="G149" s="2">
        <f t="shared" si="0"/>
        <v>45465781.847599998</v>
      </c>
      <c r="H149" s="2">
        <f t="shared" si="1"/>
        <v>0.15000000596046448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73452069.209999993</v>
      </c>
      <c r="D150" s="1">
        <f>'PR-RAS'!E154</f>
        <v>91332719.109999999</v>
      </c>
      <c r="E150" s="1">
        <v>0</v>
      </c>
      <c r="F150" s="1">
        <v>0</v>
      </c>
      <c r="G150" s="2">
        <f t="shared" si="0"/>
        <v>38161508.607069999</v>
      </c>
      <c r="H150" s="2">
        <f t="shared" si="1"/>
        <v>0.31999999284744263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70498726.319999993</v>
      </c>
      <c r="D151" s="1">
        <f>'PR-RAS'!E155</f>
        <v>88176825.010000005</v>
      </c>
      <c r="E151" s="1">
        <v>0</v>
      </c>
      <c r="F151" s="1">
        <v>0</v>
      </c>
      <c r="G151" s="2">
        <f t="shared" si="0"/>
        <v>37027856.450999998</v>
      </c>
      <c r="H151" s="2">
        <f t="shared" si="1"/>
        <v>0.32999999821186066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234.64</v>
      </c>
      <c r="D152" s="1">
        <f>'PR-RAS'!E156</f>
        <v>590.63</v>
      </c>
      <c r="E152" s="1">
        <v>0</v>
      </c>
      <c r="F152" s="1">
        <v>0</v>
      </c>
      <c r="G152" s="2">
        <f t="shared" si="0"/>
        <v>213.80090000000001</v>
      </c>
      <c r="H152" s="2">
        <f t="shared" si="1"/>
        <v>0.73000000000001819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1727372.98</v>
      </c>
      <c r="D153" s="1">
        <f>'PR-RAS'!E157</f>
        <v>2390048.75</v>
      </c>
      <c r="E153" s="1">
        <v>0</v>
      </c>
      <c r="F153" s="1">
        <v>0</v>
      </c>
      <c r="G153" s="2">
        <f t="shared" si="0"/>
        <v>989135.51296000008</v>
      </c>
      <c r="H153" s="2">
        <f t="shared" si="1"/>
        <v>0.27000000001862645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1225735.27</v>
      </c>
      <c r="D154" s="1">
        <f>'PR-RAS'!E158</f>
        <v>765254.72</v>
      </c>
      <c r="E154" s="1">
        <v>0</v>
      </c>
      <c r="F154" s="1">
        <v>0</v>
      </c>
      <c r="G154" s="2">
        <f t="shared" si="0"/>
        <v>421705.44062999997</v>
      </c>
      <c r="H154" s="2">
        <f t="shared" si="1"/>
        <v>0.55000000004656613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3322805.68</v>
      </c>
      <c r="D155" s="1">
        <f>'PR-RAS'!E159</f>
        <v>3598970.8099999996</v>
      </c>
      <c r="E155" s="1">
        <v>0</v>
      </c>
      <c r="F155" s="1">
        <v>0</v>
      </c>
      <c r="G155" s="2">
        <f t="shared" si="0"/>
        <v>1620195.0841999997</v>
      </c>
      <c r="H155" s="2">
        <f t="shared" si="1"/>
        <v>0.51000000024214387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11596506.110000001</v>
      </c>
      <c r="D156" s="1">
        <f>'PR-RAS'!E160</f>
        <v>14483233.93</v>
      </c>
      <c r="E156" s="1">
        <v>0</v>
      </c>
      <c r="F156" s="1">
        <v>0</v>
      </c>
      <c r="G156" s="2">
        <f t="shared" si="0"/>
        <v>6287260.9653500002</v>
      </c>
      <c r="H156" s="2">
        <f t="shared" si="1"/>
        <v>0.18000000156462193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2406.2199999999998</v>
      </c>
      <c r="D157" s="1">
        <f>'PR-RAS'!E161</f>
        <v>5337.9000000000005</v>
      </c>
      <c r="E157" s="1">
        <v>0</v>
      </c>
      <c r="F157" s="1">
        <v>0</v>
      </c>
      <c r="G157" s="2">
        <f t="shared" si="0"/>
        <v>2040.79512</v>
      </c>
      <c r="H157" s="2">
        <f t="shared" si="1"/>
        <v>0.31999999999925421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11592756.41</v>
      </c>
      <c r="D158" s="1">
        <f>'PR-RAS'!E162</f>
        <v>14477713.83</v>
      </c>
      <c r="E158" s="1">
        <v>0</v>
      </c>
      <c r="F158" s="1">
        <v>0</v>
      </c>
      <c r="G158" s="2">
        <f t="shared" si="0"/>
        <v>6366064.8989899997</v>
      </c>
      <c r="H158" s="2">
        <f t="shared" si="1"/>
        <v>0.58000000007450581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1343.48</v>
      </c>
      <c r="D159" s="1">
        <f>'PR-RAS'!E163</f>
        <v>182.2</v>
      </c>
      <c r="E159" s="1">
        <v>0</v>
      </c>
      <c r="F159" s="1">
        <v>0</v>
      </c>
      <c r="G159" s="2">
        <f t="shared" si="0"/>
        <v>269.84504000000004</v>
      </c>
      <c r="H159" s="2">
        <f t="shared" si="1"/>
        <v>0.68000000000000682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23037885.800000004</v>
      </c>
      <c r="D160" s="1">
        <f>'PR-RAS'!E164</f>
        <v>26185784.680000003</v>
      </c>
      <c r="E160" s="1">
        <v>0</v>
      </c>
      <c r="F160" s="1">
        <v>0</v>
      </c>
      <c r="G160" s="2">
        <f t="shared" si="0"/>
        <v>11990103.370440003</v>
      </c>
      <c r="H160" s="2">
        <f t="shared" si="1"/>
        <v>0.51999999210238457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2974459.7499999995</v>
      </c>
      <c r="D161" s="1">
        <f>'PR-RAS'!E165</f>
        <v>3423071.0699999994</v>
      </c>
      <c r="E161" s="1">
        <v>0</v>
      </c>
      <c r="F161" s="1">
        <v>0</v>
      </c>
      <c r="G161" s="2">
        <f t="shared" si="0"/>
        <v>1571296.3023999999</v>
      </c>
      <c r="H161" s="2">
        <f t="shared" si="1"/>
        <v>0.31999999983236194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518530.5</v>
      </c>
      <c r="D162" s="1">
        <f>'PR-RAS'!E166</f>
        <v>589222.86</v>
      </c>
      <c r="E162" s="1">
        <v>0</v>
      </c>
      <c r="F162" s="1">
        <v>0</v>
      </c>
      <c r="G162" s="2">
        <f t="shared" si="0"/>
        <v>273213.17142000003</v>
      </c>
      <c r="H162" s="2">
        <f t="shared" si="1"/>
        <v>0.64000000001396984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2152538.0499999998</v>
      </c>
      <c r="D163" s="1">
        <f>'PR-RAS'!E167</f>
        <v>2407433.1399999997</v>
      </c>
      <c r="E163" s="1">
        <v>0</v>
      </c>
      <c r="F163" s="1">
        <v>0</v>
      </c>
      <c r="G163" s="2">
        <f t="shared" si="0"/>
        <v>1128719.5014599999</v>
      </c>
      <c r="H163" s="2">
        <f t="shared" si="1"/>
        <v>0.18999999947845936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204675.36</v>
      </c>
      <c r="D164" s="1">
        <f>'PR-RAS'!E168</f>
        <v>291274.90000000002</v>
      </c>
      <c r="E164" s="1">
        <v>0</v>
      </c>
      <c r="F164" s="1">
        <v>0</v>
      </c>
      <c r="G164" s="2">
        <f t="shared" si="0"/>
        <v>128317.70108000001</v>
      </c>
      <c r="H164" s="2">
        <f t="shared" si="1"/>
        <v>0.4599999999627471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98715.839999999997</v>
      </c>
      <c r="D165" s="1">
        <f>'PR-RAS'!E169</f>
        <v>135140.16999999998</v>
      </c>
      <c r="E165" s="1">
        <v>0</v>
      </c>
      <c r="F165" s="1">
        <v>0</v>
      </c>
      <c r="G165" s="2">
        <f t="shared" si="0"/>
        <v>60515.373519999994</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9957316.9500000011</v>
      </c>
      <c r="D166" s="1">
        <f>'PR-RAS'!E170</f>
        <v>7951760.7199999988</v>
      </c>
      <c r="E166" s="1">
        <v>0</v>
      </c>
      <c r="F166" s="1">
        <v>0</v>
      </c>
      <c r="G166" s="2">
        <f t="shared" si="0"/>
        <v>4267038.3343500001</v>
      </c>
      <c r="H166" s="2">
        <f t="shared" si="1"/>
        <v>0.33000000007450581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898144.74</v>
      </c>
      <c r="D167" s="1">
        <f>'PR-RAS'!E171</f>
        <v>946483.81000000017</v>
      </c>
      <c r="E167" s="1">
        <v>0</v>
      </c>
      <c r="F167" s="1">
        <v>0</v>
      </c>
      <c r="G167" s="2">
        <f t="shared" si="0"/>
        <v>463324.6517600001</v>
      </c>
      <c r="H167" s="2">
        <f t="shared" si="1"/>
        <v>0.44999999983701855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5510911.04</v>
      </c>
      <c r="D168" s="1">
        <f>'PR-RAS'!E172</f>
        <v>3256247.3299999996</v>
      </c>
      <c r="E168" s="1">
        <v>0</v>
      </c>
      <c r="F168" s="1">
        <v>0</v>
      </c>
      <c r="G168" s="2">
        <f t="shared" si="0"/>
        <v>2007908.7519</v>
      </c>
      <c r="H168" s="2">
        <f t="shared" si="1"/>
        <v>0.36999999964609742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2969961.11</v>
      </c>
      <c r="D169" s="1">
        <f>'PR-RAS'!E173</f>
        <v>3037472.4099999997</v>
      </c>
      <c r="E169" s="1">
        <v>0</v>
      </c>
      <c r="F169" s="1">
        <v>0</v>
      </c>
      <c r="G169" s="2">
        <f t="shared" si="0"/>
        <v>1519544.19624</v>
      </c>
      <c r="H169" s="2">
        <f t="shared" si="1"/>
        <v>0.51999999955296516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227235.67</v>
      </c>
      <c r="D170" s="1">
        <f>'PR-RAS'!E174</f>
        <v>405825.14</v>
      </c>
      <c r="E170" s="1">
        <v>0</v>
      </c>
      <c r="F170" s="1">
        <v>0</v>
      </c>
      <c r="G170" s="2">
        <f t="shared" si="0"/>
        <v>175571.72555000003</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227204.08</v>
      </c>
      <c r="D171" s="1">
        <f>'PR-RAS'!E175</f>
        <v>243522.48</v>
      </c>
      <c r="E171" s="1">
        <v>0</v>
      </c>
      <c r="F171" s="1">
        <v>0</v>
      </c>
      <c r="G171" s="2">
        <f t="shared" si="0"/>
        <v>121422.33680000002</v>
      </c>
      <c r="H171" s="2">
        <f t="shared" si="1"/>
        <v>0.55999999999767169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123860.31</v>
      </c>
      <c r="D173" s="1">
        <f>'PR-RAS'!E177</f>
        <v>62209.55</v>
      </c>
      <c r="E173" s="1">
        <v>0</v>
      </c>
      <c r="F173" s="1">
        <v>0</v>
      </c>
      <c r="G173" s="2">
        <f t="shared" si="0"/>
        <v>42704.058519999999</v>
      </c>
      <c r="H173" s="2">
        <f t="shared" si="1"/>
        <v>0.75999999999476131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8967350.7800000012</v>
      </c>
      <c r="D174" s="1">
        <f>'PR-RAS'!E178</f>
        <v>10426624.770000001</v>
      </c>
      <c r="E174" s="1">
        <v>0</v>
      </c>
      <c r="F174" s="1">
        <v>0</v>
      </c>
      <c r="G174" s="2">
        <f t="shared" si="0"/>
        <v>5158963.8553600004</v>
      </c>
      <c r="H174" s="2">
        <f t="shared" si="1"/>
        <v>0.44999999739229679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1192262.23</v>
      </c>
      <c r="D175" s="1">
        <f>'PR-RAS'!E179</f>
        <v>1353935.4400000002</v>
      </c>
      <c r="E175" s="1">
        <v>0</v>
      </c>
      <c r="F175" s="1">
        <v>0</v>
      </c>
      <c r="G175" s="2">
        <f t="shared" si="0"/>
        <v>678623.16113999998</v>
      </c>
      <c r="H175" s="2">
        <f t="shared" si="1"/>
        <v>0.67000000015832484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1891760.93</v>
      </c>
      <c r="D176" s="1">
        <f>'PR-RAS'!E180</f>
        <v>2298892.4500000002</v>
      </c>
      <c r="E176" s="1">
        <v>0</v>
      </c>
      <c r="F176" s="1">
        <v>0</v>
      </c>
      <c r="G176" s="2">
        <f t="shared" si="0"/>
        <v>1135670.5202499998</v>
      </c>
      <c r="H176" s="2">
        <f t="shared" si="1"/>
        <v>0.5200000002514571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380374.96</v>
      </c>
      <c r="D177" s="1">
        <f>'PR-RAS'!E181</f>
        <v>337639.63</v>
      </c>
      <c r="E177" s="1">
        <v>0</v>
      </c>
      <c r="F177" s="1">
        <v>0</v>
      </c>
      <c r="G177" s="2">
        <f t="shared" si="0"/>
        <v>185795.14271999997</v>
      </c>
      <c r="H177" s="2">
        <f t="shared" si="1"/>
        <v>0.40999999997438863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1128862.79</v>
      </c>
      <c r="D178" s="1">
        <f>'PR-RAS'!E182</f>
        <v>1233923.4700000004</v>
      </c>
      <c r="E178" s="1">
        <v>0</v>
      </c>
      <c r="F178" s="1">
        <v>0</v>
      </c>
      <c r="G178" s="2">
        <f t="shared" si="0"/>
        <v>636617.62221000018</v>
      </c>
      <c r="H178" s="2">
        <f t="shared" si="1"/>
        <v>0.68000000040046871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615135.66</v>
      </c>
      <c r="D179" s="1">
        <f>'PR-RAS'!E183</f>
        <v>767150.24</v>
      </c>
      <c r="E179" s="1">
        <v>0</v>
      </c>
      <c r="F179" s="1">
        <v>0</v>
      </c>
      <c r="G179" s="2">
        <f t="shared" si="0"/>
        <v>382599.63292</v>
      </c>
      <c r="H179" s="2">
        <f t="shared" si="1"/>
        <v>0.57999999995809048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528203.87</v>
      </c>
      <c r="D180" s="1">
        <f>'PR-RAS'!E184</f>
        <v>675763.24999999988</v>
      </c>
      <c r="E180" s="1">
        <v>0</v>
      </c>
      <c r="F180" s="1">
        <v>0</v>
      </c>
      <c r="G180" s="2">
        <f t="shared" si="0"/>
        <v>336471.73622999992</v>
      </c>
      <c r="H180" s="2">
        <f t="shared" si="1"/>
        <v>0.37999999988824129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1000539.95</v>
      </c>
      <c r="D181" s="1">
        <f>'PR-RAS'!E185</f>
        <v>1252666.2100000002</v>
      </c>
      <c r="E181" s="1">
        <v>0</v>
      </c>
      <c r="F181" s="1">
        <v>0</v>
      </c>
      <c r="G181" s="2">
        <f t="shared" si="0"/>
        <v>631057.02659999998</v>
      </c>
      <c r="H181" s="2">
        <f t="shared" si="1"/>
        <v>0.26000000024214387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586475.32999999996</v>
      </c>
      <c r="D182" s="1">
        <f>'PR-RAS'!E186</f>
        <v>726799.02000000014</v>
      </c>
      <c r="E182" s="1">
        <v>0</v>
      </c>
      <c r="F182" s="1">
        <v>0</v>
      </c>
      <c r="G182" s="2">
        <f t="shared" si="0"/>
        <v>369253.27997000003</v>
      </c>
      <c r="H182" s="2">
        <f t="shared" si="1"/>
        <v>0.35000000009313226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1643735.06</v>
      </c>
      <c r="D183" s="1">
        <f>'PR-RAS'!E187</f>
        <v>1779855.06</v>
      </c>
      <c r="E183" s="1">
        <v>0</v>
      </c>
      <c r="F183" s="1">
        <v>0</v>
      </c>
      <c r="G183" s="2">
        <f t="shared" si="0"/>
        <v>947027.02275999996</v>
      </c>
      <c r="H183" s="2">
        <f t="shared" si="1"/>
        <v>0.12000000011175871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142832.89000000001</v>
      </c>
      <c r="D184" s="1">
        <f>'PR-RAS'!E188</f>
        <v>138081.09</v>
      </c>
      <c r="E184" s="1">
        <v>0</v>
      </c>
      <c r="F184" s="1">
        <v>0</v>
      </c>
      <c r="G184" s="2">
        <f t="shared" si="0"/>
        <v>76676.097810000007</v>
      </c>
      <c r="H184" s="2">
        <f t="shared" si="1"/>
        <v>0.1999999999825377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3262313.35</v>
      </c>
      <c r="E185" s="1">
        <v>0</v>
      </c>
      <c r="F185" s="1">
        <v>0</v>
      </c>
      <c r="G185" s="2">
        <f t="shared" ref="G185:G189" si="6">(B185/1000)*(C185*1+D185*2)</f>
        <v>1200531.3128</v>
      </c>
      <c r="H185" s="2">
        <f t="shared" ref="H185:H189" si="7">ABS(C185-ROUND(C185,0))+ABS(D185-ROUND(D185,0))</f>
        <v>0.35000000009313226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3261784.96</v>
      </c>
      <c r="E186" s="1">
        <v>0</v>
      </c>
      <c r="F186" s="1">
        <v>0</v>
      </c>
      <c r="G186" s="2">
        <f t="shared" si="6"/>
        <v>1206860.4351999999</v>
      </c>
      <c r="H186" s="2">
        <f t="shared" si="7"/>
        <v>4.0000000037252903E-2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528.39</v>
      </c>
      <c r="E187" s="1">
        <v>0</v>
      </c>
      <c r="F187" s="1">
        <v>0</v>
      </c>
      <c r="G187" s="2">
        <f t="shared" si="6"/>
        <v>196.56108</v>
      </c>
      <c r="H187" s="2">
        <f t="shared" si="7"/>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995925.42999999993</v>
      </c>
      <c r="D190" s="1">
        <f>'PR-RAS'!E194</f>
        <v>983933.67999999993</v>
      </c>
      <c r="E190" s="1">
        <v>0</v>
      </c>
      <c r="F190" s="1">
        <v>0</v>
      </c>
      <c r="G190" s="2">
        <f t="shared" si="0"/>
        <v>560156.83730999997</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173955.31</v>
      </c>
      <c r="D191" s="1">
        <f>'PR-RAS'!E195</f>
        <v>154723.63</v>
      </c>
      <c r="E191" s="1">
        <v>0</v>
      </c>
      <c r="F191" s="1">
        <v>0</v>
      </c>
      <c r="G191" s="2">
        <f t="shared" si="0"/>
        <v>91846.488299999997</v>
      </c>
      <c r="H191" s="2">
        <f t="shared" si="1"/>
        <v>0.67999999999301508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205293.26</v>
      </c>
      <c r="D192" s="1">
        <f>'PR-RAS'!E196</f>
        <v>236340.44000000003</v>
      </c>
      <c r="E192" s="1">
        <v>0</v>
      </c>
      <c r="F192" s="1">
        <v>0</v>
      </c>
      <c r="G192" s="2">
        <f t="shared" si="0"/>
        <v>129493.06074000003</v>
      </c>
      <c r="H192" s="2">
        <f t="shared" si="1"/>
        <v>0.70000000004074536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154039.07</v>
      </c>
      <c r="D193" s="1">
        <f>'PR-RAS'!E197</f>
        <v>158192.93999999997</v>
      </c>
      <c r="E193" s="1">
        <v>0</v>
      </c>
      <c r="F193" s="1">
        <v>0</v>
      </c>
      <c r="G193" s="2">
        <f t="shared" si="0"/>
        <v>90321.590399999986</v>
      </c>
      <c r="H193" s="2">
        <f t="shared" si="1"/>
        <v>0.13000000003376044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79584.490000000005</v>
      </c>
      <c r="D194" s="1">
        <f>'PR-RAS'!E198</f>
        <v>77555.11</v>
      </c>
      <c r="E194" s="1">
        <v>0</v>
      </c>
      <c r="F194" s="1">
        <v>0</v>
      </c>
      <c r="G194" s="2">
        <f t="shared" si="0"/>
        <v>45296.079030000008</v>
      </c>
      <c r="H194" s="2">
        <f t="shared" si="1"/>
        <v>0.60000000000582077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164750.64000000001</v>
      </c>
      <c r="D195" s="1">
        <f>'PR-RAS'!E199</f>
        <v>193010.23</v>
      </c>
      <c r="E195" s="1">
        <v>0</v>
      </c>
      <c r="F195" s="1">
        <v>0</v>
      </c>
      <c r="G195" s="2">
        <f t="shared" si="0"/>
        <v>106849.59340000003</v>
      </c>
      <c r="H195" s="2">
        <f t="shared" si="1"/>
        <v>0.58999999999650754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62946.59</v>
      </c>
      <c r="D196" s="1">
        <f>'PR-RAS'!E200</f>
        <v>46867.98</v>
      </c>
      <c r="E196" s="1">
        <v>0</v>
      </c>
      <c r="F196" s="1">
        <v>0</v>
      </c>
      <c r="G196" s="2">
        <f t="shared" si="0"/>
        <v>30553.097249999999</v>
      </c>
      <c r="H196" s="2">
        <f t="shared" si="1"/>
        <v>0.43000000000029104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155356.07</v>
      </c>
      <c r="D197" s="1">
        <f>'PR-RAS'!E201</f>
        <v>117243.35</v>
      </c>
      <c r="E197" s="1">
        <v>0</v>
      </c>
      <c r="F197" s="1">
        <v>0</v>
      </c>
      <c r="G197" s="2">
        <f t="shared" si="0"/>
        <v>76409.182920000007</v>
      </c>
      <c r="H197" s="2">
        <f t="shared" si="1"/>
        <v>0.42000000001280569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175510.19</v>
      </c>
      <c r="D198" s="1">
        <f>'PR-RAS'!E202</f>
        <v>167105.65000000002</v>
      </c>
      <c r="E198" s="1">
        <v>0</v>
      </c>
      <c r="F198" s="1">
        <v>0</v>
      </c>
      <c r="G198" s="2">
        <f t="shared" si="0"/>
        <v>100415.13353000002</v>
      </c>
      <c r="H198" s="2">
        <f t="shared" si="1"/>
        <v>0.53999999997904524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64498.2</v>
      </c>
      <c r="D204" s="1">
        <f>'PR-RAS'!E208</f>
        <v>70462.16</v>
      </c>
      <c r="E204" s="1">
        <v>0</v>
      </c>
      <c r="F204" s="1">
        <v>0</v>
      </c>
      <c r="G204" s="2">
        <f t="shared" si="0"/>
        <v>41700.771560000008</v>
      </c>
      <c r="H204" s="2">
        <f t="shared" si="1"/>
        <v>0.36000000000058208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442.14</v>
      </c>
      <c r="E206" s="1">
        <v>0</v>
      </c>
      <c r="F206" s="1">
        <v>0</v>
      </c>
      <c r="G206" s="2">
        <f t="shared" si="0"/>
        <v>181.27739999999997</v>
      </c>
      <c r="H206" s="2">
        <f t="shared" si="1"/>
        <v>0.13999999999998636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39644.720000000001</v>
      </c>
      <c r="D207" s="1">
        <f>'PR-RAS'!E211</f>
        <v>45166.54</v>
      </c>
      <c r="E207" s="1">
        <v>0</v>
      </c>
      <c r="F207" s="1">
        <v>0</v>
      </c>
      <c r="G207" s="2">
        <f t="shared" si="0"/>
        <v>26775.426799999997</v>
      </c>
      <c r="H207" s="2">
        <f t="shared" si="1"/>
        <v>0.73999999999796273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24853.48</v>
      </c>
      <c r="D211" s="1">
        <f>'PR-RAS'!E215</f>
        <v>24853.48</v>
      </c>
      <c r="E211" s="1">
        <v>0</v>
      </c>
      <c r="F211" s="1">
        <v>0</v>
      </c>
      <c r="G211" s="2">
        <f t="shared" si="0"/>
        <v>15657.6924</v>
      </c>
      <c r="H211" s="2">
        <f t="shared" si="1"/>
        <v>0.95999999999912689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111011.98999999999</v>
      </c>
      <c r="D212" s="1">
        <f>'PR-RAS'!E216</f>
        <v>96643.49000000002</v>
      </c>
      <c r="E212" s="1">
        <v>0</v>
      </c>
      <c r="F212" s="1">
        <v>0</v>
      </c>
      <c r="G212" s="2">
        <f t="shared" si="0"/>
        <v>64207.082670000003</v>
      </c>
      <c r="H212" s="2">
        <f t="shared" si="1"/>
        <v>0.50000000002910383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45224.45</v>
      </c>
      <c r="D213" s="1">
        <f>'PR-RAS'!E217</f>
        <v>63687.410000000011</v>
      </c>
      <c r="E213" s="1">
        <v>0</v>
      </c>
      <c r="F213" s="1">
        <v>0</v>
      </c>
      <c r="G213" s="2">
        <f t="shared" si="0"/>
        <v>36591.045239999999</v>
      </c>
      <c r="H213" s="2">
        <f t="shared" si="1"/>
        <v>0.86000000000785803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388.78</v>
      </c>
      <c r="D214" s="1">
        <f>'PR-RAS'!E218</f>
        <v>182.23</v>
      </c>
      <c r="E214" s="1">
        <v>0</v>
      </c>
      <c r="F214" s="1">
        <v>0</v>
      </c>
      <c r="G214" s="2">
        <f t="shared" si="0"/>
        <v>160.44012000000001</v>
      </c>
      <c r="H214" s="2">
        <f t="shared" si="1"/>
        <v>0.45000000000001705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49006.14</v>
      </c>
      <c r="D215" s="1">
        <f>'PR-RAS'!E219</f>
        <v>20428.57</v>
      </c>
      <c r="E215" s="1">
        <v>0</v>
      </c>
      <c r="F215" s="1">
        <v>0</v>
      </c>
      <c r="G215" s="2">
        <f t="shared" si="0"/>
        <v>19230.74192</v>
      </c>
      <c r="H215" s="2">
        <f t="shared" si="1"/>
        <v>0.56999999999970896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16392.62</v>
      </c>
      <c r="D216" s="1">
        <f>'PR-RAS'!E220</f>
        <v>12345.28</v>
      </c>
      <c r="E216" s="1">
        <v>0</v>
      </c>
      <c r="F216" s="1">
        <v>0</v>
      </c>
      <c r="G216" s="2">
        <f t="shared" si="0"/>
        <v>8832.8837000000003</v>
      </c>
      <c r="H216" s="2">
        <f t="shared" si="1"/>
        <v>0.66000000000167347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514134.38</v>
      </c>
      <c r="D217" s="1">
        <f>'PR-RAS'!E221</f>
        <v>606281.97</v>
      </c>
      <c r="E217" s="1">
        <v>0</v>
      </c>
      <c r="F217" s="1">
        <v>0</v>
      </c>
      <c r="G217" s="2">
        <f t="shared" si="0"/>
        <v>372966.83711999998</v>
      </c>
      <c r="H217" s="2">
        <f t="shared" si="1"/>
        <v>0.41000000003259629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392550</v>
      </c>
      <c r="D218" s="1">
        <f>'PR-RAS'!E222</f>
        <v>552550</v>
      </c>
      <c r="E218" s="1">
        <v>0</v>
      </c>
      <c r="F218" s="1">
        <v>0</v>
      </c>
      <c r="G218" s="2">
        <f t="shared" si="0"/>
        <v>324990.05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392550</v>
      </c>
      <c r="D220" s="1">
        <f>'PR-RAS'!E224</f>
        <v>552550</v>
      </c>
      <c r="E220" s="1">
        <v>0</v>
      </c>
      <c r="F220" s="1">
        <v>0</v>
      </c>
      <c r="G220" s="2">
        <f t="shared" si="0"/>
        <v>327985.34999999998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43988.85</v>
      </c>
      <c r="D221" s="1">
        <f>'PR-RAS'!E225</f>
        <v>53731.969999999994</v>
      </c>
      <c r="E221" s="1">
        <v>0</v>
      </c>
      <c r="F221" s="1">
        <v>0</v>
      </c>
      <c r="G221" s="2">
        <f t="shared" si="0"/>
        <v>33319.613799999999</v>
      </c>
      <c r="H221" s="2">
        <f t="shared" si="1"/>
        <v>0.180000000007567</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23913.17</v>
      </c>
      <c r="D222" s="1">
        <f>'PR-RAS'!E226</f>
        <v>18435.25</v>
      </c>
      <c r="E222" s="1">
        <v>0</v>
      </c>
      <c r="F222" s="1">
        <v>0</v>
      </c>
      <c r="G222" s="2">
        <f t="shared" si="0"/>
        <v>13433.191069999999</v>
      </c>
      <c r="H222" s="2">
        <f t="shared" si="1"/>
        <v>0.41999999999825377</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20075.68</v>
      </c>
      <c r="D223" s="1">
        <f>'PR-RAS'!E227</f>
        <v>29552.12</v>
      </c>
      <c r="E223" s="1">
        <v>0</v>
      </c>
      <c r="F223" s="1">
        <v>0</v>
      </c>
      <c r="G223" s="2">
        <f t="shared" si="0"/>
        <v>17577.94224</v>
      </c>
      <c r="H223" s="2">
        <f t="shared" si="1"/>
        <v>0.43999999999869033</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5744.6</v>
      </c>
      <c r="E224" s="1">
        <v>0</v>
      </c>
      <c r="F224" s="1">
        <v>0</v>
      </c>
      <c r="G224" s="2">
        <f t="shared" si="0"/>
        <v>2562.0916000000002</v>
      </c>
      <c r="H224" s="2">
        <f t="shared" si="1"/>
        <v>0.3999999999996362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77595.53</v>
      </c>
      <c r="D225" s="1">
        <f>'PR-RAS'!E229</f>
        <v>0</v>
      </c>
      <c r="E225" s="1">
        <v>0</v>
      </c>
      <c r="F225" s="1">
        <v>0</v>
      </c>
      <c r="G225" s="2">
        <f t="shared" si="0"/>
        <v>17381.398720000001</v>
      </c>
      <c r="H225" s="2">
        <f t="shared" si="1"/>
        <v>0.47000000000116415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1860801.6</v>
      </c>
      <c r="D226" s="1">
        <f>'PR-RAS'!E230</f>
        <v>1914970.21</v>
      </c>
      <c r="E226" s="1">
        <v>0</v>
      </c>
      <c r="F226" s="1">
        <v>0</v>
      </c>
      <c r="G226" s="2">
        <f t="shared" si="0"/>
        <v>1280416.9545</v>
      </c>
      <c r="H226" s="2">
        <f t="shared" si="1"/>
        <v>0.60999999986961484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201651.59</v>
      </c>
      <c r="D227" s="1">
        <f>'PR-RAS'!E231</f>
        <v>332125.69999999995</v>
      </c>
      <c r="E227" s="1">
        <v>0</v>
      </c>
      <c r="F227" s="1">
        <v>0</v>
      </c>
      <c r="G227" s="2">
        <f t="shared" si="0"/>
        <v>195694.07573999997</v>
      </c>
      <c r="H227" s="2">
        <f t="shared" si="1"/>
        <v>0.71000000005005859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201651.59</v>
      </c>
      <c r="D228" s="1">
        <f>'PR-RAS'!E232</f>
        <v>332125.69999999995</v>
      </c>
      <c r="E228" s="1">
        <v>0</v>
      </c>
      <c r="F228" s="1">
        <v>0</v>
      </c>
      <c r="G228" s="2">
        <f t="shared" si="0"/>
        <v>196559.97872999997</v>
      </c>
      <c r="H228" s="2">
        <f t="shared" si="1"/>
        <v>0.71000000005005859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440548.35</v>
      </c>
      <c r="D233" s="1">
        <f>'PR-RAS'!E237</f>
        <v>1210601.75</v>
      </c>
      <c r="E233" s="1">
        <v>0</v>
      </c>
      <c r="F233" s="1">
        <v>0</v>
      </c>
      <c r="G233" s="2">
        <f t="shared" si="0"/>
        <v>663926.42920000001</v>
      </c>
      <c r="H233" s="2">
        <f t="shared" si="1"/>
        <v>0.59999999997671694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103776.55</v>
      </c>
      <c r="D234" s="1">
        <f>'PR-RAS'!E238</f>
        <v>117363.3</v>
      </c>
      <c r="E234" s="1">
        <v>0</v>
      </c>
      <c r="F234" s="1">
        <v>0</v>
      </c>
      <c r="G234" s="2">
        <f t="shared" si="0"/>
        <v>78871.233950000009</v>
      </c>
      <c r="H234" s="2">
        <f t="shared" si="1"/>
        <v>0.75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336771.8</v>
      </c>
      <c r="D235" s="1">
        <f>'PR-RAS'!E239</f>
        <v>1093238.45</v>
      </c>
      <c r="E235" s="1">
        <v>0</v>
      </c>
      <c r="F235" s="1">
        <v>0</v>
      </c>
      <c r="G235" s="2">
        <f t="shared" si="0"/>
        <v>590440.19579999999</v>
      </c>
      <c r="H235" s="2">
        <f t="shared" si="1"/>
        <v>0.6499999999650754</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320414.56</v>
      </c>
      <c r="D242" s="1">
        <f>'PR-RAS'!E246</f>
        <v>360498.24</v>
      </c>
      <c r="E242" s="1">
        <v>0</v>
      </c>
      <c r="F242" s="1">
        <v>0</v>
      </c>
      <c r="G242" s="2">
        <f t="shared" si="0"/>
        <v>250980.06064000001</v>
      </c>
      <c r="H242" s="2">
        <f t="shared" si="1"/>
        <v>0.67999999999301508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286772.94</v>
      </c>
      <c r="D243" s="1">
        <f>'PR-RAS'!E247</f>
        <v>183106.02</v>
      </c>
      <c r="E243" s="1">
        <v>0</v>
      </c>
      <c r="F243" s="1">
        <v>0</v>
      </c>
      <c r="G243" s="2">
        <f t="shared" si="0"/>
        <v>158022.36515999999</v>
      </c>
      <c r="H243" s="2">
        <f t="shared" si="1"/>
        <v>7.9999999987194315E-2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33641.620000000003</v>
      </c>
      <c r="D244" s="1">
        <f>'PR-RAS'!E248</f>
        <v>177392.22</v>
      </c>
      <c r="E244" s="1">
        <v>0</v>
      </c>
      <c r="F244" s="1">
        <v>0</v>
      </c>
      <c r="G244" s="2">
        <f t="shared" si="0"/>
        <v>94387.532579999999</v>
      </c>
      <c r="H244" s="2">
        <f t="shared" si="1"/>
        <v>0.59999999999854481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898187.10000000009</v>
      </c>
      <c r="D250" s="1">
        <f>'PR-RAS'!E254</f>
        <v>11744.52</v>
      </c>
      <c r="E250" s="1">
        <v>0</v>
      </c>
      <c r="F250" s="1">
        <v>0</v>
      </c>
      <c r="G250" s="2">
        <f t="shared" si="0"/>
        <v>229497.35886000004</v>
      </c>
      <c r="H250" s="2">
        <f t="shared" si="1"/>
        <v>0.5800000000926957</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797124.78</v>
      </c>
      <c r="D251" s="1">
        <f>'PR-RAS'!E255</f>
        <v>8918.48</v>
      </c>
      <c r="E251" s="1">
        <v>0</v>
      </c>
      <c r="F251" s="1">
        <v>0</v>
      </c>
      <c r="G251" s="2">
        <f t="shared" si="0"/>
        <v>203740.435</v>
      </c>
      <c r="H251" s="2">
        <f t="shared" si="1"/>
        <v>0.69999999997162377</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101062.32</v>
      </c>
      <c r="D252" s="1">
        <f>'PR-RAS'!E256</f>
        <v>2826.04</v>
      </c>
      <c r="E252" s="1">
        <v>0</v>
      </c>
      <c r="F252" s="1">
        <v>0</v>
      </c>
      <c r="G252" s="2">
        <f t="shared" si="0"/>
        <v>26785.314400000003</v>
      </c>
      <c r="H252" s="2">
        <f t="shared" si="1"/>
        <v>0.36000000000694854</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808704.26</v>
      </c>
      <c r="D258" s="1">
        <f>'PR-RAS'!E262</f>
        <v>1601848.4</v>
      </c>
      <c r="E258" s="1">
        <v>0</v>
      </c>
      <c r="F258" s="1">
        <v>0</v>
      </c>
      <c r="G258" s="2">
        <f t="shared" si="0"/>
        <v>1031187.0724199999</v>
      </c>
      <c r="H258" s="2">
        <f t="shared" si="1"/>
        <v>0.65999999991618097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808704.26</v>
      </c>
      <c r="D265" s="1">
        <f>'PR-RAS'!E269</f>
        <v>1601848.4</v>
      </c>
      <c r="E265" s="1">
        <v>0</v>
      </c>
      <c r="F265" s="1">
        <v>0</v>
      </c>
      <c r="G265" s="2">
        <f t="shared" si="0"/>
        <v>1059273.8798399998</v>
      </c>
      <c r="H265" s="2">
        <f t="shared" si="1"/>
        <v>0.65999999991618097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74207.520000000004</v>
      </c>
      <c r="D266" s="1">
        <f>'PR-RAS'!E270</f>
        <v>121215.16</v>
      </c>
      <c r="E266" s="1">
        <v>0</v>
      </c>
      <c r="F266" s="1">
        <v>0</v>
      </c>
      <c r="G266" s="2">
        <f t="shared" si="0"/>
        <v>83909.027600000016</v>
      </c>
      <c r="H266" s="2">
        <f t="shared" si="1"/>
        <v>0.63999999999941792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734496.74</v>
      </c>
      <c r="D267" s="1">
        <f>'PR-RAS'!E271</f>
        <v>1480633.24</v>
      </c>
      <c r="E267" s="1">
        <v>0</v>
      </c>
      <c r="F267" s="1">
        <v>0</v>
      </c>
      <c r="G267" s="2">
        <f t="shared" si="0"/>
        <v>983073.01651999995</v>
      </c>
      <c r="H267" s="2">
        <f t="shared" si="1"/>
        <v>0.5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4199988.32</v>
      </c>
      <c r="D269" s="1">
        <f>'PR-RAS'!E273</f>
        <v>4251406.84</v>
      </c>
      <c r="E269" s="1">
        <v>0</v>
      </c>
      <c r="F269" s="1">
        <v>0</v>
      </c>
      <c r="G269" s="2">
        <f t="shared" si="0"/>
        <v>3404350.9360000002</v>
      </c>
      <c r="H269" s="2">
        <f t="shared" si="1"/>
        <v>0.48000000044703484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2098399.5299999998</v>
      </c>
      <c r="D270" s="1">
        <f>'PR-RAS'!E274</f>
        <v>2761309.2</v>
      </c>
      <c r="E270" s="1">
        <v>0</v>
      </c>
      <c r="F270" s="1">
        <v>0</v>
      </c>
      <c r="G270" s="2">
        <f t="shared" si="0"/>
        <v>2050053.82317</v>
      </c>
      <c r="H270" s="2">
        <f t="shared" si="1"/>
        <v>0.67000000039115548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2073226.72</v>
      </c>
      <c r="D271" s="1">
        <f>'PR-RAS'!E275</f>
        <v>2712207.83</v>
      </c>
      <c r="E271" s="1">
        <v>0</v>
      </c>
      <c r="F271" s="1">
        <v>0</v>
      </c>
      <c r="G271" s="2">
        <f t="shared" si="0"/>
        <v>2024363.4426000002</v>
      </c>
      <c r="H271" s="2">
        <f t="shared" si="1"/>
        <v>0.44999999995343387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25172.81</v>
      </c>
      <c r="D272" s="1">
        <f>'PR-RAS'!E276</f>
        <v>37281.83</v>
      </c>
      <c r="E272" s="1">
        <v>0</v>
      </c>
      <c r="F272" s="1">
        <v>0</v>
      </c>
      <c r="G272" s="2">
        <f t="shared" si="0"/>
        <v>27028.583370000004</v>
      </c>
      <c r="H272" s="2">
        <f t="shared" si="1"/>
        <v>0.3599999999969441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11819.54</v>
      </c>
      <c r="E273" s="1">
        <v>0</v>
      </c>
      <c r="F273" s="1">
        <v>0</v>
      </c>
      <c r="G273" s="2">
        <f t="shared" si="0"/>
        <v>6429.8297600000005</v>
      </c>
      <c r="H273" s="2">
        <f t="shared" si="1"/>
        <v>0.45999999999912689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1627521.59</v>
      </c>
      <c r="D274" s="1">
        <f>'PR-RAS'!E278</f>
        <v>1329272.3500000001</v>
      </c>
      <c r="E274" s="1">
        <v>0</v>
      </c>
      <c r="F274" s="1">
        <v>0</v>
      </c>
      <c r="G274" s="2">
        <f t="shared" si="0"/>
        <v>1170096.0971700002</v>
      </c>
      <c r="H274" s="2">
        <f t="shared" si="1"/>
        <v>0.76000000000931323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1627521.59</v>
      </c>
      <c r="D275" s="1">
        <f>'PR-RAS'!E279</f>
        <v>1329272.3500000001</v>
      </c>
      <c r="E275" s="1">
        <v>0</v>
      </c>
      <c r="F275" s="1">
        <v>0</v>
      </c>
      <c r="G275" s="2">
        <f t="shared" ref="G275:G528" si="12">(B275/1000)*(C275*1+D275*2)</f>
        <v>1174382.1634600002</v>
      </c>
      <c r="H275" s="2">
        <f t="shared" ref="H275:H528" si="13">ABS(C275-ROUND(C275,0))+ABS(D275-ROUND(D275,0))</f>
        <v>0.76000000000931323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4261.59</v>
      </c>
      <c r="D279" s="1">
        <f>'PR-RAS'!E283</f>
        <v>23575.519999999997</v>
      </c>
      <c r="E279" s="1">
        <v>0</v>
      </c>
      <c r="F279" s="1">
        <v>0</v>
      </c>
      <c r="G279" s="2">
        <f t="shared" si="12"/>
        <v>14292.711139999999</v>
      </c>
      <c r="H279" s="2">
        <f t="shared" si="13"/>
        <v>0.8900000000030559</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1472.76</v>
      </c>
      <c r="D280" s="1">
        <f>'PR-RAS'!E284</f>
        <v>19692.189999999999</v>
      </c>
      <c r="E280" s="1">
        <v>0</v>
      </c>
      <c r="F280" s="1">
        <v>0</v>
      </c>
      <c r="G280" s="2">
        <f t="shared" si="12"/>
        <v>11399.14206</v>
      </c>
      <c r="H280" s="2">
        <f t="shared" si="13"/>
        <v>0.42999999999869942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2788.83</v>
      </c>
      <c r="D284" s="1">
        <f>'PR-RAS'!E288</f>
        <v>3883.33</v>
      </c>
      <c r="E284" s="1">
        <v>0</v>
      </c>
      <c r="F284" s="1">
        <v>0</v>
      </c>
      <c r="G284" s="2">
        <f t="shared" si="12"/>
        <v>2987.2036699999999</v>
      </c>
      <c r="H284" s="2">
        <f t="shared" si="13"/>
        <v>0.5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469805.61</v>
      </c>
      <c r="D285" s="1">
        <f>'PR-RAS'!E289</f>
        <v>137249.76999999999</v>
      </c>
      <c r="E285" s="1">
        <v>0</v>
      </c>
      <c r="F285" s="1">
        <v>0</v>
      </c>
      <c r="G285" s="2">
        <f t="shared" si="12"/>
        <v>211382.66259999995</v>
      </c>
      <c r="H285" s="2">
        <f t="shared" si="13"/>
        <v>0.62000000002444722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454805.61</v>
      </c>
      <c r="D286" s="1">
        <f>'PR-RAS'!E290</f>
        <v>106857.47</v>
      </c>
      <c r="E286" s="1">
        <v>0</v>
      </c>
      <c r="F286" s="1">
        <v>0</v>
      </c>
      <c r="G286" s="2">
        <f t="shared" si="12"/>
        <v>190528.35675000001</v>
      </c>
      <c r="H286" s="2">
        <f t="shared" si="13"/>
        <v>0.86000000001513399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15000</v>
      </c>
      <c r="D287" s="1">
        <f>'PR-RAS'!E291</f>
        <v>15000</v>
      </c>
      <c r="E287" s="1">
        <v>0</v>
      </c>
      <c r="F287" s="1">
        <v>0</v>
      </c>
      <c r="G287" s="2">
        <f t="shared" si="12"/>
        <v>12869.999999999998</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15392.3</v>
      </c>
      <c r="E288" s="1">
        <v>0</v>
      </c>
      <c r="F288" s="1">
        <v>0</v>
      </c>
      <c r="G288" s="2">
        <f t="shared" si="12"/>
        <v>8835.1801999999989</v>
      </c>
      <c r="H288" s="2">
        <f t="shared" si="13"/>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17919.060000000001</v>
      </c>
      <c r="D291" s="1">
        <f>'PR-RAS'!E295</f>
        <v>12234.02</v>
      </c>
      <c r="E291" s="1">
        <v>0</v>
      </c>
      <c r="F291" s="1">
        <v>0</v>
      </c>
      <c r="G291" s="2">
        <f t="shared" si="12"/>
        <v>12292.259</v>
      </c>
      <c r="H291" s="2">
        <f t="shared" si="13"/>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16080.63</v>
      </c>
      <c r="D292" s="1">
        <f>'PR-RAS'!E296</f>
        <v>11098.75</v>
      </c>
      <c r="E292" s="1">
        <v>0</v>
      </c>
      <c r="F292" s="1">
        <v>0</v>
      </c>
      <c r="G292" s="2">
        <f t="shared" si="12"/>
        <v>11138.935829999999</v>
      </c>
      <c r="H292" s="2">
        <f t="shared" si="13"/>
        <v>0.62000000000080036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1838.4300000000021</v>
      </c>
      <c r="D294" s="1">
        <f>'PR-RAS'!E298</f>
        <v>1135.2700000000004</v>
      </c>
      <c r="E294" s="1">
        <v>0</v>
      </c>
      <c r="F294" s="1">
        <v>0</v>
      </c>
      <c r="G294" s="2">
        <f t="shared" si="12"/>
        <v>1203.9282100000007</v>
      </c>
      <c r="H294" s="2">
        <f t="shared" si="13"/>
        <v>0.70000000000254659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118970243.98000002</v>
      </c>
      <c r="D295" s="1">
        <f>'PR-RAS'!E299</f>
        <v>144143456.87000003</v>
      </c>
      <c r="E295" s="1">
        <v>0</v>
      </c>
      <c r="F295" s="1">
        <v>0</v>
      </c>
      <c r="G295" s="2">
        <f t="shared" si="12"/>
        <v>119733604.36968002</v>
      </c>
      <c r="H295" s="2">
        <f t="shared" si="13"/>
        <v>0.1499999463558197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13949784.279999986</v>
      </c>
      <c r="D296" s="1">
        <f>'PR-RAS'!E300</f>
        <v>5054664.9199999571</v>
      </c>
      <c r="E296" s="1">
        <v>0</v>
      </c>
      <c r="F296" s="1">
        <v>0</v>
      </c>
      <c r="G296" s="2">
        <f t="shared" si="12"/>
        <v>7097438.6653999705</v>
      </c>
      <c r="H296" s="2">
        <f t="shared" si="13"/>
        <v>0.36000002920627594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14505662.93</v>
      </c>
      <c r="D298" s="1">
        <f>'PR-RAS'!E302</f>
        <v>30954893.860000003</v>
      </c>
      <c r="E298" s="1">
        <v>0</v>
      </c>
      <c r="F298" s="1">
        <v>0</v>
      </c>
      <c r="G298" s="2">
        <f t="shared" si="12"/>
        <v>22695388.843049999</v>
      </c>
      <c r="H298" s="2">
        <f t="shared" si="13"/>
        <v>0.20999999716877937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9960527.7599999998</v>
      </c>
      <c r="D300" s="1">
        <f>'PR-RAS'!E304</f>
        <v>16565281.930000002</v>
      </c>
      <c r="E300" s="1">
        <v>0</v>
      </c>
      <c r="F300" s="1">
        <v>0</v>
      </c>
      <c r="G300" s="2">
        <f t="shared" si="12"/>
        <v>12884236.394380001</v>
      </c>
      <c r="H300" s="2">
        <f t="shared" si="13"/>
        <v>0.30999999865889549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1120920</v>
      </c>
      <c r="D301" s="1">
        <f>'PR-RAS'!E305</f>
        <v>1263505.73</v>
      </c>
      <c r="E301" s="1">
        <v>0</v>
      </c>
      <c r="F301" s="1">
        <v>0</v>
      </c>
      <c r="G301" s="2">
        <f t="shared" si="12"/>
        <v>1094379.4379999998</v>
      </c>
      <c r="H301" s="2">
        <f t="shared" si="13"/>
        <v>0.27000000001862645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8653865.5399999991</v>
      </c>
      <c r="D302" s="1">
        <f>'PR-RAS'!E306</f>
        <v>9524941.8000000007</v>
      </c>
      <c r="E302" s="1">
        <v>0</v>
      </c>
      <c r="F302" s="1">
        <v>0</v>
      </c>
      <c r="G302" s="2">
        <f t="shared" si="12"/>
        <v>8338828.4911399996</v>
      </c>
      <c r="H302" s="2">
        <f t="shared" si="13"/>
        <v>0.66000000014901161</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314462.28000000003</v>
      </c>
      <c r="D303" s="1">
        <f>'PR-RAS'!E308</f>
        <v>69660.87</v>
      </c>
      <c r="E303" s="1">
        <v>0</v>
      </c>
      <c r="F303" s="1">
        <v>0</v>
      </c>
      <c r="G303" s="2">
        <f t="shared" si="12"/>
        <v>137042.77403999999</v>
      </c>
      <c r="H303" s="2">
        <f t="shared" si="13"/>
        <v>0.41000000003259629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1401</v>
      </c>
      <c r="D304" s="1">
        <f>'PR-RAS'!E309</f>
        <v>47310.48</v>
      </c>
      <c r="E304" s="1">
        <v>0</v>
      </c>
      <c r="F304" s="1">
        <v>0</v>
      </c>
      <c r="G304" s="2">
        <f t="shared" si="12"/>
        <v>29094.653880000002</v>
      </c>
      <c r="H304" s="2">
        <f t="shared" si="13"/>
        <v>0.48000000000320142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1401</v>
      </c>
      <c r="D305" s="1">
        <f>'PR-RAS'!E310</f>
        <v>47310.48</v>
      </c>
      <c r="E305" s="1">
        <v>0</v>
      </c>
      <c r="F305" s="1">
        <v>0</v>
      </c>
      <c r="G305" s="2">
        <f t="shared" si="12"/>
        <v>29190.67584</v>
      </c>
      <c r="H305" s="2">
        <f t="shared" si="13"/>
        <v>0.48000000000320142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1401</v>
      </c>
      <c r="D306" s="1">
        <f>'PR-RAS'!E311</f>
        <v>47310.48</v>
      </c>
      <c r="E306" s="1">
        <v>0</v>
      </c>
      <c r="F306" s="1">
        <v>0</v>
      </c>
      <c r="G306" s="2">
        <f t="shared" si="12"/>
        <v>29286.697800000002</v>
      </c>
      <c r="H306" s="2">
        <f t="shared" si="13"/>
        <v>0.48000000000320142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313061.28000000003</v>
      </c>
      <c r="D316" s="1">
        <f>'PR-RAS'!E321</f>
        <v>22350.39</v>
      </c>
      <c r="E316" s="1">
        <v>0</v>
      </c>
      <c r="F316" s="1">
        <v>0</v>
      </c>
      <c r="G316" s="2">
        <f t="shared" si="12"/>
        <v>112695.04890000002</v>
      </c>
      <c r="H316" s="2">
        <f t="shared" si="13"/>
        <v>0.6700000000273576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295039.44</v>
      </c>
      <c r="D317" s="1">
        <f>'PR-RAS'!E322</f>
        <v>582.16999999999996</v>
      </c>
      <c r="E317" s="1">
        <v>0</v>
      </c>
      <c r="F317" s="1">
        <v>0</v>
      </c>
      <c r="G317" s="2">
        <f t="shared" si="12"/>
        <v>93600.394480000003</v>
      </c>
      <c r="H317" s="2">
        <f t="shared" si="13"/>
        <v>0.61000000000228738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2037.44</v>
      </c>
      <c r="D318" s="1">
        <f>'PR-RAS'!E323</f>
        <v>582.16999999999996</v>
      </c>
      <c r="E318" s="1">
        <v>0</v>
      </c>
      <c r="F318" s="1">
        <v>0</v>
      </c>
      <c r="G318" s="2">
        <f t="shared" si="12"/>
        <v>1014.96426</v>
      </c>
      <c r="H318" s="2">
        <f t="shared" si="13"/>
        <v>0.61000000000001364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293002</v>
      </c>
      <c r="D319" s="1">
        <f>'PR-RAS'!E324</f>
        <v>0</v>
      </c>
      <c r="E319" s="1">
        <v>0</v>
      </c>
      <c r="F319" s="1">
        <v>0</v>
      </c>
      <c r="G319" s="2">
        <f t="shared" si="12"/>
        <v>93174.635999999999</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5825.2</v>
      </c>
      <c r="D322" s="1">
        <f>'PR-RAS'!E327</f>
        <v>223.22</v>
      </c>
      <c r="E322" s="1">
        <v>0</v>
      </c>
      <c r="F322" s="1">
        <v>0</v>
      </c>
      <c r="G322" s="2">
        <f t="shared" si="12"/>
        <v>2013.1964399999999</v>
      </c>
      <c r="H322" s="2">
        <f t="shared" si="13"/>
        <v>0.41999999999981696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15.2</v>
      </c>
      <c r="D323" s="1">
        <f>'PR-RAS'!E328</f>
        <v>100</v>
      </c>
      <c r="E323" s="1">
        <v>0</v>
      </c>
      <c r="F323" s="1">
        <v>0</v>
      </c>
      <c r="G323" s="2">
        <f t="shared" si="12"/>
        <v>69.294399999999996</v>
      </c>
      <c r="H323" s="2">
        <f t="shared" si="13"/>
        <v>0.19999999999999929</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63.22</v>
      </c>
      <c r="E324" s="1">
        <v>0</v>
      </c>
      <c r="F324" s="1">
        <v>0</v>
      </c>
      <c r="G324" s="2">
        <f t="shared" si="12"/>
        <v>40.840119999999999</v>
      </c>
      <c r="H324" s="2">
        <f t="shared" si="13"/>
        <v>0.21999999999999886</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28</v>
      </c>
      <c r="E325" s="1">
        <v>0</v>
      </c>
      <c r="F325" s="1">
        <v>0</v>
      </c>
      <c r="G325" s="2">
        <f t="shared" si="12"/>
        <v>18.144000000000002</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5810</v>
      </c>
      <c r="D329" s="1">
        <f>'PR-RAS'!E334</f>
        <v>32</v>
      </c>
      <c r="E329" s="1">
        <v>0</v>
      </c>
      <c r="F329" s="1">
        <v>0</v>
      </c>
      <c r="G329" s="2">
        <f t="shared" si="12"/>
        <v>1926.672</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12186</v>
      </c>
      <c r="D331" s="1">
        <f>'PR-RAS'!E336</f>
        <v>21545</v>
      </c>
      <c r="E331" s="1">
        <v>0</v>
      </c>
      <c r="F331" s="1">
        <v>0</v>
      </c>
      <c r="G331" s="2">
        <f t="shared" si="12"/>
        <v>18241.080000000002</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12186</v>
      </c>
      <c r="D332" s="1">
        <f>'PR-RAS'!E337</f>
        <v>21545</v>
      </c>
      <c r="E332" s="1">
        <v>0</v>
      </c>
      <c r="F332" s="1">
        <v>0</v>
      </c>
      <c r="G332" s="2">
        <f t="shared" si="12"/>
        <v>18296.356</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10.64</v>
      </c>
      <c r="D336" s="1">
        <f>'PR-RAS'!E341</f>
        <v>0</v>
      </c>
      <c r="E336" s="1">
        <v>0</v>
      </c>
      <c r="F336" s="1">
        <v>0</v>
      </c>
      <c r="G336" s="2">
        <f t="shared" si="12"/>
        <v>3.5644000000000005</v>
      </c>
      <c r="H336" s="2">
        <f t="shared" si="13"/>
        <v>0.35999999999999943</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10.64</v>
      </c>
      <c r="D337" s="1">
        <f>'PR-RAS'!E342</f>
        <v>0</v>
      </c>
      <c r="E337" s="1">
        <v>0</v>
      </c>
      <c r="F337" s="1">
        <v>0</v>
      </c>
      <c r="G337" s="2">
        <f t="shared" si="12"/>
        <v>3.5750400000000004</v>
      </c>
      <c r="H337" s="2">
        <f t="shared" si="13"/>
        <v>0.35999999999999943</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1782022.4000000001</v>
      </c>
      <c r="D355" s="1">
        <f>'PR-RAS'!E360</f>
        <v>8414644.25</v>
      </c>
      <c r="E355" s="1">
        <v>0</v>
      </c>
      <c r="F355" s="1">
        <v>0</v>
      </c>
      <c r="G355" s="2">
        <f t="shared" si="12"/>
        <v>6588404.0585999992</v>
      </c>
      <c r="H355" s="2">
        <f t="shared" si="13"/>
        <v>0.65000000013969839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40746.080000000002</v>
      </c>
      <c r="D356" s="1">
        <f>'PR-RAS'!E361</f>
        <v>118914.92</v>
      </c>
      <c r="E356" s="1">
        <v>0</v>
      </c>
      <c r="F356" s="1">
        <v>0</v>
      </c>
      <c r="G356" s="2">
        <f t="shared" si="12"/>
        <v>98894.451599999986</v>
      </c>
      <c r="H356" s="2">
        <f t="shared" si="13"/>
        <v>0.16000000000349246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40746.080000000002</v>
      </c>
      <c r="D361" s="1">
        <f>'PR-RAS'!E366</f>
        <v>118914.92</v>
      </c>
      <c r="E361" s="1">
        <v>0</v>
      </c>
      <c r="F361" s="1">
        <v>0</v>
      </c>
      <c r="G361" s="2">
        <f t="shared" si="12"/>
        <v>100287.33119999999</v>
      </c>
      <c r="H361" s="2">
        <f t="shared" si="13"/>
        <v>0.16000000000349246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25712.240000000002</v>
      </c>
      <c r="D364" s="1">
        <f>'PR-RAS'!E369</f>
        <v>6200.03</v>
      </c>
      <c r="E364" s="1">
        <v>0</v>
      </c>
      <c r="F364" s="1">
        <v>0</v>
      </c>
      <c r="G364" s="2">
        <f t="shared" si="12"/>
        <v>13834.7649</v>
      </c>
      <c r="H364" s="2">
        <f t="shared" si="13"/>
        <v>0.27000000000134605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15033.84</v>
      </c>
      <c r="D365" s="1">
        <f>'PR-RAS'!E370</f>
        <v>112714.89</v>
      </c>
      <c r="E365" s="1">
        <v>0</v>
      </c>
      <c r="F365" s="1">
        <v>0</v>
      </c>
      <c r="G365" s="2">
        <f t="shared" si="12"/>
        <v>87528.757679999995</v>
      </c>
      <c r="H365" s="2">
        <f t="shared" si="13"/>
        <v>0.27000000000043656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1397847.56</v>
      </c>
      <c r="D368" s="1">
        <f>'PR-RAS'!E373</f>
        <v>3448546.1300000004</v>
      </c>
      <c r="E368" s="1">
        <v>0</v>
      </c>
      <c r="F368" s="1">
        <v>0</v>
      </c>
      <c r="G368" s="2">
        <f t="shared" si="12"/>
        <v>3044242.9139399999</v>
      </c>
      <c r="H368" s="2">
        <f t="shared" si="13"/>
        <v>0.57000000029802322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1741.99</v>
      </c>
      <c r="D369" s="1">
        <f>'PR-RAS'!E374</f>
        <v>418674.01</v>
      </c>
      <c r="E369" s="1">
        <v>0</v>
      </c>
      <c r="F369" s="1">
        <v>0</v>
      </c>
      <c r="G369" s="2">
        <f t="shared" si="12"/>
        <v>308785.12368000002</v>
      </c>
      <c r="H369" s="2">
        <f t="shared" si="13"/>
        <v>2.0000000009304131E-2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418674.01</v>
      </c>
      <c r="E371" s="1">
        <v>0</v>
      </c>
      <c r="F371" s="1">
        <v>0</v>
      </c>
      <c r="G371" s="2">
        <f t="shared" si="12"/>
        <v>309818.76740000001</v>
      </c>
      <c r="H371" s="2">
        <f t="shared" si="13"/>
        <v>1.0000000009313226E-2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1741.99</v>
      </c>
      <c r="D373" s="1">
        <f>'PR-RAS'!E378</f>
        <v>0</v>
      </c>
      <c r="E373" s="1">
        <v>0</v>
      </c>
      <c r="F373" s="1">
        <v>0</v>
      </c>
      <c r="G373" s="2">
        <f t="shared" si="12"/>
        <v>648.02027999999996</v>
      </c>
      <c r="H373" s="2">
        <f t="shared" si="13"/>
        <v>9.9999999999909051E-3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1039434.0700000001</v>
      </c>
      <c r="D374" s="1">
        <f>'PR-RAS'!E379</f>
        <v>1487400.8400000003</v>
      </c>
      <c r="E374" s="1">
        <v>0</v>
      </c>
      <c r="F374" s="1">
        <v>0</v>
      </c>
      <c r="G374" s="2">
        <f t="shared" si="12"/>
        <v>1497309.9347500002</v>
      </c>
      <c r="H374" s="2">
        <f t="shared" si="13"/>
        <v>0.2299999997485429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316388.28000000003</v>
      </c>
      <c r="D375" s="1">
        <f>'PR-RAS'!E380</f>
        <v>448315.91000000003</v>
      </c>
      <c r="E375" s="1">
        <v>0</v>
      </c>
      <c r="F375" s="1">
        <v>0</v>
      </c>
      <c r="G375" s="2">
        <f t="shared" si="12"/>
        <v>453669.51740000001</v>
      </c>
      <c r="H375" s="2">
        <f t="shared" si="13"/>
        <v>0.36999999999534339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52889.82</v>
      </c>
      <c r="D376" s="1">
        <f>'PR-RAS'!E381</f>
        <v>97287.140000000014</v>
      </c>
      <c r="E376" s="1">
        <v>0</v>
      </c>
      <c r="F376" s="1">
        <v>0</v>
      </c>
      <c r="G376" s="2">
        <f t="shared" si="12"/>
        <v>92799.037500000006</v>
      </c>
      <c r="H376" s="2">
        <f t="shared" si="13"/>
        <v>0.32000000001426088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67908.53</v>
      </c>
      <c r="D377" s="1">
        <f>'PR-RAS'!E382</f>
        <v>155712.33000000002</v>
      </c>
      <c r="E377" s="1">
        <v>0</v>
      </c>
      <c r="F377" s="1">
        <v>0</v>
      </c>
      <c r="G377" s="2">
        <f t="shared" si="12"/>
        <v>142629.27944000001</v>
      </c>
      <c r="H377" s="2">
        <f t="shared" si="13"/>
        <v>0.8000000000174623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210704.48</v>
      </c>
      <c r="D378" s="1">
        <f>'PR-RAS'!E383</f>
        <v>372128.83</v>
      </c>
      <c r="E378" s="1">
        <v>0</v>
      </c>
      <c r="F378" s="1">
        <v>0</v>
      </c>
      <c r="G378" s="2">
        <f t="shared" si="12"/>
        <v>360020.72678000003</v>
      </c>
      <c r="H378" s="2">
        <f t="shared" si="13"/>
        <v>0.64999999999417923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15882.9</v>
      </c>
      <c r="D379" s="1">
        <f>'PR-RAS'!E384</f>
        <v>16790.349999999999</v>
      </c>
      <c r="E379" s="1">
        <v>0</v>
      </c>
      <c r="F379" s="1">
        <v>0</v>
      </c>
      <c r="G379" s="2">
        <f t="shared" si="12"/>
        <v>18697.2408</v>
      </c>
      <c r="H379" s="2">
        <f t="shared" si="13"/>
        <v>0.44999999999890861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21866.639999999999</v>
      </c>
      <c r="D380" s="1">
        <f>'PR-RAS'!E385</f>
        <v>25325.200000000001</v>
      </c>
      <c r="E380" s="1">
        <v>0</v>
      </c>
      <c r="F380" s="1">
        <v>0</v>
      </c>
      <c r="G380" s="2">
        <f t="shared" si="12"/>
        <v>27483.958160000002</v>
      </c>
      <c r="H380" s="2">
        <f t="shared" si="13"/>
        <v>0.56000000000130967</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353793.42</v>
      </c>
      <c r="D381" s="1">
        <f>'PR-RAS'!E386</f>
        <v>371841.07999999996</v>
      </c>
      <c r="E381" s="1">
        <v>0</v>
      </c>
      <c r="F381" s="1">
        <v>0</v>
      </c>
      <c r="G381" s="2">
        <f t="shared" si="12"/>
        <v>417040.72039999993</v>
      </c>
      <c r="H381" s="2">
        <f t="shared" si="13"/>
        <v>0.49999999994179234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130812.43</v>
      </c>
      <c r="D383" s="1">
        <f>'PR-RAS'!E388</f>
        <v>1421969.81</v>
      </c>
      <c r="E383" s="1">
        <v>0</v>
      </c>
      <c r="F383" s="1">
        <v>0</v>
      </c>
      <c r="G383" s="2">
        <f t="shared" si="12"/>
        <v>1136355.2831000001</v>
      </c>
      <c r="H383" s="2">
        <f t="shared" si="13"/>
        <v>0.61999999993713573</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107729.93</v>
      </c>
      <c r="D384" s="1">
        <f>'PR-RAS'!E389</f>
        <v>1421969.81</v>
      </c>
      <c r="E384" s="1">
        <v>0</v>
      </c>
      <c r="F384" s="1">
        <v>0</v>
      </c>
      <c r="G384" s="2">
        <f t="shared" si="12"/>
        <v>1130489.4376500002</v>
      </c>
      <c r="H384" s="2">
        <f t="shared" si="13"/>
        <v>0.25999999995110556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23082.5</v>
      </c>
      <c r="D386" s="1">
        <f>'PR-RAS'!E391</f>
        <v>0</v>
      </c>
      <c r="E386" s="1">
        <v>0</v>
      </c>
      <c r="F386" s="1">
        <v>0</v>
      </c>
      <c r="G386" s="2">
        <f t="shared" si="12"/>
        <v>8886.7625000000007</v>
      </c>
      <c r="H386" s="2">
        <f t="shared" si="13"/>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14336.050000000001</v>
      </c>
      <c r="D388" s="1">
        <f>'PR-RAS'!E393</f>
        <v>6695.1</v>
      </c>
      <c r="E388" s="1">
        <v>0</v>
      </c>
      <c r="F388" s="1">
        <v>0</v>
      </c>
      <c r="G388" s="2">
        <f t="shared" si="12"/>
        <v>10730.05875</v>
      </c>
      <c r="H388" s="2">
        <f t="shared" si="13"/>
        <v>0.15000000000145519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12017.79</v>
      </c>
      <c r="D389" s="1">
        <f>'PR-RAS'!E394</f>
        <v>6695.1</v>
      </c>
      <c r="E389" s="1">
        <v>0</v>
      </c>
      <c r="F389" s="1">
        <v>0</v>
      </c>
      <c r="G389" s="2">
        <f t="shared" si="12"/>
        <v>9858.3001200000017</v>
      </c>
      <c r="H389" s="2">
        <f t="shared" si="13"/>
        <v>0.30999999999949068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2318.2600000000002</v>
      </c>
      <c r="D392" s="1">
        <f>'PR-RAS'!E397</f>
        <v>0</v>
      </c>
      <c r="E392" s="1">
        <v>0</v>
      </c>
      <c r="F392" s="1">
        <v>0</v>
      </c>
      <c r="G392" s="2">
        <f t="shared" si="12"/>
        <v>906.43966000000012</v>
      </c>
      <c r="H392" s="2">
        <f t="shared" si="13"/>
        <v>0.26000000000021828</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211523.02000000002</v>
      </c>
      <c r="D396" s="1">
        <f>'PR-RAS'!E401</f>
        <v>113806.37</v>
      </c>
      <c r="E396" s="1">
        <v>0</v>
      </c>
      <c r="F396" s="1">
        <v>0</v>
      </c>
      <c r="G396" s="2">
        <f t="shared" si="12"/>
        <v>173458.62520000001</v>
      </c>
      <c r="H396" s="2">
        <f t="shared" si="13"/>
        <v>0.39000000001396984</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31887.79</v>
      </c>
      <c r="D398" s="1">
        <f>'PR-RAS'!E403</f>
        <v>59743.869999999995</v>
      </c>
      <c r="E398" s="1">
        <v>0</v>
      </c>
      <c r="F398" s="1">
        <v>0</v>
      </c>
      <c r="G398" s="2">
        <f t="shared" si="12"/>
        <v>60096.08541</v>
      </c>
      <c r="H398" s="2">
        <f t="shared" si="13"/>
        <v>0.3400000000037835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179635.23</v>
      </c>
      <c r="D400" s="1">
        <f>'PR-RAS'!E405</f>
        <v>54062.5</v>
      </c>
      <c r="E400" s="1">
        <v>0</v>
      </c>
      <c r="F400" s="1">
        <v>0</v>
      </c>
      <c r="G400" s="2">
        <f t="shared" si="12"/>
        <v>114816.33177</v>
      </c>
      <c r="H400" s="2">
        <f t="shared" si="13"/>
        <v>0.73000000001047738</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2001.85</v>
      </c>
      <c r="D401" s="1">
        <f>'PR-RAS'!E406</f>
        <v>200</v>
      </c>
      <c r="E401" s="1">
        <v>0</v>
      </c>
      <c r="F401" s="1">
        <v>0</v>
      </c>
      <c r="G401" s="2">
        <f t="shared" si="12"/>
        <v>960.74</v>
      </c>
      <c r="H401" s="2">
        <f t="shared" si="13"/>
        <v>0.15000000000009095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2001.85</v>
      </c>
      <c r="D402" s="1">
        <f>'PR-RAS'!E407</f>
        <v>200</v>
      </c>
      <c r="E402" s="1">
        <v>0</v>
      </c>
      <c r="F402" s="1">
        <v>0</v>
      </c>
      <c r="G402" s="2">
        <f t="shared" si="12"/>
        <v>963.14184999999998</v>
      </c>
      <c r="H402" s="2">
        <f t="shared" si="13"/>
        <v>0.15000000000009095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2001.85</v>
      </c>
      <c r="D404" s="1">
        <f>'PR-RAS'!E409</f>
        <v>200</v>
      </c>
      <c r="E404" s="1">
        <v>0</v>
      </c>
      <c r="F404" s="1">
        <v>0</v>
      </c>
      <c r="G404" s="2">
        <f t="shared" si="12"/>
        <v>967.94555000000003</v>
      </c>
      <c r="H404" s="2">
        <f t="shared" si="13"/>
        <v>0.15000000000009095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341426.91</v>
      </c>
      <c r="D407" s="1">
        <f>'PR-RAS'!E412</f>
        <v>4846983.2</v>
      </c>
      <c r="E407" s="1">
        <v>0</v>
      </c>
      <c r="F407" s="1">
        <v>0</v>
      </c>
      <c r="G407" s="2">
        <f t="shared" si="12"/>
        <v>4074369.6838600007</v>
      </c>
      <c r="H407" s="2">
        <f t="shared" si="13"/>
        <v>0.29000000021187589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310771.90999999997</v>
      </c>
      <c r="D408" s="1">
        <f>'PR-RAS'!E413</f>
        <v>4724454.16</v>
      </c>
      <c r="E408" s="1">
        <v>0</v>
      </c>
      <c r="F408" s="1">
        <v>0</v>
      </c>
      <c r="G408" s="2">
        <f t="shared" si="12"/>
        <v>3972189.8536100001</v>
      </c>
      <c r="H408" s="2">
        <f t="shared" si="13"/>
        <v>0.25000000017462298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30655</v>
      </c>
      <c r="D409" s="1">
        <f>'PR-RAS'!E414</f>
        <v>122529.04</v>
      </c>
      <c r="E409" s="1">
        <v>0</v>
      </c>
      <c r="F409" s="1">
        <v>0</v>
      </c>
      <c r="G409" s="2">
        <f t="shared" si="12"/>
        <v>112490.93663999997</v>
      </c>
      <c r="H409" s="2">
        <f t="shared" si="13"/>
        <v>3.9999999993597157E-2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1467560.12</v>
      </c>
      <c r="D413" s="1">
        <f>'PR-RAS'!E418</f>
        <v>8344983.3799999999</v>
      </c>
      <c r="E413" s="1">
        <v>0</v>
      </c>
      <c r="F413" s="1">
        <v>0</v>
      </c>
      <c r="G413" s="2">
        <f t="shared" si="12"/>
        <v>7480901.0745599987</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2356648.33</v>
      </c>
      <c r="D415" s="1">
        <f>'PR-RAS'!E420</f>
        <v>2708264.6599999997</v>
      </c>
      <c r="E415" s="1">
        <v>0</v>
      </c>
      <c r="F415" s="1">
        <v>0</v>
      </c>
      <c r="G415" s="2">
        <f t="shared" si="12"/>
        <v>3218095.5470999996</v>
      </c>
      <c r="H415" s="2">
        <f t="shared" si="13"/>
        <v>0.67000000039115548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156916.53</v>
      </c>
      <c r="D416" s="1">
        <f>'PR-RAS'!E421</f>
        <v>108527.81</v>
      </c>
      <c r="E416" s="1">
        <v>0</v>
      </c>
      <c r="F416" s="1">
        <v>0</v>
      </c>
      <c r="G416" s="2">
        <f t="shared" si="12"/>
        <v>155198.44224999999</v>
      </c>
      <c r="H416" s="2">
        <f t="shared" si="13"/>
        <v>0.66000000000349246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133234490.54000001</v>
      </c>
      <c r="D417" s="1">
        <f>'PR-RAS'!E422</f>
        <v>149267782.66</v>
      </c>
      <c r="E417" s="1">
        <v>0</v>
      </c>
      <c r="F417" s="1">
        <v>0</v>
      </c>
      <c r="G417" s="2">
        <f t="shared" si="12"/>
        <v>179616343.23776001</v>
      </c>
      <c r="H417" s="2">
        <f t="shared" si="13"/>
        <v>0.79999999701976776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120752266.38000003</v>
      </c>
      <c r="D418" s="1">
        <f>'PR-RAS'!E423</f>
        <v>152558101.12000003</v>
      </c>
      <c r="E418" s="1">
        <v>0</v>
      </c>
      <c r="F418" s="1">
        <v>0</v>
      </c>
      <c r="G418" s="2">
        <f t="shared" si="12"/>
        <v>177587151.41454005</v>
      </c>
      <c r="H418" s="2">
        <f t="shared" si="13"/>
        <v>0.50000005960464478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12482224.159999982</v>
      </c>
      <c r="D419" s="1">
        <f>'PR-RAS'!E424</f>
        <v>0</v>
      </c>
      <c r="E419" s="1">
        <v>0</v>
      </c>
      <c r="F419" s="1">
        <v>0</v>
      </c>
      <c r="G419" s="2">
        <f t="shared" si="12"/>
        <v>5217569.6988799917</v>
      </c>
      <c r="H419" s="2">
        <f t="shared" si="13"/>
        <v>0.15999998152256012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3290318.4600000381</v>
      </c>
      <c r="E420" s="1">
        <v>0</v>
      </c>
      <c r="F420" s="1">
        <v>0</v>
      </c>
      <c r="G420" s="2">
        <f t="shared" si="12"/>
        <v>2757286.869480032</v>
      </c>
      <c r="H420" s="2">
        <f t="shared" si="13"/>
        <v>0.46000003814697266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12149014.6</v>
      </c>
      <c r="D421" s="1">
        <f>'PR-RAS'!E426</f>
        <v>28246629.200000003</v>
      </c>
      <c r="E421" s="1">
        <v>0</v>
      </c>
      <c r="F421" s="1">
        <v>0</v>
      </c>
      <c r="G421" s="2">
        <f t="shared" si="12"/>
        <v>28829754.66</v>
      </c>
      <c r="H421" s="2">
        <f t="shared" si="13"/>
        <v>0.60000000335276127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10117444.289999999</v>
      </c>
      <c r="D423" s="1">
        <f>'PR-RAS'!E428</f>
        <v>16673809.740000002</v>
      </c>
      <c r="E423" s="1">
        <v>0</v>
      </c>
      <c r="F423" s="1">
        <v>0</v>
      </c>
      <c r="G423" s="2">
        <f t="shared" si="12"/>
        <v>18342256.910939999</v>
      </c>
      <c r="H423" s="2">
        <f t="shared" si="13"/>
        <v>0.54999999701976776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2310.9</v>
      </c>
      <c r="D424" s="1">
        <f>'PR-RAS'!E430</f>
        <v>1886748.94</v>
      </c>
      <c r="E424" s="1">
        <v>0</v>
      </c>
      <c r="F424" s="1">
        <v>0</v>
      </c>
      <c r="G424" s="2">
        <f t="shared" si="12"/>
        <v>1597167.1139399998</v>
      </c>
      <c r="H424" s="2">
        <f t="shared" si="13"/>
        <v>0.16000000005578841</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2310.9</v>
      </c>
      <c r="D425" s="1">
        <f>'PR-RAS'!E431</f>
        <v>0</v>
      </c>
      <c r="E425" s="1">
        <v>0</v>
      </c>
      <c r="F425" s="1">
        <v>0</v>
      </c>
      <c r="G425" s="2">
        <f t="shared" si="12"/>
        <v>979.82159999999999</v>
      </c>
      <c r="H425" s="2">
        <f t="shared" si="13"/>
        <v>9.9999999999909051E-2</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2310.9</v>
      </c>
      <c r="D446" s="1">
        <f>'PR-RAS'!E452</f>
        <v>0</v>
      </c>
      <c r="E446" s="1">
        <v>0</v>
      </c>
      <c r="F446" s="1">
        <v>0</v>
      </c>
      <c r="G446" s="2">
        <f t="shared" si="12"/>
        <v>1028.3505</v>
      </c>
      <c r="H446" s="2">
        <f t="shared" si="13"/>
        <v>9.9999999999909051E-2</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2310.9</v>
      </c>
      <c r="D447" s="1">
        <f>'PR-RAS'!E453</f>
        <v>0</v>
      </c>
      <c r="E447" s="1">
        <v>0</v>
      </c>
      <c r="F447" s="1">
        <v>0</v>
      </c>
      <c r="G447" s="2">
        <f t="shared" si="12"/>
        <v>1030.6614</v>
      </c>
      <c r="H447" s="2">
        <f t="shared" si="13"/>
        <v>9.9999999999909051E-2</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1886748.94</v>
      </c>
      <c r="E485" s="1">
        <v>0</v>
      </c>
      <c r="F485" s="1">
        <v>0</v>
      </c>
      <c r="G485" s="2">
        <f t="shared" si="12"/>
        <v>1826372.9739199998</v>
      </c>
      <c r="H485" s="2">
        <f t="shared" si="13"/>
        <v>6.0000000055879354E-2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312995.61</v>
      </c>
      <c r="E491" s="1">
        <v>0</v>
      </c>
      <c r="F491" s="1">
        <v>0</v>
      </c>
      <c r="G491" s="2">
        <f t="shared" si="12"/>
        <v>306735.69779999997</v>
      </c>
      <c r="H491" s="2">
        <f t="shared" si="13"/>
        <v>0.39000000001396984</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312995.61</v>
      </c>
      <c r="E492" s="1">
        <v>0</v>
      </c>
      <c r="F492" s="1">
        <v>0</v>
      </c>
      <c r="G492" s="2">
        <f t="shared" si="12"/>
        <v>307361.68901999999</v>
      </c>
      <c r="H492" s="2">
        <f t="shared" si="13"/>
        <v>0.39000000001396984</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1573753.33</v>
      </c>
      <c r="E496" s="1">
        <v>0</v>
      </c>
      <c r="F496" s="1">
        <v>0</v>
      </c>
      <c r="G496" s="2">
        <f t="shared" si="12"/>
        <v>1558015.7967000001</v>
      </c>
      <c r="H496" s="2">
        <f t="shared" si="13"/>
        <v>0.33000000007450581</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1573753.33</v>
      </c>
      <c r="E497" s="1">
        <v>0</v>
      </c>
      <c r="F497" s="1">
        <v>0</v>
      </c>
      <c r="G497" s="2">
        <f t="shared" si="12"/>
        <v>1561163.30336</v>
      </c>
      <c r="H497" s="2">
        <f t="shared" si="13"/>
        <v>0.33000000007450581</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3065268.12</v>
      </c>
      <c r="D529" s="1">
        <f>'PR-RAS'!E535</f>
        <v>2288020.12</v>
      </c>
      <c r="E529" s="1">
        <v>0</v>
      </c>
      <c r="F529" s="1">
        <v>0</v>
      </c>
      <c r="G529" s="2">
        <f t="shared" ref="G529:G836" si="14">(B529/1000)*(C529*1+D529*2)</f>
        <v>4034610.8140800004</v>
      </c>
      <c r="H529" s="2">
        <f t="shared" ref="H529:H836" si="15">ABS(C529-ROUND(C529,0))+ABS(D529-ROUND(D529,0))</f>
        <v>0.24000000022351742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3065268.12</v>
      </c>
      <c r="D591" s="1">
        <f>'PR-RAS'!E597</f>
        <v>2288020.12</v>
      </c>
      <c r="E591" s="1">
        <v>0</v>
      </c>
      <c r="F591" s="1">
        <v>0</v>
      </c>
      <c r="G591" s="2">
        <f t="shared" si="14"/>
        <v>4508371.9324000003</v>
      </c>
      <c r="H591" s="2">
        <f t="shared" si="15"/>
        <v>0.24000000022351742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3015839.38</v>
      </c>
      <c r="D603" s="1">
        <f>'PR-RAS'!E609</f>
        <v>2238591.38</v>
      </c>
      <c r="E603" s="1">
        <v>0</v>
      </c>
      <c r="F603" s="1">
        <v>0</v>
      </c>
      <c r="G603" s="2">
        <f t="shared" si="14"/>
        <v>4510799.32828</v>
      </c>
      <c r="H603" s="2">
        <f t="shared" si="15"/>
        <v>0.75999999977648258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3015839.38</v>
      </c>
      <c r="D604" s="1">
        <f>'PR-RAS'!E610</f>
        <v>2238591.38</v>
      </c>
      <c r="E604" s="1">
        <v>0</v>
      </c>
      <c r="F604" s="1">
        <v>0</v>
      </c>
      <c r="G604" s="2">
        <f t="shared" si="14"/>
        <v>4518292.35042</v>
      </c>
      <c r="H604" s="2">
        <f t="shared" si="15"/>
        <v>0.75999999977648258</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49428.74</v>
      </c>
      <c r="D615" s="1">
        <f>'PR-RAS'!E621</f>
        <v>49428.74</v>
      </c>
      <c r="E615" s="1">
        <v>0</v>
      </c>
      <c r="F615" s="1">
        <v>0</v>
      </c>
      <c r="G615" s="2">
        <f t="shared" si="14"/>
        <v>91047.739079999999</v>
      </c>
      <c r="H615" s="2">
        <f t="shared" si="15"/>
        <v>0.52000000000407454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49428.74</v>
      </c>
      <c r="D616" s="1">
        <f>'PR-RAS'!E622</f>
        <v>49428.74</v>
      </c>
      <c r="E616" s="1">
        <v>0</v>
      </c>
      <c r="F616" s="1">
        <v>0</v>
      </c>
      <c r="G616" s="2">
        <f t="shared" si="14"/>
        <v>91196.025299999994</v>
      </c>
      <c r="H616" s="2">
        <f t="shared" si="15"/>
        <v>0.52000000000407454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3062957.22</v>
      </c>
      <c r="D634" s="1">
        <f>'PR-RAS'!E640</f>
        <v>401271.18000000017</v>
      </c>
      <c r="E634" s="1">
        <v>0</v>
      </c>
      <c r="F634" s="1">
        <v>0</v>
      </c>
      <c r="G634" s="2">
        <f t="shared" si="14"/>
        <v>2446861.2341400003</v>
      </c>
      <c r="H634" s="2">
        <f t="shared" si="15"/>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1570159.78</v>
      </c>
      <c r="D635" s="1">
        <f>'PR-RAS'!E641</f>
        <v>120782.52000000002</v>
      </c>
      <c r="E635" s="1">
        <v>0</v>
      </c>
      <c r="F635" s="1">
        <v>0</v>
      </c>
      <c r="G635" s="2">
        <f t="shared" si="14"/>
        <v>1148633.5358800001</v>
      </c>
      <c r="H635" s="2">
        <f t="shared" si="15"/>
        <v>0.69999999995343387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133236801.44000001</v>
      </c>
      <c r="D637" s="1">
        <f>'PR-RAS'!E643</f>
        <v>151154531.59999999</v>
      </c>
      <c r="E637" s="1">
        <v>0</v>
      </c>
      <c r="F637" s="1">
        <v>0</v>
      </c>
      <c r="G637" s="2">
        <f t="shared" si="14"/>
        <v>277007169.91104001</v>
      </c>
      <c r="H637" s="2">
        <f t="shared" si="15"/>
        <v>0.84000001847743988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123817534.50000003</v>
      </c>
      <c r="D638" s="1">
        <f>'PR-RAS'!E644</f>
        <v>154846121.24000004</v>
      </c>
      <c r="E638" s="1">
        <v>0</v>
      </c>
      <c r="F638" s="1">
        <v>0</v>
      </c>
      <c r="G638" s="2">
        <f t="shared" si="14"/>
        <v>276145727.9362601</v>
      </c>
      <c r="H638" s="2">
        <f t="shared" si="15"/>
        <v>0.74000000953674316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9419266.9399999827</v>
      </c>
      <c r="D639" s="1">
        <f>'PR-RAS'!E645</f>
        <v>0</v>
      </c>
      <c r="E639" s="1">
        <v>0</v>
      </c>
      <c r="F639" s="1">
        <v>0</v>
      </c>
      <c r="G639" s="2">
        <f t="shared" si="14"/>
        <v>6009492.3077199887</v>
      </c>
      <c r="H639" s="2">
        <f t="shared" si="15"/>
        <v>6.0000017285346985E-2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3691589.6400000453</v>
      </c>
      <c r="E640" s="1">
        <v>0</v>
      </c>
      <c r="F640" s="1">
        <v>0</v>
      </c>
      <c r="G640" s="2">
        <f t="shared" si="14"/>
        <v>4717851.5599200577</v>
      </c>
      <c r="H640" s="2">
        <f t="shared" si="15"/>
        <v>0.35999995470046997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13719174.379999999</v>
      </c>
      <c r="D641" s="1">
        <f>'PR-RAS'!E647</f>
        <v>28367411.720000003</v>
      </c>
      <c r="E641" s="1">
        <v>0</v>
      </c>
      <c r="F641" s="1">
        <v>0</v>
      </c>
      <c r="G641" s="2">
        <f t="shared" si="14"/>
        <v>45090558.604800008</v>
      </c>
      <c r="H641" s="2">
        <f t="shared" si="15"/>
        <v>0.65999999642372131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23138441.319999982</v>
      </c>
      <c r="D643" s="1">
        <f>'PR-RAS'!E649</f>
        <v>24675822.079999957</v>
      </c>
      <c r="E643" s="1">
        <v>0</v>
      </c>
      <c r="F643" s="1">
        <v>0</v>
      </c>
      <c r="G643" s="2">
        <f t="shared" si="14"/>
        <v>46538634.87815994</v>
      </c>
      <c r="H643" s="2">
        <f t="shared" si="15"/>
        <v>0.39999993890523911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8215202.6399999997</v>
      </c>
      <c r="D645" s="1">
        <f>'PR-RAS'!E651</f>
        <v>338068.49</v>
      </c>
      <c r="E645" s="1">
        <v>0</v>
      </c>
      <c r="F645" s="1">
        <v>0</v>
      </c>
      <c r="G645" s="2">
        <f t="shared" si="14"/>
        <v>5726022.7152799992</v>
      </c>
      <c r="H645" s="2">
        <f t="shared" si="15"/>
        <v>0.8500000003259629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32915526.260000002</v>
      </c>
      <c r="D646" s="1">
        <f>'PR-RAS'!E653</f>
        <v>50762242.699999996</v>
      </c>
      <c r="E646" s="1">
        <v>0</v>
      </c>
      <c r="F646" s="1">
        <v>0</v>
      </c>
      <c r="G646" s="2">
        <f t="shared" si="14"/>
        <v>86713807.520699993</v>
      </c>
      <c r="H646" s="2">
        <f t="shared" si="15"/>
        <v>0.56000000610947609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117596796.7</v>
      </c>
      <c r="D647" s="1">
        <f>'PR-RAS'!E654</f>
        <v>156207004.31999999</v>
      </c>
      <c r="E647" s="1">
        <v>0</v>
      </c>
      <c r="F647" s="1">
        <v>0</v>
      </c>
      <c r="G647" s="2">
        <f t="shared" si="14"/>
        <v>277786980.24963999</v>
      </c>
      <c r="H647" s="2">
        <f t="shared" si="15"/>
        <v>0.61999998986721039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108545734.87</v>
      </c>
      <c r="D648" s="1">
        <f>'PR-RAS'!E655</f>
        <v>154728442.45000002</v>
      </c>
      <c r="E648" s="1">
        <v>0</v>
      </c>
      <c r="F648" s="1">
        <v>0</v>
      </c>
      <c r="G648" s="2">
        <f t="shared" si="14"/>
        <v>270447694.99119002</v>
      </c>
      <c r="H648" s="2">
        <f t="shared" si="15"/>
        <v>0.58000001311302185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41966588.090000004</v>
      </c>
      <c r="D649" s="1">
        <f>'PR-RAS'!E656</f>
        <v>52240804.569999963</v>
      </c>
      <c r="E649" s="1">
        <v>0</v>
      </c>
      <c r="F649" s="1">
        <v>0</v>
      </c>
      <c r="G649" s="2">
        <f t="shared" si="14"/>
        <v>94898431.805039957</v>
      </c>
      <c r="H649" s="2">
        <f t="shared" si="15"/>
        <v>0.52000004053115845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355</v>
      </c>
      <c r="D650" s="1">
        <f>'PR-RAS'!E657</f>
        <v>364</v>
      </c>
      <c r="E650" s="1">
        <v>0</v>
      </c>
      <c r="F650" s="1">
        <v>0</v>
      </c>
      <c r="G650" s="2">
        <f t="shared" si="14"/>
        <v>702.86700000000008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6226</v>
      </c>
      <c r="D651" s="1">
        <f>'PR-RAS'!E658</f>
        <v>6279</v>
      </c>
      <c r="E651" s="1">
        <v>0</v>
      </c>
      <c r="F651" s="1">
        <v>0</v>
      </c>
      <c r="G651" s="2">
        <f t="shared" si="14"/>
        <v>12209.6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337</v>
      </c>
      <c r="D652" s="1">
        <f>'PR-RAS'!E659</f>
        <v>343</v>
      </c>
      <c r="E652" s="1">
        <v>0</v>
      </c>
      <c r="F652" s="1">
        <v>0</v>
      </c>
      <c r="G652" s="2">
        <f t="shared" si="14"/>
        <v>665.97300000000007</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5633</v>
      </c>
      <c r="D653" s="1">
        <f>'PR-RAS'!E660</f>
        <v>5715</v>
      </c>
      <c r="E653" s="1">
        <v>0</v>
      </c>
      <c r="F653" s="1">
        <v>0</v>
      </c>
      <c r="G653" s="2">
        <f t="shared" si="14"/>
        <v>11125.076000000001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4780662.25</v>
      </c>
      <c r="D654" s="1">
        <f>'PR-RAS'!E661</f>
        <v>5725862.0700000003</v>
      </c>
      <c r="E654" s="1">
        <v>0</v>
      </c>
      <c r="F654" s="1">
        <v>0</v>
      </c>
      <c r="G654" s="2">
        <f t="shared" si="14"/>
        <v>10599748.31267</v>
      </c>
      <c r="H654" s="2">
        <f t="shared" si="15"/>
        <v>0.32000000029802322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27011.14</v>
      </c>
      <c r="E656" s="1">
        <v>0</v>
      </c>
      <c r="F656" s="1">
        <v>0</v>
      </c>
      <c r="G656" s="2">
        <f t="shared" ref="G656:G657" si="16">(B656/1000)*(C656*1+D656*2)</f>
        <v>35384.593399999998</v>
      </c>
      <c r="H656" s="2">
        <f t="shared" ref="H656:H657" si="17">ABS(C656-ROUND(C656,0))+ABS(D656-ROUND(D656,0))</f>
        <v>0.13999999999941792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1689607.44</v>
      </c>
      <c r="D658" s="1">
        <f>'PR-RAS'!E665</f>
        <v>1867266.18</v>
      </c>
      <c r="E658" s="1">
        <v>0</v>
      </c>
      <c r="F658" s="1">
        <v>0</v>
      </c>
      <c r="G658" s="2">
        <f t="shared" si="14"/>
        <v>3563659.8486000001</v>
      </c>
      <c r="H658" s="2">
        <f t="shared" si="15"/>
        <v>0.61999999987892807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84013.41</v>
      </c>
      <c r="D659" s="1">
        <f>'PR-RAS'!E666</f>
        <v>92816.639999999999</v>
      </c>
      <c r="E659" s="1">
        <v>0</v>
      </c>
      <c r="F659" s="1">
        <v>0</v>
      </c>
      <c r="G659" s="2">
        <f>(B659/1000)*(C659*1+D659*2)</f>
        <v>177427.52202</v>
      </c>
      <c r="H659" s="2">
        <f>ABS(C659-ROUND(C659,0))+ABS(D659-ROUND(D659,0))</f>
        <v>0.77000000000407454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2346896.31</v>
      </c>
      <c r="D662" s="1">
        <f>'PR-RAS'!E669</f>
        <v>3505684.16</v>
      </c>
      <c r="E662" s="1">
        <v>0</v>
      </c>
      <c r="F662" s="1">
        <v>0</v>
      </c>
      <c r="G662" s="2">
        <f t="shared" si="14"/>
        <v>6185812.9204300009</v>
      </c>
      <c r="H662" s="2">
        <f t="shared" si="15"/>
        <v>0.47000000020489097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870.99</v>
      </c>
      <c r="D665" s="1">
        <f>'PR-RAS'!E672</f>
        <v>0</v>
      </c>
      <c r="E665" s="1">
        <v>0</v>
      </c>
      <c r="F665" s="1">
        <v>0</v>
      </c>
      <c r="G665" s="2">
        <f t="shared" si="14"/>
        <v>578.33735999999999</v>
      </c>
      <c r="H665" s="2">
        <f t="shared" si="15"/>
        <v>9.9999999999909051E-3</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308513.09999999998</v>
      </c>
      <c r="E669" s="1">
        <v>0</v>
      </c>
      <c r="F669" s="1">
        <v>0</v>
      </c>
      <c r="G669" s="2">
        <f t="shared" si="14"/>
        <v>412173.50160000002</v>
      </c>
      <c r="H669" s="2">
        <f t="shared" si="15"/>
        <v>9.9999999976716936E-2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736256.77</v>
      </c>
      <c r="D670" s="1">
        <f>'PR-RAS'!E677</f>
        <v>964.46</v>
      </c>
      <c r="E670" s="1">
        <v>0</v>
      </c>
      <c r="F670" s="1">
        <v>0</v>
      </c>
      <c r="G670" s="2">
        <f t="shared" si="14"/>
        <v>493846.22661000007</v>
      </c>
      <c r="H670" s="2">
        <f t="shared" si="15"/>
        <v>0.68999999998140993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46211.44</v>
      </c>
      <c r="D674" s="1">
        <f>'PR-RAS'!E681</f>
        <v>0</v>
      </c>
      <c r="E674" s="1">
        <v>0</v>
      </c>
      <c r="F674" s="1">
        <v>0</v>
      </c>
      <c r="G674" s="2">
        <f t="shared" si="14"/>
        <v>31100.299120000003</v>
      </c>
      <c r="H674" s="2">
        <f t="shared" si="15"/>
        <v>0.44000000000232831</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43156751.490000002</v>
      </c>
      <c r="D676" s="1">
        <f>'PR-RAS'!E683</f>
        <v>48696928.899999984</v>
      </c>
      <c r="E676" s="1">
        <v>0</v>
      </c>
      <c r="F676" s="1">
        <v>0</v>
      </c>
      <c r="G676" s="2">
        <f t="shared" si="14"/>
        <v>94871661.270749986</v>
      </c>
      <c r="H676" s="2">
        <f t="shared" si="15"/>
        <v>0.59000001847743988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1561237.89</v>
      </c>
      <c r="D677" s="1">
        <f>'PR-RAS'!E684</f>
        <v>1785153.5500000003</v>
      </c>
      <c r="E677" s="1">
        <v>0</v>
      </c>
      <c r="F677" s="1">
        <v>0</v>
      </c>
      <c r="G677" s="2">
        <f t="shared" si="14"/>
        <v>3468924.4132400006</v>
      </c>
      <c r="H677" s="2">
        <f t="shared" si="15"/>
        <v>0.55999999982304871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273431.67</v>
      </c>
      <c r="D678" s="1">
        <f>'PR-RAS'!E685</f>
        <v>435593.37</v>
      </c>
      <c r="E678" s="1">
        <v>0</v>
      </c>
      <c r="F678" s="1">
        <v>0</v>
      </c>
      <c r="G678" s="2">
        <f t="shared" si="14"/>
        <v>774906.66356999998</v>
      </c>
      <c r="H678" s="2">
        <f t="shared" si="15"/>
        <v>0.70000000001164153</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6946.8</v>
      </c>
      <c r="D679" s="1">
        <f>'PR-RAS'!E686</f>
        <v>50186.23</v>
      </c>
      <c r="E679" s="1">
        <v>0</v>
      </c>
      <c r="F679" s="1">
        <v>0</v>
      </c>
      <c r="G679" s="2">
        <f t="shared" si="14"/>
        <v>72762.458280000006</v>
      </c>
      <c r="H679" s="2">
        <f t="shared" si="15"/>
        <v>0.43000000000301952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2547695.7400000002</v>
      </c>
      <c r="D695" s="1">
        <f>'PR-RAS'!E702</f>
        <v>833736.19</v>
      </c>
      <c r="E695" s="1">
        <v>0</v>
      </c>
      <c r="F695" s="1">
        <v>0</v>
      </c>
      <c r="G695" s="2">
        <f t="shared" si="14"/>
        <v>2925326.6752800001</v>
      </c>
      <c r="H695" s="2">
        <f t="shared" si="15"/>
        <v>0.44999999972060323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29915.919999999998</v>
      </c>
      <c r="D697" s="1">
        <f>'PR-RAS'!E704</f>
        <v>4486</v>
      </c>
      <c r="E697" s="1">
        <v>0</v>
      </c>
      <c r="F697" s="1">
        <v>0</v>
      </c>
      <c r="G697" s="2">
        <f t="shared" si="14"/>
        <v>27065.992319999998</v>
      </c>
      <c r="H697" s="2">
        <f t="shared" si="15"/>
        <v>8.000000000174623E-2</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1541892.31</v>
      </c>
      <c r="D698" s="1">
        <f>'PR-RAS'!E705</f>
        <v>404903.31</v>
      </c>
      <c r="E698" s="1">
        <v>0</v>
      </c>
      <c r="F698" s="1">
        <v>0</v>
      </c>
      <c r="G698" s="2">
        <f t="shared" si="14"/>
        <v>1639134.1542100001</v>
      </c>
      <c r="H698" s="2">
        <f t="shared" si="15"/>
        <v>0.62000000005355105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1208180.6299999999</v>
      </c>
      <c r="D699" s="1">
        <f>'PR-RAS'!E706</f>
        <v>1378107.25</v>
      </c>
      <c r="E699" s="1">
        <v>0</v>
      </c>
      <c r="F699" s="1">
        <v>0</v>
      </c>
      <c r="G699" s="2">
        <f t="shared" si="14"/>
        <v>2767147.8007399999</v>
      </c>
      <c r="H699" s="2">
        <f t="shared" si="15"/>
        <v>0.62000000011175871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43367.199999999997</v>
      </c>
      <c r="D700" s="1">
        <f>'PR-RAS'!E707</f>
        <v>0</v>
      </c>
      <c r="E700" s="1">
        <v>0</v>
      </c>
      <c r="F700" s="1">
        <v>0</v>
      </c>
      <c r="G700" s="2">
        <f t="shared" si="14"/>
        <v>30313.672799999997</v>
      </c>
      <c r="H700" s="2">
        <f t="shared" si="15"/>
        <v>0.19999999999708962</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1387511.1</v>
      </c>
      <c r="D701" s="1">
        <f>'PR-RAS'!E708</f>
        <v>0</v>
      </c>
      <c r="E701" s="1">
        <v>0</v>
      </c>
      <c r="F701" s="1">
        <v>0</v>
      </c>
      <c r="G701" s="2">
        <f t="shared" si="14"/>
        <v>971257.77</v>
      </c>
      <c r="H701" s="2">
        <f t="shared" si="15"/>
        <v>0.10000000009313226</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2835.81</v>
      </c>
      <c r="D704" s="1">
        <f>'PR-RAS'!E711</f>
        <v>756.11</v>
      </c>
      <c r="E704" s="1">
        <v>0</v>
      </c>
      <c r="F704" s="1">
        <v>0</v>
      </c>
      <c r="G704" s="2">
        <f t="shared" ref="G704:G707" si="20">(B704/1000)*(C704*1+D704*2)</f>
        <v>3056.6650899999995</v>
      </c>
      <c r="H704" s="2">
        <f t="shared" ref="H704:H707" si="21">ABS(C704-ROUND(C704,0))+ABS(D704-ROUND(D704,0))</f>
        <v>0.30000000000006821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6952762.0099999998</v>
      </c>
      <c r="D717" s="1">
        <f>'PR-RAS'!E724</f>
        <v>7362148.75</v>
      </c>
      <c r="E717" s="1">
        <v>0</v>
      </c>
      <c r="F717" s="1">
        <v>0</v>
      </c>
      <c r="G717" s="2">
        <f t="shared" si="14"/>
        <v>15520774.609159999</v>
      </c>
      <c r="H717" s="2">
        <f t="shared" si="15"/>
        <v>0.25999999977648258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195823.24</v>
      </c>
      <c r="D719" s="1">
        <f>'PR-RAS'!E726</f>
        <v>177020.44</v>
      </c>
      <c r="E719" s="1">
        <v>0</v>
      </c>
      <c r="F719" s="1">
        <v>0</v>
      </c>
      <c r="G719" s="2">
        <f t="shared" si="14"/>
        <v>394802.43815999996</v>
      </c>
      <c r="H719" s="2">
        <f t="shared" si="15"/>
        <v>0.67999999999301508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148133.71</v>
      </c>
      <c r="D725" s="1">
        <f>'PR-RAS'!E732</f>
        <v>175919.56999999998</v>
      </c>
      <c r="E725" s="1">
        <v>0</v>
      </c>
      <c r="F725" s="1">
        <v>0</v>
      </c>
      <c r="G725" s="2">
        <f t="shared" si="14"/>
        <v>361980.34339999995</v>
      </c>
      <c r="H725" s="2">
        <f t="shared" si="15"/>
        <v>0.72000000003026798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178732.03</v>
      </c>
      <c r="D726" s="1">
        <f>'PR-RAS'!E733</f>
        <v>165581.56699999998</v>
      </c>
      <c r="E726" s="1">
        <v>0</v>
      </c>
      <c r="F726" s="1">
        <v>0</v>
      </c>
      <c r="G726" s="2">
        <f t="shared" si="14"/>
        <v>369673.9939</v>
      </c>
      <c r="H726" s="2">
        <f t="shared" si="15"/>
        <v>0.46300000001792796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2130362.1800000002</v>
      </c>
      <c r="D727" s="1">
        <f>'PR-RAS'!E734</f>
        <v>2388635.7399999998</v>
      </c>
      <c r="E727" s="1">
        <v>0</v>
      </c>
      <c r="F727" s="1">
        <v>0</v>
      </c>
      <c r="G727" s="2">
        <f t="shared" si="14"/>
        <v>5014942.0371599998</v>
      </c>
      <c r="H727" s="2">
        <f t="shared" si="15"/>
        <v>0.44000000040978193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73911.55</v>
      </c>
      <c r="D729" s="1">
        <f>'PR-RAS'!E736</f>
        <v>75633.050000000017</v>
      </c>
      <c r="E729" s="1">
        <v>0</v>
      </c>
      <c r="F729" s="1">
        <v>0</v>
      </c>
      <c r="G729" s="2">
        <f t="shared" si="14"/>
        <v>163929.32920000001</v>
      </c>
      <c r="H729" s="2">
        <f t="shared" si="15"/>
        <v>0.50000000001455192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42675.03</v>
      </c>
      <c r="D730" s="1">
        <f>'PR-RAS'!E737</f>
        <v>31821.019999999997</v>
      </c>
      <c r="E730" s="1">
        <v>0</v>
      </c>
      <c r="F730" s="1">
        <v>0</v>
      </c>
      <c r="G730" s="2">
        <f t="shared" si="14"/>
        <v>77505.144029999996</v>
      </c>
      <c r="H730" s="2">
        <f t="shared" si="15"/>
        <v>4.9999999995634425E-2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340037.71</v>
      </c>
      <c r="D731" s="1">
        <f>'PR-RAS'!E738</f>
        <v>366545.71</v>
      </c>
      <c r="E731" s="1">
        <v>0</v>
      </c>
      <c r="F731" s="1">
        <v>0</v>
      </c>
      <c r="G731" s="2">
        <f t="shared" si="14"/>
        <v>783384.26490000007</v>
      </c>
      <c r="H731" s="2">
        <f t="shared" si="15"/>
        <v>0.57999999995809048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204798.77</v>
      </c>
      <c r="D732" s="1">
        <f>'PR-RAS'!E739</f>
        <v>230120.11000000002</v>
      </c>
      <c r="E732" s="1">
        <v>0</v>
      </c>
      <c r="F732" s="1">
        <v>0</v>
      </c>
      <c r="G732" s="2">
        <f t="shared" si="14"/>
        <v>486143.50169</v>
      </c>
      <c r="H732" s="2">
        <f t="shared" si="15"/>
        <v>0.34000000002561137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29700.38</v>
      </c>
      <c r="D733" s="1">
        <f>'PR-RAS'!E740</f>
        <v>1825.46</v>
      </c>
      <c r="E733" s="1">
        <v>0</v>
      </c>
      <c r="F733" s="1">
        <v>0</v>
      </c>
      <c r="G733" s="2">
        <f t="shared" si="14"/>
        <v>24413.151600000001</v>
      </c>
      <c r="H733" s="2">
        <f t="shared" si="15"/>
        <v>0.84000000000105501</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93381.17</v>
      </c>
      <c r="D734" s="1">
        <f>'PR-RAS'!E741</f>
        <v>88348.709999999992</v>
      </c>
      <c r="E734" s="1">
        <v>0</v>
      </c>
      <c r="F734" s="1">
        <v>0</v>
      </c>
      <c r="G734" s="2">
        <f t="shared" si="14"/>
        <v>197967.60646999997</v>
      </c>
      <c r="H734" s="2">
        <f t="shared" si="15"/>
        <v>0.46000000000640284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37875.72</v>
      </c>
      <c r="D735" s="1">
        <f>'PR-RAS'!E742</f>
        <v>32519.999999999996</v>
      </c>
      <c r="E735" s="1">
        <v>0</v>
      </c>
      <c r="F735" s="1">
        <v>0</v>
      </c>
      <c r="G735" s="2">
        <f t="shared" si="14"/>
        <v>75540.138479999994</v>
      </c>
      <c r="H735" s="2">
        <f t="shared" si="15"/>
        <v>0.28000000000247383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6717.09</v>
      </c>
      <c r="D736" s="1">
        <f>'PR-RAS'!E743</f>
        <v>7735.43</v>
      </c>
      <c r="E736" s="1">
        <v>0</v>
      </c>
      <c r="F736" s="1">
        <v>0</v>
      </c>
      <c r="G736" s="2">
        <f t="shared" ref="G736:G737" si="28">(B736/1000)*(C736*1+D736*2)</f>
        <v>16308.143250000001</v>
      </c>
      <c r="H736" s="2">
        <f t="shared" ref="H736:H737" si="29">ABS(C736-ROUND(C736,0))+ABS(D736-ROUND(D736,0))</f>
        <v>0.52000000000043656</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33518.03</v>
      </c>
      <c r="D737" s="1">
        <f>'PR-RAS'!E744</f>
        <v>106544.41</v>
      </c>
      <c r="E737" s="1">
        <v>0</v>
      </c>
      <c r="F737" s="1">
        <v>0</v>
      </c>
      <c r="G737" s="2">
        <f t="shared" si="28"/>
        <v>181502.6416</v>
      </c>
      <c r="H737" s="2">
        <f t="shared" si="29"/>
        <v>0.44000000000232831</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442.14</v>
      </c>
      <c r="E750" s="1">
        <v>0</v>
      </c>
      <c r="F750" s="1">
        <v>0</v>
      </c>
      <c r="G750" s="2">
        <f t="shared" si="14"/>
        <v>662.32571999999993</v>
      </c>
      <c r="H750" s="2">
        <f t="shared" si="15"/>
        <v>0.13999999999998636</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39644.720000000001</v>
      </c>
      <c r="D753" s="1">
        <f>'PR-RAS'!E760</f>
        <v>45166.54</v>
      </c>
      <c r="E753" s="1">
        <v>0</v>
      </c>
      <c r="F753" s="1">
        <v>0</v>
      </c>
      <c r="G753" s="2">
        <f t="shared" si="14"/>
        <v>97743.305600000007</v>
      </c>
      <c r="H753" s="2">
        <f t="shared" si="15"/>
        <v>0.73999999999796273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24853.48</v>
      </c>
      <c r="D762" s="1">
        <f>'PR-RAS'!E769</f>
        <v>24853.48</v>
      </c>
      <c r="E762" s="1">
        <v>0</v>
      </c>
      <c r="F762" s="1">
        <v>0</v>
      </c>
      <c r="G762" s="2">
        <f t="shared" si="14"/>
        <v>56740.494839999999</v>
      </c>
      <c r="H762" s="2">
        <f t="shared" si="15"/>
        <v>0.95999999999912689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2744.6</v>
      </c>
      <c r="E770" s="1">
        <v>0</v>
      </c>
      <c r="F770" s="1">
        <v>0</v>
      </c>
      <c r="G770" s="2">
        <f t="shared" si="14"/>
        <v>4221.1948000000002</v>
      </c>
      <c r="H770" s="2">
        <f t="shared" si="15"/>
        <v>0.40000000000009095</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3000</v>
      </c>
      <c r="E771" s="1">
        <v>0</v>
      </c>
      <c r="F771" s="1">
        <v>0</v>
      </c>
      <c r="G771" s="2">
        <f t="shared" si="14"/>
        <v>4620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2294</v>
      </c>
      <c r="E773" s="1">
        <v>0</v>
      </c>
      <c r="F773" s="1">
        <v>0</v>
      </c>
      <c r="G773" s="2">
        <f t="shared" si="14"/>
        <v>3541.9360000000001</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53955.91</v>
      </c>
      <c r="D774" s="1">
        <f>'PR-RAS'!E781</f>
        <v>33690.629999999997</v>
      </c>
      <c r="E774" s="1">
        <v>0</v>
      </c>
      <c r="F774" s="1">
        <v>0</v>
      </c>
      <c r="G774" s="2">
        <f t="shared" si="14"/>
        <v>93793.632410000006</v>
      </c>
      <c r="H774" s="2">
        <f t="shared" si="15"/>
        <v>0.45999999999912689</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36548.199999999997</v>
      </c>
      <c r="D775" s="1">
        <f>'PR-RAS'!E782</f>
        <v>68106.19</v>
      </c>
      <c r="E775" s="1">
        <v>0</v>
      </c>
      <c r="F775" s="1">
        <v>0</v>
      </c>
      <c r="G775" s="2">
        <f t="shared" si="14"/>
        <v>133716.68892000002</v>
      </c>
      <c r="H775" s="2">
        <f t="shared" si="15"/>
        <v>0.38999999999941792</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13272.44</v>
      </c>
      <c r="D777" s="1">
        <f>'PR-RAS'!E784</f>
        <v>13272.48</v>
      </c>
      <c r="E777" s="1">
        <v>0</v>
      </c>
      <c r="F777" s="1">
        <v>0</v>
      </c>
      <c r="G777" s="2">
        <f t="shared" si="14"/>
        <v>30898.3024</v>
      </c>
      <c r="H777" s="2">
        <f t="shared" si="15"/>
        <v>0.92000000000007276</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280324.26</v>
      </c>
      <c r="D781" s="1">
        <f>'PR-RAS'!E788</f>
        <v>567700.14</v>
      </c>
      <c r="E781" s="1">
        <v>0</v>
      </c>
      <c r="F781" s="1">
        <v>0</v>
      </c>
      <c r="G781" s="2">
        <f t="shared" si="14"/>
        <v>1104265.1412</v>
      </c>
      <c r="H781" s="2">
        <f t="shared" si="15"/>
        <v>0.40000000002328306</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56447.54</v>
      </c>
      <c r="D782" s="1">
        <f>'PR-RAS'!E789</f>
        <v>525538.31000000006</v>
      </c>
      <c r="E782" s="1">
        <v>0</v>
      </c>
      <c r="F782" s="1">
        <v>0</v>
      </c>
      <c r="G782" s="2">
        <f t="shared" si="14"/>
        <v>864976.36896000011</v>
      </c>
      <c r="H782" s="2">
        <f t="shared" si="15"/>
        <v>0.77000000005500624</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701795.21</v>
      </c>
      <c r="D810" s="1">
        <f>'PR-RAS'!E817</f>
        <v>8918.48</v>
      </c>
      <c r="E810" s="1">
        <v>0</v>
      </c>
      <c r="F810" s="1">
        <v>0</v>
      </c>
      <c r="G810" s="2">
        <f t="shared" si="14"/>
        <v>582182.42553000001</v>
      </c>
      <c r="H810" s="2">
        <f t="shared" si="15"/>
        <v>0.68999999996231054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40700.47</v>
      </c>
      <c r="D814" s="1">
        <f>'PR-RAS'!E821</f>
        <v>0</v>
      </c>
      <c r="E814" s="1">
        <v>0</v>
      </c>
      <c r="F814" s="1">
        <v>0</v>
      </c>
      <c r="G814" s="2">
        <f t="shared" si="14"/>
        <v>33089.482109999997</v>
      </c>
      <c r="H814" s="2">
        <f t="shared" si="15"/>
        <v>0.47000000000116415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54629.1</v>
      </c>
      <c r="D815" s="1">
        <f>'PR-RAS'!E822</f>
        <v>0</v>
      </c>
      <c r="E815" s="1">
        <v>0</v>
      </c>
      <c r="F815" s="1">
        <v>0</v>
      </c>
      <c r="G815" s="2">
        <f t="shared" si="14"/>
        <v>44468.087399999997</v>
      </c>
      <c r="H815" s="2">
        <f t="shared" si="15"/>
        <v>9.9999999998544808E-2</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2826.04</v>
      </c>
      <c r="E819" s="1">
        <v>0</v>
      </c>
      <c r="F819" s="1">
        <v>0</v>
      </c>
      <c r="G819" s="2">
        <f t="shared" si="14"/>
        <v>4623.4014399999996</v>
      </c>
      <c r="H819" s="2">
        <f t="shared" si="15"/>
        <v>3.999999999996362E-2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101062.32</v>
      </c>
      <c r="D820" s="1">
        <f>'PR-RAS'!E827</f>
        <v>0</v>
      </c>
      <c r="E820" s="1">
        <v>0</v>
      </c>
      <c r="F820" s="1">
        <v>0</v>
      </c>
      <c r="G820" s="2">
        <f t="shared" si="14"/>
        <v>82770.040080000006</v>
      </c>
      <c r="H820" s="2">
        <f t="shared" si="15"/>
        <v>0.32000000000698492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28072.93</v>
      </c>
      <c r="D836" s="1">
        <f>'PR-RAS'!E843</f>
        <v>32394.86</v>
      </c>
      <c r="E836" s="1">
        <v>0</v>
      </c>
      <c r="F836" s="1">
        <v>0</v>
      </c>
      <c r="G836" s="2">
        <f t="shared" si="14"/>
        <v>77540.312749999997</v>
      </c>
      <c r="H836" s="2">
        <f t="shared" si="15"/>
        <v>0.20999999999912689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44512.67</v>
      </c>
      <c r="D839" s="1">
        <f>'PR-RAS'!E846</f>
        <v>83039.100000000006</v>
      </c>
      <c r="E839" s="1">
        <v>0</v>
      </c>
      <c r="F839" s="1">
        <v>0</v>
      </c>
      <c r="G839" s="2">
        <f t="shared" si="34"/>
        <v>176475.14906</v>
      </c>
      <c r="H839" s="2">
        <f t="shared" si="35"/>
        <v>0.430000000007567</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1621.92</v>
      </c>
      <c r="D843" s="1">
        <f>'PR-RAS'!E850</f>
        <v>5781.2</v>
      </c>
      <c r="E843" s="1">
        <v>0</v>
      </c>
      <c r="F843" s="1">
        <v>0</v>
      </c>
      <c r="G843" s="2">
        <f t="shared" si="34"/>
        <v>11101.19744</v>
      </c>
      <c r="H843" s="2">
        <f t="shared" si="35"/>
        <v>0.27999999999974534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668364.67000000004</v>
      </c>
      <c r="D844" s="1">
        <f>'PR-RAS'!E851</f>
        <v>1428626.8499999999</v>
      </c>
      <c r="E844" s="1">
        <v>0</v>
      </c>
      <c r="F844" s="1">
        <v>0</v>
      </c>
      <c r="G844" s="2">
        <f t="shared" si="34"/>
        <v>2972096.2859099996</v>
      </c>
      <c r="H844" s="2">
        <f t="shared" si="35"/>
        <v>0.48000000009778887</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66132.070000000007</v>
      </c>
      <c r="D848" s="1">
        <f>'PR-RAS'!E855</f>
        <v>52006.39</v>
      </c>
      <c r="E848" s="1">
        <v>0</v>
      </c>
      <c r="F848" s="1">
        <v>0</v>
      </c>
      <c r="G848" s="2">
        <f t="shared" si="34"/>
        <v>144112.68794999999</v>
      </c>
      <c r="H848" s="2">
        <f t="shared" si="35"/>
        <v>0.46000000000640284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33552</v>
      </c>
      <c r="D849" s="1">
        <f>'PR-RAS'!E856</f>
        <v>51184</v>
      </c>
      <c r="E849" s="1">
        <v>0</v>
      </c>
      <c r="F849" s="1">
        <v>0</v>
      </c>
      <c r="G849" s="2">
        <f t="shared" si="34"/>
        <v>115260.16</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454805.61</v>
      </c>
      <c r="D850" s="1">
        <f>'PR-RAS'!E857</f>
        <v>106857.47</v>
      </c>
      <c r="E850" s="1">
        <v>0</v>
      </c>
      <c r="F850" s="1">
        <v>0</v>
      </c>
      <c r="G850" s="2">
        <f t="shared" si="34"/>
        <v>567573.94695000001</v>
      </c>
      <c r="H850" s="2">
        <f t="shared" si="35"/>
        <v>0.86000000001513399</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15000</v>
      </c>
      <c r="D854" s="1">
        <f>'PR-RAS'!E861</f>
        <v>15000</v>
      </c>
      <c r="E854" s="1">
        <v>0</v>
      </c>
      <c r="F854" s="1">
        <v>0</v>
      </c>
      <c r="G854" s="2">
        <f t="shared" si="34"/>
        <v>38385</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15392.3</v>
      </c>
      <c r="E859" s="1">
        <v>0</v>
      </c>
      <c r="F859" s="1">
        <v>0</v>
      </c>
      <c r="G859" s="2">
        <f t="shared" si="34"/>
        <v>26413.186799999999</v>
      </c>
      <c r="H859" s="2">
        <f t="shared" si="35"/>
        <v>0.2999999999992724</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2310.9</v>
      </c>
      <c r="D876" s="1">
        <f>'PR-RAS'!E883</f>
        <v>0</v>
      </c>
      <c r="E876" s="1">
        <v>0</v>
      </c>
      <c r="F876" s="1">
        <v>0</v>
      </c>
      <c r="G876" s="2">
        <f t="shared" si="34"/>
        <v>2022.0375000000001</v>
      </c>
      <c r="H876" s="2">
        <f t="shared" si="35"/>
        <v>9.9999999999909051E-2</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312995.61</v>
      </c>
      <c r="E899" s="1">
        <v>0</v>
      </c>
      <c r="F899" s="1">
        <v>0</v>
      </c>
      <c r="G899" s="2">
        <f t="shared" si="34"/>
        <v>562140.11555999995</v>
      </c>
      <c r="H899" s="2">
        <f t="shared" si="35"/>
        <v>0.39000000001396984</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1573753.33</v>
      </c>
      <c r="E905" s="1">
        <v>0</v>
      </c>
      <c r="F905" s="1">
        <v>0</v>
      </c>
      <c r="G905" s="2">
        <f t="shared" si="34"/>
        <v>2845346.0206400002</v>
      </c>
      <c r="H905" s="2">
        <f t="shared" si="35"/>
        <v>0.33000000007450581</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1648130.29</v>
      </c>
      <c r="D973" s="1">
        <f>'PR-RAS'!E980</f>
        <v>1573753.33</v>
      </c>
      <c r="E973" s="1">
        <v>0</v>
      </c>
      <c r="F973" s="1">
        <v>0</v>
      </c>
      <c r="G973" s="2">
        <f t="shared" si="34"/>
        <v>4661359.1154000005</v>
      </c>
      <c r="H973" s="2">
        <f t="shared" si="35"/>
        <v>0.62000000011175871</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1367709.09</v>
      </c>
      <c r="D974" s="1">
        <f>'PR-RAS'!E981</f>
        <v>664838.04999999993</v>
      </c>
      <c r="E974" s="1">
        <v>0</v>
      </c>
      <c r="F974" s="1">
        <v>0</v>
      </c>
      <c r="G974" s="2">
        <f t="shared" si="34"/>
        <v>2624555.78987</v>
      </c>
      <c r="H974" s="2">
        <f t="shared" si="35"/>
        <v>0.14000000001396984</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49428.74</v>
      </c>
      <c r="D989" s="1">
        <f>'PR-RAS'!E996</f>
        <v>49428.74</v>
      </c>
      <c r="E989" s="1">
        <v>0</v>
      </c>
      <c r="F989" s="1">
        <v>0</v>
      </c>
      <c r="G989" s="2">
        <f t="shared" si="34"/>
        <v>146506.78536000001</v>
      </c>
      <c r="H989" s="2">
        <f t="shared" si="35"/>
        <v>0.52000000000407454</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38657036.890000001</v>
      </c>
      <c r="D1582" s="6"/>
      <c r="E1582" s="6">
        <v>0</v>
      </c>
      <c r="F1582" s="6">
        <v>0</v>
      </c>
      <c r="G1582" s="7">
        <f t="shared" ref="G1582:G1686" si="70">B1582/1000*C1582</f>
        <v>38657.036890000003</v>
      </c>
      <c r="H1582" s="7">
        <f t="shared" ref="H1582:H1686" si="71">ABS(C1582-ROUND(C1582,0))</f>
        <v>0.10999999940395355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166001177.90000001</v>
      </c>
      <c r="D1583" s="1">
        <v>0</v>
      </c>
      <c r="E1583" s="1">
        <v>0</v>
      </c>
      <c r="F1583" s="1">
        <v>0</v>
      </c>
      <c r="G1583" s="2">
        <f t="shared" si="70"/>
        <v>332002.35580000002</v>
      </c>
      <c r="H1583" s="2">
        <f t="shared" si="71"/>
        <v>9.9999994039535522E-2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13500940.230000002</v>
      </c>
      <c r="D1584" s="1">
        <v>0</v>
      </c>
      <c r="E1584" s="1">
        <v>0</v>
      </c>
      <c r="F1584" s="1">
        <v>0</v>
      </c>
      <c r="G1584" s="2">
        <f t="shared" si="70"/>
        <v>40502.820690000008</v>
      </c>
      <c r="H1584" s="2">
        <f t="shared" si="71"/>
        <v>0.23000000230967999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133978215.42000002</v>
      </c>
      <c r="D1585" s="1">
        <v>0</v>
      </c>
      <c r="E1585" s="1">
        <v>0</v>
      </c>
      <c r="F1585" s="1">
        <v>0</v>
      </c>
      <c r="G1585" s="2">
        <f t="shared" si="70"/>
        <v>535912.86168000009</v>
      </c>
      <c r="H1585" s="2">
        <f t="shared" si="71"/>
        <v>0.42000001668930054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100592655.64</v>
      </c>
      <c r="D1586" s="1">
        <v>0</v>
      </c>
      <c r="E1586" s="1">
        <v>0</v>
      </c>
      <c r="F1586" s="1">
        <v>0</v>
      </c>
      <c r="G1586" s="2">
        <f t="shared" si="70"/>
        <v>502963.2782</v>
      </c>
      <c r="H1586" s="2">
        <f t="shared" si="71"/>
        <v>0.35999999940395355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24017195.800000001</v>
      </c>
      <c r="D1587" s="1">
        <v>0</v>
      </c>
      <c r="E1587" s="1">
        <v>0</v>
      </c>
      <c r="F1587" s="1">
        <v>0</v>
      </c>
      <c r="G1587" s="2">
        <f t="shared" si="70"/>
        <v>144103.17480000001</v>
      </c>
      <c r="H1587" s="2">
        <f t="shared" si="71"/>
        <v>0.19999999925494194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147780.63999999996</v>
      </c>
      <c r="D1588" s="1">
        <v>0</v>
      </c>
      <c r="E1588" s="1">
        <v>0</v>
      </c>
      <c r="F1588" s="1">
        <v>0</v>
      </c>
      <c r="G1588" s="2">
        <f t="shared" si="70"/>
        <v>1034.4644799999996</v>
      </c>
      <c r="H1588" s="2">
        <f t="shared" si="71"/>
        <v>0.36000000004423782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606281.97</v>
      </c>
      <c r="D1589" s="1">
        <v>0</v>
      </c>
      <c r="E1589" s="1">
        <v>0</v>
      </c>
      <c r="F1589" s="1">
        <v>0</v>
      </c>
      <c r="G1589" s="2">
        <f t="shared" si="70"/>
        <v>4850.25576</v>
      </c>
      <c r="H1589" s="2">
        <f t="shared" si="71"/>
        <v>3.0000000027939677E-2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307535.69999999995</v>
      </c>
      <c r="D1590" s="1">
        <v>0</v>
      </c>
      <c r="E1590" s="1">
        <v>0</v>
      </c>
      <c r="F1590" s="1">
        <v>0</v>
      </c>
      <c r="G1590" s="2">
        <f>B1590/1000*C1590</f>
        <v>2767.8212999999992</v>
      </c>
      <c r="H1590" s="2">
        <f>ABS(C1590-ROUND(C1590,0))</f>
        <v>0.30000000004656613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1600774.45</v>
      </c>
      <c r="D1591" s="1">
        <v>0</v>
      </c>
      <c r="E1591" s="1">
        <v>0</v>
      </c>
      <c r="F1591" s="1">
        <v>0</v>
      </c>
      <c r="G1591" s="2">
        <f t="shared" si="70"/>
        <v>16007.744500000001</v>
      </c>
      <c r="H1591" s="2">
        <f t="shared" si="71"/>
        <v>0.44999999995343387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4247692.82</v>
      </c>
      <c r="D1592" s="1">
        <v>0</v>
      </c>
      <c r="E1592" s="1">
        <v>0</v>
      </c>
      <c r="F1592" s="1">
        <v>0</v>
      </c>
      <c r="G1592" s="2">
        <f t="shared" si="70"/>
        <v>46724.621019999999</v>
      </c>
      <c r="H1592" s="2">
        <f t="shared" si="71"/>
        <v>0.17999999970197678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2458298.4000000004</v>
      </c>
      <c r="D1593" s="1">
        <v>0</v>
      </c>
      <c r="E1593" s="1">
        <v>0</v>
      </c>
      <c r="F1593" s="1">
        <v>0</v>
      </c>
      <c r="G1593" s="2">
        <f t="shared" si="70"/>
        <v>29499.580800000003</v>
      </c>
      <c r="H1593" s="2">
        <f t="shared" si="71"/>
        <v>0.40000000037252903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7900472.8999999994</v>
      </c>
      <c r="D1594" s="1">
        <v>0</v>
      </c>
      <c r="E1594" s="1">
        <v>0</v>
      </c>
      <c r="F1594" s="1">
        <v>0</v>
      </c>
      <c r="G1594" s="2">
        <f t="shared" si="70"/>
        <v>102706.14769999999</v>
      </c>
      <c r="H1594" s="2">
        <f t="shared" si="71"/>
        <v>0.10000000055879354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1936177.7000000002</v>
      </c>
      <c r="D1595" s="1">
        <v>0</v>
      </c>
      <c r="E1595" s="1">
        <v>0</v>
      </c>
      <c r="F1595" s="1">
        <v>0</v>
      </c>
      <c r="G1595" s="2">
        <f t="shared" si="70"/>
        <v>27106.487800000003</v>
      </c>
      <c r="H1595" s="2">
        <f t="shared" si="71"/>
        <v>0.29999999981373549</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1936177.7000000002</v>
      </c>
      <c r="D1599" s="1">
        <v>0</v>
      </c>
      <c r="E1599" s="1">
        <v>0</v>
      </c>
      <c r="F1599" s="1">
        <v>0</v>
      </c>
      <c r="G1599" s="2">
        <f t="shared" si="70"/>
        <v>34851.198600000003</v>
      </c>
      <c r="H1599" s="2">
        <f t="shared" si="71"/>
        <v>0.29999999981373549</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8685371.6500000004</v>
      </c>
      <c r="D1601" s="1">
        <v>0</v>
      </c>
      <c r="E1601" s="1">
        <v>0</v>
      </c>
      <c r="F1601" s="1">
        <v>0</v>
      </c>
      <c r="G1601" s="2">
        <f>B1601/1000*C1601</f>
        <v>173707.43300000002</v>
      </c>
      <c r="H1601" s="2">
        <f>ABS(C1601-ROUND(C1601,0))</f>
        <v>0.34999999962747097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166712555.88000003</v>
      </c>
      <c r="D1602" s="1">
        <v>0</v>
      </c>
      <c r="E1602" s="1">
        <v>0</v>
      </c>
      <c r="F1602" s="1">
        <v>0</v>
      </c>
      <c r="G1602" s="2">
        <f t="shared" si="70"/>
        <v>3500963.6734800008</v>
      </c>
      <c r="H1602" s="2">
        <f t="shared" si="71"/>
        <v>0.11999997496604919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11204164.100000001</v>
      </c>
      <c r="D1603" s="1">
        <v>0</v>
      </c>
      <c r="E1603" s="1">
        <v>0</v>
      </c>
      <c r="F1603" s="1">
        <v>0</v>
      </c>
      <c r="G1603" s="2">
        <f t="shared" si="70"/>
        <v>246491.61020000002</v>
      </c>
      <c r="H1603" s="2">
        <f t="shared" si="71"/>
        <v>0.10000000149011612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136671096.41000003</v>
      </c>
      <c r="D1604" s="1">
        <v>0</v>
      </c>
      <c r="E1604" s="1">
        <v>0</v>
      </c>
      <c r="F1604" s="1">
        <v>0</v>
      </c>
      <c r="G1604" s="2">
        <f t="shared" si="70"/>
        <v>3143435.2174300007</v>
      </c>
      <c r="H1604" s="2">
        <f t="shared" si="71"/>
        <v>0.4100000262260437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99645613.480000019</v>
      </c>
      <c r="D1605" s="1">
        <v>0</v>
      </c>
      <c r="E1605" s="1">
        <v>0</v>
      </c>
      <c r="F1605" s="1">
        <v>0</v>
      </c>
      <c r="G1605" s="2">
        <f t="shared" si="70"/>
        <v>2391494.7235200005</v>
      </c>
      <c r="H1605" s="2">
        <f t="shared" si="71"/>
        <v>0.48000001907348633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25778114.870000001</v>
      </c>
      <c r="D1606" s="1">
        <v>0</v>
      </c>
      <c r="E1606" s="1">
        <v>0</v>
      </c>
      <c r="F1606" s="1">
        <v>0</v>
      </c>
      <c r="G1606" s="2">
        <f t="shared" si="70"/>
        <v>644452.87175000005</v>
      </c>
      <c r="H1606" s="2">
        <f t="shared" si="71"/>
        <v>0.12999999895691872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156279.03999999995</v>
      </c>
      <c r="D1607" s="1">
        <v>0</v>
      </c>
      <c r="E1607" s="1">
        <v>0</v>
      </c>
      <c r="F1607" s="1">
        <v>0</v>
      </c>
      <c r="G1607" s="2">
        <f t="shared" si="70"/>
        <v>4063.2550399999986</v>
      </c>
      <c r="H1607" s="2">
        <f t="shared" si="71"/>
        <v>3.9999999949941412E-2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653779.36</v>
      </c>
      <c r="D1608" s="1">
        <v>0</v>
      </c>
      <c r="E1608" s="1">
        <v>0</v>
      </c>
      <c r="F1608" s="1">
        <v>0</v>
      </c>
      <c r="G1608" s="2">
        <f t="shared" si="70"/>
        <v>17652.042719999998</v>
      </c>
      <c r="H1608" s="2">
        <f t="shared" si="71"/>
        <v>0.35999999998603016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307535.69999999995</v>
      </c>
      <c r="D1609" s="1">
        <v>0</v>
      </c>
      <c r="E1609" s="1">
        <v>0</v>
      </c>
      <c r="F1609" s="1">
        <v>0</v>
      </c>
      <c r="G1609" s="2">
        <f>B1609/1000*C1609</f>
        <v>8610.9995999999992</v>
      </c>
      <c r="H1609" s="2">
        <f>ABS(C1609-ROUND(C1609,0))</f>
        <v>0.30000000004656613</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2726858.9099999997</v>
      </c>
      <c r="D1610" s="1">
        <v>0</v>
      </c>
      <c r="E1610" s="1">
        <v>0</v>
      </c>
      <c r="F1610" s="1">
        <v>0</v>
      </c>
      <c r="G1610" s="2">
        <f t="shared" si="70"/>
        <v>79078.908389999997</v>
      </c>
      <c r="H1610" s="2">
        <f t="shared" si="71"/>
        <v>9.0000000316649675E-2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4057996.1199999996</v>
      </c>
      <c r="D1611" s="1">
        <v>0</v>
      </c>
      <c r="E1611" s="1">
        <v>0</v>
      </c>
      <c r="F1611" s="1">
        <v>0</v>
      </c>
      <c r="G1611" s="2">
        <f t="shared" si="70"/>
        <v>121739.88359999999</v>
      </c>
      <c r="H1611" s="2">
        <f t="shared" si="71"/>
        <v>0.11999999964609742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3344918.93</v>
      </c>
      <c r="D1612" s="1">
        <v>0</v>
      </c>
      <c r="E1612" s="1">
        <v>0</v>
      </c>
      <c r="F1612" s="1">
        <v>0</v>
      </c>
      <c r="G1612" s="2">
        <f t="shared" si="70"/>
        <v>103692.48683000001</v>
      </c>
      <c r="H1612" s="2">
        <f t="shared" si="71"/>
        <v>6.9999999832361937E-2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8792252.2699999996</v>
      </c>
      <c r="D1613" s="1">
        <v>0</v>
      </c>
      <c r="E1613" s="1">
        <v>0</v>
      </c>
      <c r="F1613" s="1">
        <v>0</v>
      </c>
      <c r="G1613" s="2">
        <f t="shared" si="70"/>
        <v>281352.07263999997</v>
      </c>
      <c r="H1613" s="2">
        <f t="shared" si="71"/>
        <v>0.26999999955296516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2314227.9000000004</v>
      </c>
      <c r="D1614" s="1">
        <v>0</v>
      </c>
      <c r="E1614" s="1">
        <v>0</v>
      </c>
      <c r="F1614" s="1">
        <v>0</v>
      </c>
      <c r="G1614" s="2">
        <f t="shared" si="70"/>
        <v>76369.520700000023</v>
      </c>
      <c r="H1614" s="2">
        <f t="shared" si="71"/>
        <v>9.999999962747097E-2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2314227.9000000004</v>
      </c>
      <c r="D1618" s="1">
        <v>0</v>
      </c>
      <c r="E1618" s="1">
        <v>0</v>
      </c>
      <c r="F1618" s="1">
        <v>0</v>
      </c>
      <c r="G1618" s="2">
        <f t="shared" si="70"/>
        <v>85626.432300000015</v>
      </c>
      <c r="H1618" s="2">
        <f t="shared" si="71"/>
        <v>9.999999962747097E-2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7730815.2000000002</v>
      </c>
      <c r="D1620" s="1">
        <v>0</v>
      </c>
      <c r="E1620" s="1">
        <v>0</v>
      </c>
      <c r="F1620" s="1">
        <v>0</v>
      </c>
      <c r="G1620" s="2">
        <f>B1620/1000*C1620</f>
        <v>301501.7928</v>
      </c>
      <c r="H1620" s="2">
        <f>ABS(C1620-ROUND(C1620,0))</f>
        <v>0.20000000018626451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37945658.909999996</v>
      </c>
      <c r="D1621" s="1">
        <v>0</v>
      </c>
      <c r="E1621" s="1">
        <v>0</v>
      </c>
      <c r="F1621" s="1">
        <v>0</v>
      </c>
      <c r="G1621" s="2">
        <f t="shared" si="70"/>
        <v>1517826.3563999999</v>
      </c>
      <c r="H1621" s="2">
        <f t="shared" si="71"/>
        <v>9.0000003576278687E-2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2281502.42</v>
      </c>
      <c r="D1622" s="1">
        <v>0</v>
      </c>
      <c r="E1622" s="1">
        <v>0</v>
      </c>
      <c r="F1622" s="1">
        <v>0</v>
      </c>
      <c r="G1622" s="2">
        <f t="shared" si="70"/>
        <v>93541.599220000004</v>
      </c>
      <c r="H1622" s="2">
        <f t="shared" si="71"/>
        <v>0.41999999992549419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140259.28000000003</v>
      </c>
      <c r="D1623" s="1">
        <v>0</v>
      </c>
      <c r="E1623" s="1">
        <v>0</v>
      </c>
      <c r="F1623" s="1">
        <v>0</v>
      </c>
      <c r="G1623" s="2">
        <f t="shared" si="70"/>
        <v>5890.8897600000018</v>
      </c>
      <c r="H1623" s="2">
        <f t="shared" si="71"/>
        <v>0.28000000002793968</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75821.900000000009</v>
      </c>
      <c r="D1624" s="1">
        <v>0</v>
      </c>
      <c r="E1624" s="1">
        <v>0</v>
      </c>
      <c r="F1624" s="1">
        <v>0</v>
      </c>
      <c r="G1624" s="2">
        <f t="shared" si="70"/>
        <v>3260.3416999999999</v>
      </c>
      <c r="H1624" s="2">
        <f t="shared" si="71"/>
        <v>9.9999999991268851E-2</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33192.49</v>
      </c>
      <c r="D1625" s="1">
        <v>0</v>
      </c>
      <c r="E1625" s="1">
        <v>0</v>
      </c>
      <c r="F1625" s="1">
        <v>0</v>
      </c>
      <c r="G1625" s="2">
        <f t="shared" si="70"/>
        <v>1460.4695599999998</v>
      </c>
      <c r="H1625" s="2">
        <f t="shared" si="71"/>
        <v>0.48999999999796273</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31244.89</v>
      </c>
      <c r="D1626" s="1">
        <v>0</v>
      </c>
      <c r="E1626" s="1">
        <v>0</v>
      </c>
      <c r="F1626" s="1">
        <v>0</v>
      </c>
      <c r="G1626" s="2">
        <f t="shared" si="70"/>
        <v>1406.0200499999999</v>
      </c>
      <c r="H1626" s="2">
        <f t="shared" si="71"/>
        <v>0.11000000000058208</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1930830.1499999997</v>
      </c>
      <c r="D1628" s="1">
        <v>0</v>
      </c>
      <c r="E1628" s="1">
        <v>0</v>
      </c>
      <c r="F1628" s="1">
        <v>0</v>
      </c>
      <c r="G1628" s="2">
        <f t="shared" si="70"/>
        <v>90749.01704999998</v>
      </c>
      <c r="H1628" s="2">
        <f t="shared" si="71"/>
        <v>0.1499999996740371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12170.529999999999</v>
      </c>
      <c r="D1629" s="1">
        <v>0</v>
      </c>
      <c r="E1629" s="1">
        <v>0</v>
      </c>
      <c r="F1629" s="1">
        <v>0</v>
      </c>
      <c r="G1629" s="2">
        <f t="shared" si="70"/>
        <v>584.18543999999997</v>
      </c>
      <c r="H1629" s="2">
        <f t="shared" si="71"/>
        <v>0.47000000000116415</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7170.53</v>
      </c>
      <c r="D1630" s="1">
        <v>0</v>
      </c>
      <c r="E1630" s="1">
        <v>0</v>
      </c>
      <c r="F1630" s="1">
        <v>0</v>
      </c>
      <c r="G1630" s="2">
        <f t="shared" si="70"/>
        <v>351.35597000000001</v>
      </c>
      <c r="H1630" s="2">
        <f t="shared" si="71"/>
        <v>0.47000000000025466</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5000</v>
      </c>
      <c r="D1633" s="1">
        <v>0</v>
      </c>
      <c r="E1633" s="1">
        <v>0</v>
      </c>
      <c r="F1633" s="1">
        <v>0</v>
      </c>
      <c r="G1633" s="2">
        <f t="shared" si="70"/>
        <v>260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1886381.1599999997</v>
      </c>
      <c r="D1634" s="1">
        <v>0</v>
      </c>
      <c r="E1634" s="1">
        <v>0</v>
      </c>
      <c r="F1634" s="1">
        <v>0</v>
      </c>
      <c r="G1634" s="2">
        <f t="shared" si="70"/>
        <v>99978.201479999974</v>
      </c>
      <c r="H1634" s="2">
        <f t="shared" si="71"/>
        <v>0.15999999968335032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1490526.0599999998</v>
      </c>
      <c r="D1635" s="1">
        <v>0</v>
      </c>
      <c r="E1635" s="1">
        <v>0</v>
      </c>
      <c r="F1635" s="1">
        <v>0</v>
      </c>
      <c r="G1635" s="2">
        <f t="shared" si="70"/>
        <v>80488.407239999986</v>
      </c>
      <c r="H1635" s="2">
        <f t="shared" si="71"/>
        <v>5.9999999823048711E-2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393830.39</v>
      </c>
      <c r="D1636" s="1">
        <v>0</v>
      </c>
      <c r="E1636" s="1">
        <v>0</v>
      </c>
      <c r="F1636" s="1">
        <v>0</v>
      </c>
      <c r="G1636" s="2">
        <f t="shared" si="70"/>
        <v>21660.671450000002</v>
      </c>
      <c r="H1636" s="2">
        <f t="shared" si="71"/>
        <v>0.39000000001396984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1308.01</v>
      </c>
      <c r="D1637" s="1">
        <v>0</v>
      </c>
      <c r="E1637" s="1">
        <v>0</v>
      </c>
      <c r="F1637" s="1">
        <v>0</v>
      </c>
      <c r="G1637" s="2">
        <f t="shared" si="70"/>
        <v>73.248559999999998</v>
      </c>
      <c r="H1637" s="2">
        <f t="shared" si="71"/>
        <v>9.9999999999909051E-3</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716.7</v>
      </c>
      <c r="D1638" s="1">
        <v>0</v>
      </c>
      <c r="E1638" s="1">
        <v>0</v>
      </c>
      <c r="F1638" s="1">
        <v>0</v>
      </c>
      <c r="G1638" s="2">
        <f t="shared" si="70"/>
        <v>40.851900000000001</v>
      </c>
      <c r="H1638" s="2">
        <f t="shared" si="71"/>
        <v>0.29999999999995453</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1319.45</v>
      </c>
      <c r="D1639" s="1">
        <v>0</v>
      </c>
      <c r="E1639" s="1">
        <v>0</v>
      </c>
      <c r="F1639" s="1">
        <v>0</v>
      </c>
      <c r="G1639" s="2">
        <f t="shared" si="70"/>
        <v>76.528100000000009</v>
      </c>
      <c r="H1639" s="2">
        <f t="shared" si="71"/>
        <v>0.45000000000004547</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837.91</v>
      </c>
      <c r="D1640" s="1">
        <v>0</v>
      </c>
      <c r="E1640" s="1">
        <v>0</v>
      </c>
      <c r="F1640" s="1">
        <v>0</v>
      </c>
      <c r="G1640" s="2">
        <f t="shared" si="70"/>
        <v>49.436689999999999</v>
      </c>
      <c r="H1640" s="2">
        <f t="shared" si="71"/>
        <v>9.0000000000031832E-2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481.54</v>
      </c>
      <c r="D1641" s="1">
        <v>0</v>
      </c>
      <c r="E1641" s="1">
        <v>0</v>
      </c>
      <c r="F1641" s="1">
        <v>0</v>
      </c>
      <c r="G1641" s="2">
        <f t="shared" si="70"/>
        <v>28.892399999999999</v>
      </c>
      <c r="H1641" s="2">
        <f t="shared" si="71"/>
        <v>0.45999999999997954</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1720.95</v>
      </c>
      <c r="D1654" s="1">
        <v>0</v>
      </c>
      <c r="E1654" s="1">
        <v>0</v>
      </c>
      <c r="F1654" s="1">
        <v>0</v>
      </c>
      <c r="G1654" s="2">
        <f t="shared" si="70"/>
        <v>125.62935</v>
      </c>
      <c r="H1654" s="2">
        <f t="shared" si="71"/>
        <v>4.9999999999954525E-2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1720.95</v>
      </c>
      <c r="D1655" s="1">
        <v>0</v>
      </c>
      <c r="E1655" s="1">
        <v>0</v>
      </c>
      <c r="F1655" s="1">
        <v>0</v>
      </c>
      <c r="G1655" s="2">
        <f t="shared" si="70"/>
        <v>127.35029999999999</v>
      </c>
      <c r="H1655" s="2">
        <f t="shared" si="71"/>
        <v>4.9999999999954525E-2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9350</v>
      </c>
      <c r="D1659" s="1">
        <v>0</v>
      </c>
      <c r="E1659" s="1">
        <v>0</v>
      </c>
      <c r="F1659" s="1">
        <v>0</v>
      </c>
      <c r="G1659" s="2">
        <f t="shared" si="70"/>
        <v>729.3</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9350</v>
      </c>
      <c r="D1660" s="1">
        <v>0</v>
      </c>
      <c r="E1660" s="1">
        <v>0</v>
      </c>
      <c r="F1660" s="1">
        <v>0</v>
      </c>
      <c r="G1660" s="2">
        <f t="shared" si="70"/>
        <v>738.65</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19888.060000000001</v>
      </c>
      <c r="D1664" s="1">
        <v>0</v>
      </c>
      <c r="E1664" s="1">
        <v>0</v>
      </c>
      <c r="F1664" s="1">
        <v>0</v>
      </c>
      <c r="G1664" s="2">
        <f t="shared" si="70"/>
        <v>1650.7089800000001</v>
      </c>
      <c r="H1664" s="2">
        <f t="shared" si="71"/>
        <v>6.0000000001309672E-2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1683.65</v>
      </c>
      <c r="D1665" s="1">
        <v>0</v>
      </c>
      <c r="E1665" s="1">
        <v>0</v>
      </c>
      <c r="F1665" s="1">
        <v>0</v>
      </c>
      <c r="G1665" s="2">
        <f t="shared" si="70"/>
        <v>141.42660000000001</v>
      </c>
      <c r="H1665" s="2">
        <f t="shared" si="71"/>
        <v>0.34999999999990905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18204.41</v>
      </c>
      <c r="D1667" s="1">
        <v>0</v>
      </c>
      <c r="E1667" s="1">
        <v>0</v>
      </c>
      <c r="F1667" s="1">
        <v>0</v>
      </c>
      <c r="G1667" s="2">
        <f t="shared" si="70"/>
        <v>1565.5792599999997</v>
      </c>
      <c r="H1667" s="2">
        <f t="shared" si="71"/>
        <v>0.40999999999985448</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146651.37000000002</v>
      </c>
      <c r="D1669" s="1">
        <v>0</v>
      </c>
      <c r="E1669" s="1">
        <v>0</v>
      </c>
      <c r="F1669" s="1">
        <v>0</v>
      </c>
      <c r="G1669" s="2">
        <f t="shared" si="70"/>
        <v>12905.320560000002</v>
      </c>
      <c r="H1669" s="2">
        <f t="shared" si="71"/>
        <v>0.37000000002444722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142465.43000000002</v>
      </c>
      <c r="D1670" s="1">
        <v>0</v>
      </c>
      <c r="E1670" s="1">
        <v>0</v>
      </c>
      <c r="F1670" s="1">
        <v>0</v>
      </c>
      <c r="G1670" s="2">
        <f t="shared" si="70"/>
        <v>12679.423270000001</v>
      </c>
      <c r="H1670" s="2">
        <f t="shared" si="71"/>
        <v>0.43000000002211891</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4185.9399999999996</v>
      </c>
      <c r="D1671" s="1">
        <v>0</v>
      </c>
      <c r="E1671" s="1">
        <v>0</v>
      </c>
      <c r="F1671" s="1">
        <v>0</v>
      </c>
      <c r="G1671" s="2">
        <f t="shared" si="70"/>
        <v>376.73459999999994</v>
      </c>
      <c r="H1671" s="2">
        <f t="shared" si="71"/>
        <v>6.0000000000400178E-2</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63761.62</v>
      </c>
      <c r="D1680" s="1">
        <v>0</v>
      </c>
      <c r="E1680" s="1">
        <v>0</v>
      </c>
      <c r="F1680" s="1">
        <v>0</v>
      </c>
      <c r="G1680" s="2">
        <f>B1680/1000*C1680</f>
        <v>6312.400380000001</v>
      </c>
      <c r="H1680" s="2">
        <f>ABS(C1680-ROUND(C1680,0))</f>
        <v>0.37999999999738066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35664156.489999995</v>
      </c>
      <c r="D1681" s="1">
        <v>0</v>
      </c>
      <c r="E1681" s="1">
        <v>0</v>
      </c>
      <c r="F1681" s="1">
        <v>0</v>
      </c>
      <c r="G1681" s="2">
        <f t="shared" si="70"/>
        <v>3566415.6489999997</v>
      </c>
      <c r="H1681" s="2">
        <f t="shared" si="71"/>
        <v>0.48999999463558197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6710494.5700000003</v>
      </c>
      <c r="D1682" s="1">
        <v>0</v>
      </c>
      <c r="E1682" s="1">
        <v>0</v>
      </c>
      <c r="F1682" s="1">
        <v>0</v>
      </c>
      <c r="G1682" s="2">
        <f t="shared" si="70"/>
        <v>677759.95157000003</v>
      </c>
      <c r="H1682" s="2">
        <f t="shared" si="71"/>
        <v>0.42999999970197678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20304228.469999995</v>
      </c>
      <c r="D1683" s="1">
        <v>0</v>
      </c>
      <c r="E1683" s="1">
        <v>0</v>
      </c>
      <c r="F1683" s="1">
        <v>0</v>
      </c>
      <c r="G1683" s="2">
        <f t="shared" si="70"/>
        <v>2071031.3039399993</v>
      </c>
      <c r="H1683" s="2">
        <f t="shared" si="71"/>
        <v>0.46999999508261681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1463854.16</v>
      </c>
      <c r="D1684" s="1">
        <v>0</v>
      </c>
      <c r="E1684" s="1">
        <v>0</v>
      </c>
      <c r="F1684" s="1">
        <v>0</v>
      </c>
      <c r="G1684" s="2">
        <f t="shared" si="70"/>
        <v>150776.97847999999</v>
      </c>
      <c r="H1684" s="2">
        <f t="shared" si="71"/>
        <v>0.15999999991618097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4074980.99</v>
      </c>
      <c r="D1685" s="1">
        <v>0</v>
      </c>
      <c r="E1685" s="1">
        <v>0</v>
      </c>
      <c r="F1685" s="1">
        <v>0</v>
      </c>
      <c r="G1685" s="2">
        <f>B1685/1000*C1685</f>
        <v>423798.02296000003</v>
      </c>
      <c r="H1685" s="2">
        <f>ABS(C1685-ROUND(C1685,0))</f>
        <v>9.9999997764825821E-3</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3110598.3000000007</v>
      </c>
      <c r="D1686" s="13">
        <v>0</v>
      </c>
      <c r="E1686" s="13">
        <v>0</v>
      </c>
      <c r="F1686" s="13">
        <v>0</v>
      </c>
      <c r="G1686" s="14">
        <f t="shared" si="70"/>
        <v>326612.82150000008</v>
      </c>
      <c r="H1686" s="14">
        <f t="shared" si="71"/>
        <v>0.30000000074505806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29429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132920028.26000001</v>
      </c>
      <c r="I16" s="298">
        <f>'PR-RAS'!E6</f>
        <v>149198121.78999999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118968405.55000001</v>
      </c>
      <c r="I17" s="298">
        <f>'PR-RAS'!E152</f>
        <v>144142321.60000002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23138441.319999982</v>
      </c>
      <c r="I18" s="298">
        <f>'PR-RAS'!E649</f>
        <v>24675822.079999957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38657036.890000001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37945658.909999996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2281502.42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35664156.489999995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120" zoomScaleNormal="120" workbookViewId="0">
      <selection activeCell="G649" sqref="G64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132920028.26000001</v>
      </c>
      <c r="E6" s="59">
        <f>E7+E43+E49+E82+E106+E125+E134+E140</f>
        <v>149198121.78999999</v>
      </c>
      <c r="F6" s="44">
        <f t="shared" ref="F6:F132" si="0">IF(D6&lt;&gt;0,IF(E6/D6&gt;=100,"&gt;&gt;100",E6/D6*100),"-")</f>
        <v>112.2465318004289</v>
      </c>
    </row>
    <row r="7" spans="1:24" ht="12.75" customHeight="1" x14ac:dyDescent="0.2">
      <c r="A7" s="62">
        <v>61</v>
      </c>
      <c r="B7" s="228" t="s">
        <v>65</v>
      </c>
      <c r="C7" s="267" t="s">
        <v>66</v>
      </c>
      <c r="D7" s="59">
        <f>D8+D17+D23+D29+D36+D39</f>
        <v>28915302.750000004</v>
      </c>
      <c r="E7" s="59">
        <f>E8+E17+E23+E29+E36+E39</f>
        <v>34054623.509999998</v>
      </c>
      <c r="F7" s="44">
        <f t="shared" si="0"/>
        <v>117.77370551653654</v>
      </c>
    </row>
    <row r="8" spans="1:24" ht="12.75" customHeight="1" x14ac:dyDescent="0.2">
      <c r="A8" s="62">
        <v>611</v>
      </c>
      <c r="B8" s="228" t="s">
        <v>67</v>
      </c>
      <c r="C8" s="267" t="s">
        <v>68</v>
      </c>
      <c r="D8" s="59">
        <f>SUM(D9:D14)-D15-D16</f>
        <v>27000013.48</v>
      </c>
      <c r="E8" s="59">
        <f>SUM(E9:E14)-E15-E16</f>
        <v>31917779.640000001</v>
      </c>
      <c r="F8" s="44">
        <f t="shared" si="0"/>
        <v>118.21393964726272</v>
      </c>
    </row>
    <row r="9" spans="1:24" ht="12.75" customHeight="1" x14ac:dyDescent="0.2">
      <c r="A9" s="62">
        <v>6111</v>
      </c>
      <c r="B9" s="64" t="s">
        <v>69</v>
      </c>
      <c r="C9" s="267" t="s">
        <v>70</v>
      </c>
      <c r="D9" s="193">
        <v>23621799.329999998</v>
      </c>
      <c r="E9" s="193">
        <v>28218464.93</v>
      </c>
      <c r="F9" s="44">
        <f t="shared" si="0"/>
        <v>119.45942193388366</v>
      </c>
    </row>
    <row r="10" spans="1:24" ht="12.75" customHeight="1" x14ac:dyDescent="0.2">
      <c r="A10" s="62">
        <v>6112</v>
      </c>
      <c r="B10" s="64" t="s">
        <v>71</v>
      </c>
      <c r="C10" s="267" t="s">
        <v>72</v>
      </c>
      <c r="D10" s="193">
        <v>2232280.4300000002</v>
      </c>
      <c r="E10" s="193">
        <v>2307725.5099999998</v>
      </c>
      <c r="F10" s="44">
        <f t="shared" si="0"/>
        <v>103.37973128223857</v>
      </c>
    </row>
    <row r="11" spans="1:24" ht="12.75" customHeight="1" x14ac:dyDescent="0.2">
      <c r="A11" s="62">
        <v>6113</v>
      </c>
      <c r="B11" s="64" t="s">
        <v>73</v>
      </c>
      <c r="C11" s="267" t="s">
        <v>74</v>
      </c>
      <c r="D11" s="193">
        <v>1525848.3</v>
      </c>
      <c r="E11" s="193">
        <v>2083602.99</v>
      </c>
      <c r="F11" s="44">
        <f t="shared" si="0"/>
        <v>136.55374456294246</v>
      </c>
    </row>
    <row r="12" spans="1:24" ht="12.75" customHeight="1" x14ac:dyDescent="0.2">
      <c r="A12" s="62">
        <v>6114</v>
      </c>
      <c r="B12" s="64" t="s">
        <v>75</v>
      </c>
      <c r="C12" s="267" t="s">
        <v>76</v>
      </c>
      <c r="D12" s="193">
        <v>2515930.61</v>
      </c>
      <c r="E12" s="193">
        <v>3545203.41</v>
      </c>
      <c r="F12" s="44">
        <f t="shared" si="0"/>
        <v>140.91022208279426</v>
      </c>
    </row>
    <row r="13" spans="1:24" ht="12.75" customHeight="1" x14ac:dyDescent="0.2">
      <c r="A13" s="62">
        <v>6115</v>
      </c>
      <c r="B13" s="64" t="s">
        <v>77</v>
      </c>
      <c r="C13" s="267" t="s">
        <v>78</v>
      </c>
      <c r="D13" s="193">
        <v>1605912.12</v>
      </c>
      <c r="E13" s="193">
        <v>1578110.64</v>
      </c>
      <c r="F13" s="44">
        <f t="shared" si="0"/>
        <v>98.268804397590557</v>
      </c>
    </row>
    <row r="14" spans="1:24" ht="12.75" customHeight="1" x14ac:dyDescent="0.2">
      <c r="A14" s="62">
        <v>6116</v>
      </c>
      <c r="B14" s="64" t="s">
        <v>79</v>
      </c>
      <c r="C14" s="267" t="s">
        <v>80</v>
      </c>
      <c r="D14" s="193">
        <v>27425.26</v>
      </c>
      <c r="E14" s="193">
        <v>44962.17</v>
      </c>
      <c r="F14" s="44">
        <f t="shared" si="0"/>
        <v>163.94437099228961</v>
      </c>
    </row>
    <row r="15" spans="1:24" ht="12.75" customHeight="1" x14ac:dyDescent="0.2">
      <c r="A15" s="62">
        <v>6117</v>
      </c>
      <c r="B15" s="228" t="s">
        <v>81</v>
      </c>
      <c r="C15" s="267" t="s">
        <v>82</v>
      </c>
      <c r="D15" s="193">
        <v>4529182.57</v>
      </c>
      <c r="E15" s="193">
        <v>5860290.0099999998</v>
      </c>
      <c r="F15" s="44">
        <f t="shared" si="0"/>
        <v>129.38957349206612</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131761.92000000001</v>
      </c>
      <c r="E23" s="59">
        <f t="shared" si="2"/>
        <v>168275.65000000002</v>
      </c>
      <c r="F23" s="44">
        <f t="shared" si="0"/>
        <v>127.71189885514723</v>
      </c>
    </row>
    <row r="24" spans="1:6" ht="12.75" customHeight="1" x14ac:dyDescent="0.2">
      <c r="A24" s="62">
        <v>6131</v>
      </c>
      <c r="B24" s="64" t="s">
        <v>99</v>
      </c>
      <c r="C24" s="267" t="s">
        <v>100</v>
      </c>
      <c r="D24" s="193">
        <v>0</v>
      </c>
      <c r="E24" s="193">
        <v>27011.14</v>
      </c>
      <c r="F24" s="44" t="str">
        <f t="shared" si="0"/>
        <v>-</v>
      </c>
    </row>
    <row r="25" spans="1:6" ht="12.75" customHeight="1" x14ac:dyDescent="0.2">
      <c r="A25" s="62">
        <v>6132</v>
      </c>
      <c r="B25" s="63" t="s">
        <v>101</v>
      </c>
      <c r="C25" s="267" t="s">
        <v>102</v>
      </c>
      <c r="D25" s="193">
        <v>131761.92000000001</v>
      </c>
      <c r="E25" s="193">
        <v>141264.51</v>
      </c>
      <c r="F25" s="44">
        <f t="shared" si="0"/>
        <v>107.21193953457873</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1783527.35</v>
      </c>
      <c r="E29" s="59">
        <f>SUM(E30:E35)</f>
        <v>1968568.22</v>
      </c>
      <c r="F29" s="44">
        <f t="shared" si="0"/>
        <v>110.37499481014406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1773620.85</v>
      </c>
      <c r="E33" s="193">
        <v>1960082.82</v>
      </c>
      <c r="F33" s="44">
        <f t="shared" si="0"/>
        <v>110.51306822424871</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9906.5</v>
      </c>
      <c r="E35" s="193">
        <v>8485.4</v>
      </c>
      <c r="F35" s="44">
        <f t="shared" si="0"/>
        <v>85.654873063140357</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57231230.490000002</v>
      </c>
      <c r="E49" s="59">
        <f>E50+E53+E58+E61+E64+E68+E71+E74+E77</f>
        <v>59546884.099999979</v>
      </c>
      <c r="F49" s="44">
        <f t="shared" si="0"/>
        <v>104.04613633181378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742410.41</v>
      </c>
      <c r="E53" s="59">
        <f t="shared" si="8"/>
        <v>519971.18999999994</v>
      </c>
      <c r="F53" s="44">
        <f t="shared" si="0"/>
        <v>70.038240708397382</v>
      </c>
    </row>
    <row r="54" spans="1:6" ht="12.75" customHeight="1" x14ac:dyDescent="0.2">
      <c r="A54" s="62">
        <v>6321</v>
      </c>
      <c r="B54" s="64" t="s">
        <v>159</v>
      </c>
      <c r="C54" s="267" t="s">
        <v>160</v>
      </c>
      <c r="D54" s="193">
        <v>4374.8100000000004</v>
      </c>
      <c r="E54" s="193">
        <v>0</v>
      </c>
      <c r="F54" s="44">
        <f t="shared" si="0"/>
        <v>0</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738035.6</v>
      </c>
      <c r="E56" s="193">
        <v>507293.14999999997</v>
      </c>
      <c r="F56" s="44">
        <f t="shared" si="0"/>
        <v>68.735593513375235</v>
      </c>
    </row>
    <row r="57" spans="1:6" ht="12.75" customHeight="1" x14ac:dyDescent="0.2">
      <c r="A57" s="62">
        <v>6324</v>
      </c>
      <c r="B57" s="64" t="s">
        <v>165</v>
      </c>
      <c r="C57" s="267" t="s">
        <v>166</v>
      </c>
      <c r="D57" s="193">
        <v>0</v>
      </c>
      <c r="E57" s="193">
        <v>12678.04</v>
      </c>
      <c r="F57" s="44" t="str">
        <f t="shared" si="0"/>
        <v>-</v>
      </c>
    </row>
    <row r="58" spans="1:6" ht="24" x14ac:dyDescent="0.2">
      <c r="A58" s="62">
        <v>633</v>
      </c>
      <c r="B58" s="64" t="s">
        <v>167</v>
      </c>
      <c r="C58" s="267" t="s">
        <v>168</v>
      </c>
      <c r="D58" s="59">
        <f t="shared" ref="D58:E58" si="9">SUM(D59:D60)</f>
        <v>2347767.2999999998</v>
      </c>
      <c r="E58" s="59">
        <f t="shared" si="9"/>
        <v>3814197.2600000002</v>
      </c>
      <c r="F58" s="44">
        <f t="shared" si="0"/>
        <v>162.4606177963208</v>
      </c>
    </row>
    <row r="59" spans="1:6" ht="24" x14ac:dyDescent="0.2">
      <c r="A59" s="62">
        <v>6331</v>
      </c>
      <c r="B59" s="64" t="s">
        <v>169</v>
      </c>
      <c r="C59" s="267" t="s">
        <v>170</v>
      </c>
      <c r="D59" s="193">
        <v>2347767.2999999998</v>
      </c>
      <c r="E59" s="193">
        <v>3505684.16</v>
      </c>
      <c r="F59" s="44">
        <f t="shared" si="0"/>
        <v>149.31991598997055</v>
      </c>
    </row>
    <row r="60" spans="1:6" ht="24" x14ac:dyDescent="0.2">
      <c r="A60" s="62">
        <v>6332</v>
      </c>
      <c r="B60" s="64" t="s">
        <v>171</v>
      </c>
      <c r="C60" s="267" t="s">
        <v>172</v>
      </c>
      <c r="D60" s="193">
        <v>0</v>
      </c>
      <c r="E60" s="193">
        <v>308513.09999999998</v>
      </c>
      <c r="F60" s="44" t="str">
        <f t="shared" si="0"/>
        <v>-</v>
      </c>
    </row>
    <row r="61" spans="1:6" ht="12.75" customHeight="1" x14ac:dyDescent="0.2">
      <c r="A61" s="62">
        <v>634</v>
      </c>
      <c r="B61" s="64" t="s">
        <v>173</v>
      </c>
      <c r="C61" s="267" t="s">
        <v>174</v>
      </c>
      <c r="D61" s="59">
        <f t="shared" ref="D61:E61" si="10">SUM(D62:D63)</f>
        <v>782468.21</v>
      </c>
      <c r="E61" s="59">
        <f t="shared" si="10"/>
        <v>964.46</v>
      </c>
      <c r="F61" s="44">
        <f t="shared" si="0"/>
        <v>0.12325868165302205</v>
      </c>
    </row>
    <row r="62" spans="1:6" ht="12.75" customHeight="1" x14ac:dyDescent="0.2">
      <c r="A62" s="62">
        <v>6341</v>
      </c>
      <c r="B62" s="64" t="s">
        <v>175</v>
      </c>
      <c r="C62" s="267" t="s">
        <v>176</v>
      </c>
      <c r="D62" s="193">
        <v>736256.77</v>
      </c>
      <c r="E62" s="193">
        <v>964.46</v>
      </c>
      <c r="F62" s="44">
        <f t="shared" si="0"/>
        <v>0.13099506032385957</v>
      </c>
    </row>
    <row r="63" spans="1:6" ht="12.75" customHeight="1" x14ac:dyDescent="0.2">
      <c r="A63" s="62">
        <v>6342</v>
      </c>
      <c r="B63" s="64" t="s">
        <v>177</v>
      </c>
      <c r="C63" s="267" t="s">
        <v>178</v>
      </c>
      <c r="D63" s="193">
        <v>46211.44</v>
      </c>
      <c r="E63" s="193">
        <v>0</v>
      </c>
      <c r="F63" s="44">
        <f t="shared" si="0"/>
        <v>0</v>
      </c>
    </row>
    <row r="64" spans="1:6" ht="24" x14ac:dyDescent="0.2">
      <c r="A64" s="62">
        <v>635</v>
      </c>
      <c r="B64" s="64" t="s">
        <v>179</v>
      </c>
      <c r="C64" s="267" t="s">
        <v>180</v>
      </c>
      <c r="D64" s="59">
        <f>SUM(D65:D67)</f>
        <v>1601653.82</v>
      </c>
      <c r="E64" s="59">
        <f>SUM(E65:E67)</f>
        <v>1622656.39</v>
      </c>
      <c r="F64" s="44">
        <f t="shared" si="0"/>
        <v>101.3113052107602</v>
      </c>
    </row>
    <row r="65" spans="1:6" ht="12.75" customHeight="1" x14ac:dyDescent="0.2">
      <c r="A65" s="62">
        <v>6351</v>
      </c>
      <c r="B65" s="64" t="s">
        <v>181</v>
      </c>
      <c r="C65" s="267" t="s">
        <v>182</v>
      </c>
      <c r="D65" s="193">
        <v>1601653.82</v>
      </c>
      <c r="E65" s="193">
        <v>1321094.17</v>
      </c>
      <c r="F65" s="44">
        <f t="shared" si="0"/>
        <v>82.483127970812063</v>
      </c>
    </row>
    <row r="66" spans="1:6" ht="12.75" customHeight="1" x14ac:dyDescent="0.2">
      <c r="A66" s="62">
        <v>6352</v>
      </c>
      <c r="B66" s="63" t="s">
        <v>183</v>
      </c>
      <c r="C66" s="267" t="s">
        <v>184</v>
      </c>
      <c r="D66" s="193">
        <v>0</v>
      </c>
      <c r="E66" s="193">
        <v>301562.21999999997</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44998367.850000001</v>
      </c>
      <c r="E68" s="59">
        <f t="shared" si="11"/>
        <v>50967862.049999982</v>
      </c>
      <c r="F68" s="44">
        <f t="shared" si="0"/>
        <v>113.26602382535076</v>
      </c>
    </row>
    <row r="69" spans="1:6" ht="12.75" customHeight="1" x14ac:dyDescent="0.2">
      <c r="A69" s="62" t="s">
        <v>189</v>
      </c>
      <c r="B69" s="63" t="s">
        <v>190</v>
      </c>
      <c r="C69" s="267" t="s">
        <v>189</v>
      </c>
      <c r="D69" s="193">
        <v>44717989.380000003</v>
      </c>
      <c r="E69" s="193">
        <v>50482082.449999981</v>
      </c>
      <c r="F69" s="44">
        <f t="shared" si="0"/>
        <v>112.88987530503319</v>
      </c>
    </row>
    <row r="70" spans="1:6" ht="24" x14ac:dyDescent="0.2">
      <c r="A70" s="62" t="s">
        <v>191</v>
      </c>
      <c r="B70" s="63" t="s">
        <v>192</v>
      </c>
      <c r="C70" s="267" t="s">
        <v>191</v>
      </c>
      <c r="D70" s="193">
        <v>280378.46999999997</v>
      </c>
      <c r="E70" s="193">
        <v>485779.6</v>
      </c>
      <c r="F70" s="44">
        <f t="shared" si="0"/>
        <v>173.25852445089669</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6758562.9000000004</v>
      </c>
      <c r="E74" s="59">
        <f t="shared" si="13"/>
        <v>2621232.75</v>
      </c>
      <c r="F74" s="44">
        <f t="shared" si="0"/>
        <v>38.783877412755899</v>
      </c>
    </row>
    <row r="75" spans="1:6" ht="12.75" customHeight="1" x14ac:dyDescent="0.2">
      <c r="A75" s="62" t="s">
        <v>201</v>
      </c>
      <c r="B75" s="64" t="s">
        <v>202</v>
      </c>
      <c r="C75" s="267" t="s">
        <v>201</v>
      </c>
      <c r="D75" s="193">
        <v>4119503.97</v>
      </c>
      <c r="E75" s="193">
        <v>1243125.5</v>
      </c>
      <c r="F75" s="44">
        <f t="shared" si="0"/>
        <v>30.176582157778569</v>
      </c>
    </row>
    <row r="76" spans="1:6" ht="12.75" customHeight="1" x14ac:dyDescent="0.2">
      <c r="A76" s="62" t="s">
        <v>203</v>
      </c>
      <c r="B76" s="64" t="s">
        <v>204</v>
      </c>
      <c r="C76" s="267" t="s">
        <v>203</v>
      </c>
      <c r="D76" s="193">
        <v>2639058.9300000002</v>
      </c>
      <c r="E76" s="193">
        <v>1378107.25</v>
      </c>
      <c r="F76" s="44">
        <f t="shared" si="0"/>
        <v>52.219646720810431</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2678661.6199999996</v>
      </c>
      <c r="E82" s="59">
        <f t="shared" si="15"/>
        <v>2528559.6799999997</v>
      </c>
      <c r="F82" s="44">
        <f t="shared" si="0"/>
        <v>94.396382922005657</v>
      </c>
    </row>
    <row r="83" spans="1:6" ht="12.75" customHeight="1" x14ac:dyDescent="0.2">
      <c r="A83" s="62">
        <v>641</v>
      </c>
      <c r="B83" s="63" t="s">
        <v>217</v>
      </c>
      <c r="C83" s="267" t="s">
        <v>218</v>
      </c>
      <c r="D83" s="59">
        <f t="shared" ref="D83:E83" si="16">SUM(D84:D90)</f>
        <v>315868.92000000004</v>
      </c>
      <c r="E83" s="59">
        <f t="shared" si="16"/>
        <v>472959.54</v>
      </c>
      <c r="F83" s="44">
        <f t="shared" si="0"/>
        <v>149.73285120929273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9881.8700000000008</v>
      </c>
      <c r="E85" s="193">
        <v>12477.589999999998</v>
      </c>
      <c r="F85" s="44">
        <f t="shared" si="0"/>
        <v>126.26749795332258</v>
      </c>
    </row>
    <row r="86" spans="1:6" ht="12.75" customHeight="1" x14ac:dyDescent="0.2">
      <c r="A86" s="62">
        <v>6414</v>
      </c>
      <c r="B86" s="63" t="s">
        <v>223</v>
      </c>
      <c r="C86" s="267" t="s">
        <v>224</v>
      </c>
      <c r="D86" s="193">
        <v>516.27</v>
      </c>
      <c r="E86" s="193">
        <v>201.97</v>
      </c>
      <c r="F86" s="44">
        <f t="shared" si="0"/>
        <v>39.121002576171385</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304800</v>
      </c>
      <c r="E89" s="193">
        <v>457200</v>
      </c>
      <c r="F89" s="44">
        <f t="shared" si="0"/>
        <v>150</v>
      </c>
    </row>
    <row r="90" spans="1:6" ht="12.75" customHeight="1" x14ac:dyDescent="0.2">
      <c r="A90" s="62">
        <v>6419</v>
      </c>
      <c r="B90" s="63" t="s">
        <v>231</v>
      </c>
      <c r="C90" s="267" t="s">
        <v>232</v>
      </c>
      <c r="D90" s="193">
        <v>670.78</v>
      </c>
      <c r="E90" s="193">
        <v>3079.98</v>
      </c>
      <c r="F90" s="44">
        <f t="shared" si="0"/>
        <v>459.16395837681512</v>
      </c>
    </row>
    <row r="91" spans="1:6" ht="12.75" customHeight="1" x14ac:dyDescent="0.2">
      <c r="A91" s="62">
        <v>642</v>
      </c>
      <c r="B91" s="63" t="s">
        <v>233</v>
      </c>
      <c r="C91" s="267" t="s">
        <v>234</v>
      </c>
      <c r="D91" s="59">
        <f t="shared" ref="D91:E91" si="17">SUM(D92:D97)</f>
        <v>2362792.6999999997</v>
      </c>
      <c r="E91" s="59">
        <f t="shared" si="17"/>
        <v>2055600.14</v>
      </c>
      <c r="F91" s="44">
        <f t="shared" si="0"/>
        <v>86.998751096530825</v>
      </c>
    </row>
    <row r="92" spans="1:6" ht="12.75" customHeight="1" x14ac:dyDescent="0.2">
      <c r="A92" s="62">
        <v>6421</v>
      </c>
      <c r="B92" s="63" t="s">
        <v>235</v>
      </c>
      <c r="C92" s="267" t="s">
        <v>236</v>
      </c>
      <c r="D92" s="193">
        <v>2254904.4300000002</v>
      </c>
      <c r="E92" s="193">
        <v>1834220.1099999999</v>
      </c>
      <c r="F92" s="44">
        <f t="shared" si="0"/>
        <v>81.343585368715594</v>
      </c>
    </row>
    <row r="93" spans="1:6" ht="12.75" customHeight="1" x14ac:dyDescent="0.2">
      <c r="A93" s="62">
        <v>6422</v>
      </c>
      <c r="B93" s="63" t="s">
        <v>237</v>
      </c>
      <c r="C93" s="267" t="s">
        <v>238</v>
      </c>
      <c r="D93" s="193">
        <v>10367.51</v>
      </c>
      <c r="E93" s="193">
        <v>131310.78</v>
      </c>
      <c r="F93" s="44">
        <f t="shared" si="0"/>
        <v>1266.5604373663493</v>
      </c>
    </row>
    <row r="94" spans="1:6" ht="12.75" customHeight="1" x14ac:dyDescent="0.2">
      <c r="A94" s="62">
        <v>6423</v>
      </c>
      <c r="B94" s="63" t="s">
        <v>239</v>
      </c>
      <c r="C94" s="267" t="s">
        <v>240</v>
      </c>
      <c r="D94" s="193">
        <v>49808.5</v>
      </c>
      <c r="E94" s="193">
        <v>70082.710000000006</v>
      </c>
      <c r="F94" s="44">
        <f t="shared" si="0"/>
        <v>140.70431753616353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820</v>
      </c>
      <c r="F96" s="44" t="str">
        <f t="shared" si="0"/>
        <v>-</v>
      </c>
    </row>
    <row r="97" spans="1:6" ht="12.75" customHeight="1" x14ac:dyDescent="0.2">
      <c r="A97" s="62">
        <v>6429</v>
      </c>
      <c r="B97" s="64" t="s">
        <v>245</v>
      </c>
      <c r="C97" s="267" t="s">
        <v>246</v>
      </c>
      <c r="D97" s="193">
        <v>47712.26</v>
      </c>
      <c r="E97" s="193">
        <v>19166.539999999997</v>
      </c>
      <c r="F97" s="44">
        <f t="shared" si="0"/>
        <v>40.171100677268271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7645508.7300000004</v>
      </c>
      <c r="E106" s="59">
        <f>E107+E112+E120+E124</f>
        <v>8114603.6799999988</v>
      </c>
      <c r="F106" s="44">
        <f t="shared" si="0"/>
        <v>106.13556228324387</v>
      </c>
    </row>
    <row r="107" spans="1:6" ht="12.75" customHeight="1" x14ac:dyDescent="0.2">
      <c r="A107" s="62">
        <v>651</v>
      </c>
      <c r="B107" s="63" t="s">
        <v>265</v>
      </c>
      <c r="C107" s="267" t="s">
        <v>266</v>
      </c>
      <c r="D107" s="59">
        <f t="shared" ref="D107:E107" si="19">SUM(D108:D111)</f>
        <v>336406.66000000003</v>
      </c>
      <c r="E107" s="59">
        <f t="shared" si="19"/>
        <v>434869.60000000003</v>
      </c>
      <c r="F107" s="44">
        <f t="shared" si="0"/>
        <v>129.26902220069007</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229753.27</v>
      </c>
      <c r="E109" s="193">
        <v>275554.51</v>
      </c>
      <c r="F109" s="44">
        <f t="shared" si="0"/>
        <v>119.93496762853475</v>
      </c>
    </row>
    <row r="110" spans="1:6" ht="12.75" customHeight="1" x14ac:dyDescent="0.2">
      <c r="A110" s="62">
        <v>6513</v>
      </c>
      <c r="B110" s="63" t="s">
        <v>271</v>
      </c>
      <c r="C110" s="267" t="s">
        <v>272</v>
      </c>
      <c r="D110" s="193">
        <v>30268.61</v>
      </c>
      <c r="E110" s="193">
        <v>32783.9</v>
      </c>
      <c r="F110" s="44">
        <f t="shared" si="0"/>
        <v>108.30989596152583</v>
      </c>
    </row>
    <row r="111" spans="1:6" ht="12.75" customHeight="1" x14ac:dyDescent="0.2">
      <c r="A111" s="62">
        <v>6514</v>
      </c>
      <c r="B111" s="63" t="s">
        <v>273</v>
      </c>
      <c r="C111" s="267" t="s">
        <v>274</v>
      </c>
      <c r="D111" s="193">
        <v>76384.78</v>
      </c>
      <c r="E111" s="193">
        <v>126531.19</v>
      </c>
      <c r="F111" s="44">
        <f t="shared" si="0"/>
        <v>165.64974069441581</v>
      </c>
    </row>
    <row r="112" spans="1:6" ht="12.75" customHeight="1" x14ac:dyDescent="0.2">
      <c r="A112" s="62">
        <v>652</v>
      </c>
      <c r="B112" s="63" t="s">
        <v>275</v>
      </c>
      <c r="C112" s="267" t="s">
        <v>276</v>
      </c>
      <c r="D112" s="59">
        <f t="shared" ref="D112:E112" si="20">SUM(D113:D119)</f>
        <v>7309102.0700000003</v>
      </c>
      <c r="E112" s="59">
        <f t="shared" si="20"/>
        <v>7679734.0799999991</v>
      </c>
      <c r="F112" s="44">
        <f t="shared" si="0"/>
        <v>105.0708282146072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7309102.0700000003</v>
      </c>
      <c r="E117" s="193">
        <v>7679734.0799999991</v>
      </c>
      <c r="F117" s="44">
        <f t="shared" si="0"/>
        <v>105.0708282146072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5502246.7399999993</v>
      </c>
      <c r="E125" s="59">
        <f t="shared" si="22"/>
        <v>5874065.7599999998</v>
      </c>
      <c r="F125" s="44">
        <f t="shared" si="0"/>
        <v>106.75758535685007</v>
      </c>
    </row>
    <row r="126" spans="1:6" ht="12.75" customHeight="1" x14ac:dyDescent="0.2">
      <c r="A126" s="62">
        <v>661</v>
      </c>
      <c r="B126" s="64" t="s">
        <v>303</v>
      </c>
      <c r="C126" s="267" t="s">
        <v>304</v>
      </c>
      <c r="D126" s="59">
        <f t="shared" ref="D126:E126" si="23">SUM(D127:D128)</f>
        <v>5161199.1399999997</v>
      </c>
      <c r="E126" s="59">
        <f t="shared" si="23"/>
        <v>5551459.2599999998</v>
      </c>
      <c r="F126" s="44">
        <f t="shared" si="0"/>
        <v>107.56142340983186</v>
      </c>
    </row>
    <row r="127" spans="1:6" ht="12.75" customHeight="1" x14ac:dyDescent="0.2">
      <c r="A127" s="62">
        <v>6614</v>
      </c>
      <c r="B127" s="64" t="s">
        <v>305</v>
      </c>
      <c r="C127" s="267" t="s">
        <v>306</v>
      </c>
      <c r="D127" s="193">
        <v>18363.330000000002</v>
      </c>
      <c r="E127" s="193">
        <v>17970.879999999997</v>
      </c>
      <c r="F127" s="44">
        <f t="shared" si="0"/>
        <v>97.862860385344035</v>
      </c>
    </row>
    <row r="128" spans="1:6" ht="12.75" customHeight="1" x14ac:dyDescent="0.2">
      <c r="A128" s="62">
        <v>6615</v>
      </c>
      <c r="B128" s="64" t="s">
        <v>307</v>
      </c>
      <c r="C128" s="267" t="s">
        <v>308</v>
      </c>
      <c r="D128" s="193">
        <v>5142835.8099999996</v>
      </c>
      <c r="E128" s="193">
        <v>5533488.3799999999</v>
      </c>
      <c r="F128" s="44">
        <f t="shared" si="0"/>
        <v>107.59605370329722</v>
      </c>
    </row>
    <row r="129" spans="1:6" ht="36" x14ac:dyDescent="0.2">
      <c r="A129" s="62">
        <v>663</v>
      </c>
      <c r="B129" s="181" t="s">
        <v>309</v>
      </c>
      <c r="C129" s="267" t="s">
        <v>310</v>
      </c>
      <c r="D129" s="59">
        <f t="shared" ref="D129:E129" si="24">SUM(D130:D133)</f>
        <v>341047.6</v>
      </c>
      <c r="E129" s="59">
        <f t="shared" si="24"/>
        <v>322606.5</v>
      </c>
      <c r="F129" s="44">
        <f t="shared" si="0"/>
        <v>94.592807572901847</v>
      </c>
    </row>
    <row r="130" spans="1:6" ht="12.75" customHeight="1" x14ac:dyDescent="0.2">
      <c r="A130" s="62">
        <v>6631</v>
      </c>
      <c r="B130" s="64" t="s">
        <v>311</v>
      </c>
      <c r="C130" s="267" t="s">
        <v>312</v>
      </c>
      <c r="D130" s="193">
        <v>262805.93</v>
      </c>
      <c r="E130" s="193">
        <v>293351.09999999998</v>
      </c>
      <c r="F130" s="44">
        <f t="shared" si="0"/>
        <v>111.62270957888963</v>
      </c>
    </row>
    <row r="131" spans="1:6" ht="12.75" customHeight="1" x14ac:dyDescent="0.2">
      <c r="A131" s="62">
        <v>6632</v>
      </c>
      <c r="B131" s="181" t="s">
        <v>313</v>
      </c>
      <c r="C131" s="267" t="s">
        <v>314</v>
      </c>
      <c r="D131" s="193">
        <v>78241.67</v>
      </c>
      <c r="E131" s="193">
        <v>29255.4</v>
      </c>
      <c r="F131" s="44">
        <f t="shared" si="0"/>
        <v>37.391073068864713</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30890054.969999999</v>
      </c>
      <c r="E134" s="59">
        <f t="shared" si="25"/>
        <v>38997766.869999997</v>
      </c>
      <c r="F134" s="44">
        <f t="shared" ref="F134:F229" si="26">IF(D134&lt;&gt;0,IF(E134/D134&gt;=100,"&gt;&gt;100",E134/D134*100),"-")</f>
        <v>126.24699731960366</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30890054.969999999</v>
      </c>
      <c r="E139" s="193">
        <v>38997766.869999997</v>
      </c>
      <c r="F139" s="44">
        <f t="shared" si="26"/>
        <v>126.24699731960366</v>
      </c>
    </row>
    <row r="140" spans="1:6" ht="12.75" customHeight="1" x14ac:dyDescent="0.2">
      <c r="A140" s="62">
        <v>68</v>
      </c>
      <c r="B140" s="64" t="s">
        <v>331</v>
      </c>
      <c r="C140" s="267" t="s">
        <v>332</v>
      </c>
      <c r="D140" s="59">
        <f t="shared" ref="D140:E140" si="28">D141+D151</f>
        <v>57022.96</v>
      </c>
      <c r="E140" s="59">
        <f t="shared" si="28"/>
        <v>81618.19</v>
      </c>
      <c r="F140" s="44">
        <f t="shared" si="26"/>
        <v>143.1321523821282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57022.96</v>
      </c>
      <c r="E151" s="193">
        <v>81618.19</v>
      </c>
      <c r="F151" s="44">
        <f t="shared" si="26"/>
        <v>143.1321523821282</v>
      </c>
    </row>
    <row r="152" spans="1:6" ht="12.75" customHeight="1" x14ac:dyDescent="0.2">
      <c r="A152" s="62">
        <v>3</v>
      </c>
      <c r="B152" s="63" t="s">
        <v>355</v>
      </c>
      <c r="C152" s="267" t="s">
        <v>61</v>
      </c>
      <c r="D152" s="59">
        <f>D153+D164+D202+D221+D230+D262+D273</f>
        <v>118968405.55000001</v>
      </c>
      <c r="E152" s="59">
        <f>E153+E164+E202+E221+E230+E262+E273</f>
        <v>144142321.60000002</v>
      </c>
      <c r="F152" s="44">
        <f t="shared" si="26"/>
        <v>121.16016931858427</v>
      </c>
    </row>
    <row r="153" spans="1:6" ht="12.75" customHeight="1" x14ac:dyDescent="0.2">
      <c r="A153" s="62">
        <v>31</v>
      </c>
      <c r="B153" s="63" t="s">
        <v>356</v>
      </c>
      <c r="C153" s="267" t="s">
        <v>357</v>
      </c>
      <c r="D153" s="59">
        <f t="shared" ref="D153:E153" si="30">D154+D159+D160</f>
        <v>88371381</v>
      </c>
      <c r="E153" s="59">
        <f t="shared" si="30"/>
        <v>109414923.84999999</v>
      </c>
      <c r="F153" s="44">
        <f t="shared" si="26"/>
        <v>123.81262192790672</v>
      </c>
    </row>
    <row r="154" spans="1:6" ht="12.75" customHeight="1" x14ac:dyDescent="0.2">
      <c r="A154" s="62">
        <v>311</v>
      </c>
      <c r="B154" s="63" t="s">
        <v>358</v>
      </c>
      <c r="C154" s="267" t="s">
        <v>359</v>
      </c>
      <c r="D154" s="59">
        <f t="shared" ref="D154:E154" si="31">SUM(D155:D158)</f>
        <v>73452069.209999993</v>
      </c>
      <c r="E154" s="59">
        <f t="shared" si="31"/>
        <v>91332719.109999999</v>
      </c>
      <c r="F154" s="44">
        <f t="shared" si="26"/>
        <v>124.34328956598773</v>
      </c>
    </row>
    <row r="155" spans="1:6" ht="12.75" customHeight="1" x14ac:dyDescent="0.2">
      <c r="A155" s="62">
        <v>3111</v>
      </c>
      <c r="B155" s="63" t="s">
        <v>360</v>
      </c>
      <c r="C155" s="267" t="s">
        <v>361</v>
      </c>
      <c r="D155" s="193">
        <v>70498726.319999993</v>
      </c>
      <c r="E155" s="193">
        <v>88176825.010000005</v>
      </c>
      <c r="F155" s="44">
        <f t="shared" si="26"/>
        <v>125.07577031925024</v>
      </c>
    </row>
    <row r="156" spans="1:6" ht="12.75" customHeight="1" x14ac:dyDescent="0.2">
      <c r="A156" s="62">
        <v>3112</v>
      </c>
      <c r="B156" s="63" t="s">
        <v>362</v>
      </c>
      <c r="C156" s="267" t="s">
        <v>363</v>
      </c>
      <c r="D156" s="193">
        <v>234.64</v>
      </c>
      <c r="E156" s="193">
        <v>590.63</v>
      </c>
      <c r="F156" s="44">
        <f t="shared" si="26"/>
        <v>251.71752471871804</v>
      </c>
    </row>
    <row r="157" spans="1:6" ht="12.75" customHeight="1" x14ac:dyDescent="0.2">
      <c r="A157" s="62">
        <v>3113</v>
      </c>
      <c r="B157" s="64" t="s">
        <v>364</v>
      </c>
      <c r="C157" s="267" t="s">
        <v>365</v>
      </c>
      <c r="D157" s="193">
        <v>1727372.98</v>
      </c>
      <c r="E157" s="193">
        <v>2390048.75</v>
      </c>
      <c r="F157" s="44">
        <f t="shared" si="26"/>
        <v>138.36321267454352</v>
      </c>
    </row>
    <row r="158" spans="1:6" ht="12.75" customHeight="1" x14ac:dyDescent="0.2">
      <c r="A158" s="62">
        <v>3114</v>
      </c>
      <c r="B158" s="64" t="s">
        <v>366</v>
      </c>
      <c r="C158" s="267" t="s">
        <v>367</v>
      </c>
      <c r="D158" s="193">
        <v>1225735.27</v>
      </c>
      <c r="E158" s="193">
        <v>765254.72</v>
      </c>
      <c r="F158" s="44">
        <f t="shared" si="26"/>
        <v>62.432299920683519</v>
      </c>
    </row>
    <row r="159" spans="1:6" ht="12.75" customHeight="1" x14ac:dyDescent="0.2">
      <c r="A159" s="62">
        <v>312</v>
      </c>
      <c r="B159" s="64" t="s">
        <v>368</v>
      </c>
      <c r="C159" s="267" t="s">
        <v>369</v>
      </c>
      <c r="D159" s="193">
        <v>3322805.68</v>
      </c>
      <c r="E159" s="193">
        <v>3598970.8099999996</v>
      </c>
      <c r="F159" s="44">
        <f t="shared" si="26"/>
        <v>108.31120313963108</v>
      </c>
    </row>
    <row r="160" spans="1:6" ht="12.75" customHeight="1" x14ac:dyDescent="0.2">
      <c r="A160" s="62">
        <v>313</v>
      </c>
      <c r="B160" s="64" t="s">
        <v>370</v>
      </c>
      <c r="C160" s="267" t="s">
        <v>371</v>
      </c>
      <c r="D160" s="59">
        <f t="shared" ref="D160:E160" si="32">SUM(D161:D163)</f>
        <v>11596506.110000001</v>
      </c>
      <c r="E160" s="59">
        <f t="shared" si="32"/>
        <v>14483233.93</v>
      </c>
      <c r="F160" s="44">
        <f t="shared" si="26"/>
        <v>124.89308238720875</v>
      </c>
    </row>
    <row r="161" spans="1:6" ht="12.75" customHeight="1" x14ac:dyDescent="0.2">
      <c r="A161" s="62">
        <v>3131</v>
      </c>
      <c r="B161" s="64" t="s">
        <v>372</v>
      </c>
      <c r="C161" s="267" t="s">
        <v>373</v>
      </c>
      <c r="D161" s="193">
        <v>2406.2199999999998</v>
      </c>
      <c r="E161" s="193">
        <v>5337.9000000000005</v>
      </c>
      <c r="F161" s="44">
        <f t="shared" si="26"/>
        <v>221.83757096192372</v>
      </c>
    </row>
    <row r="162" spans="1:6" ht="12.75" customHeight="1" x14ac:dyDescent="0.2">
      <c r="A162" s="62">
        <v>3132</v>
      </c>
      <c r="B162" s="64" t="s">
        <v>374</v>
      </c>
      <c r="C162" s="267" t="s">
        <v>375</v>
      </c>
      <c r="D162" s="193">
        <v>11592756.41</v>
      </c>
      <c r="E162" s="193">
        <v>14477713.83</v>
      </c>
      <c r="F162" s="44">
        <f t="shared" si="26"/>
        <v>124.8858624986842</v>
      </c>
    </row>
    <row r="163" spans="1:6" ht="12.75" customHeight="1" x14ac:dyDescent="0.2">
      <c r="A163" s="62">
        <v>3133</v>
      </c>
      <c r="B163" s="63" t="s">
        <v>376</v>
      </c>
      <c r="C163" s="267" t="s">
        <v>377</v>
      </c>
      <c r="D163" s="193">
        <v>1343.48</v>
      </c>
      <c r="E163" s="193">
        <v>182.2</v>
      </c>
      <c r="F163" s="44">
        <f t="shared" si="26"/>
        <v>13.561794742013278</v>
      </c>
    </row>
    <row r="164" spans="1:6" ht="12.75" customHeight="1" x14ac:dyDescent="0.2">
      <c r="A164" s="69">
        <v>32</v>
      </c>
      <c r="B164" s="64" t="s">
        <v>378</v>
      </c>
      <c r="C164" s="267" t="s">
        <v>379</v>
      </c>
      <c r="D164" s="59">
        <f>D165+D170+D178+D188+D189+D194</f>
        <v>23037885.800000004</v>
      </c>
      <c r="E164" s="59">
        <f>E165+E170+E178+E188+E189+E194</f>
        <v>26185784.680000003</v>
      </c>
      <c r="F164" s="44">
        <f t="shared" si="26"/>
        <v>113.66400939447317</v>
      </c>
    </row>
    <row r="165" spans="1:6" ht="12.75" customHeight="1" x14ac:dyDescent="0.2">
      <c r="A165" s="62">
        <v>321</v>
      </c>
      <c r="B165" s="63" t="s">
        <v>380</v>
      </c>
      <c r="C165" s="267" t="s">
        <v>381</v>
      </c>
      <c r="D165" s="59">
        <f t="shared" ref="D165:E165" si="33">SUM(D166:D169)</f>
        <v>2974459.7499999995</v>
      </c>
      <c r="E165" s="59">
        <f t="shared" si="33"/>
        <v>3423071.0699999994</v>
      </c>
      <c r="F165" s="44">
        <f t="shared" si="26"/>
        <v>115.08211096149476</v>
      </c>
    </row>
    <row r="166" spans="1:6" ht="12.75" customHeight="1" x14ac:dyDescent="0.2">
      <c r="A166" s="62">
        <v>3211</v>
      </c>
      <c r="B166" s="63" t="s">
        <v>382</v>
      </c>
      <c r="C166" s="267" t="s">
        <v>383</v>
      </c>
      <c r="D166" s="193">
        <v>518530.5</v>
      </c>
      <c r="E166" s="193">
        <v>589222.86</v>
      </c>
      <c r="F166" s="44">
        <f t="shared" si="26"/>
        <v>113.63321154686174</v>
      </c>
    </row>
    <row r="167" spans="1:6" ht="12.75" customHeight="1" x14ac:dyDescent="0.2">
      <c r="A167" s="62">
        <v>3212</v>
      </c>
      <c r="B167" s="63" t="s">
        <v>384</v>
      </c>
      <c r="C167" s="267" t="s">
        <v>385</v>
      </c>
      <c r="D167" s="193">
        <v>2152538.0499999998</v>
      </c>
      <c r="E167" s="193">
        <v>2407433.1399999997</v>
      </c>
      <c r="F167" s="44">
        <f t="shared" si="26"/>
        <v>111.84160670237628</v>
      </c>
    </row>
    <row r="168" spans="1:6" ht="12.75" customHeight="1" x14ac:dyDescent="0.2">
      <c r="A168" s="62">
        <v>3213</v>
      </c>
      <c r="B168" s="63" t="s">
        <v>386</v>
      </c>
      <c r="C168" s="267" t="s">
        <v>387</v>
      </c>
      <c r="D168" s="193">
        <v>204675.36</v>
      </c>
      <c r="E168" s="193">
        <v>291274.90000000002</v>
      </c>
      <c r="F168" s="44">
        <f t="shared" si="26"/>
        <v>142.31068165703974</v>
      </c>
    </row>
    <row r="169" spans="1:6" ht="12.75" customHeight="1" x14ac:dyDescent="0.2">
      <c r="A169" s="62">
        <v>3214</v>
      </c>
      <c r="B169" s="63" t="s">
        <v>388</v>
      </c>
      <c r="C169" s="267" t="s">
        <v>389</v>
      </c>
      <c r="D169" s="193">
        <v>98715.839999999997</v>
      </c>
      <c r="E169" s="193">
        <v>135140.16999999998</v>
      </c>
      <c r="F169" s="44">
        <f t="shared" si="26"/>
        <v>136.89816142981712</v>
      </c>
    </row>
    <row r="170" spans="1:6" ht="12.75" customHeight="1" x14ac:dyDescent="0.2">
      <c r="A170" s="62">
        <v>322</v>
      </c>
      <c r="B170" s="63" t="s">
        <v>390</v>
      </c>
      <c r="C170" s="267" t="s">
        <v>391</v>
      </c>
      <c r="D170" s="59">
        <f t="shared" ref="D170:E170" si="34">SUM(D171:D177)</f>
        <v>9957316.9500000011</v>
      </c>
      <c r="E170" s="59">
        <f t="shared" si="34"/>
        <v>7951760.7199999988</v>
      </c>
      <c r="F170" s="44">
        <f t="shared" si="26"/>
        <v>79.858467496105945</v>
      </c>
    </row>
    <row r="171" spans="1:6" ht="12.75" customHeight="1" x14ac:dyDescent="0.2">
      <c r="A171" s="62">
        <v>3221</v>
      </c>
      <c r="B171" s="63" t="s">
        <v>392</v>
      </c>
      <c r="C171" s="267" t="s">
        <v>393</v>
      </c>
      <c r="D171" s="193">
        <v>898144.74</v>
      </c>
      <c r="E171" s="193">
        <v>946483.81000000017</v>
      </c>
      <c r="F171" s="44">
        <f t="shared" si="26"/>
        <v>105.38210244375537</v>
      </c>
    </row>
    <row r="172" spans="1:6" ht="12.75" customHeight="1" x14ac:dyDescent="0.2">
      <c r="A172" s="62">
        <v>3222</v>
      </c>
      <c r="B172" s="63" t="s">
        <v>394</v>
      </c>
      <c r="C172" s="267" t="s">
        <v>395</v>
      </c>
      <c r="D172" s="193">
        <v>5510911.04</v>
      </c>
      <c r="E172" s="193">
        <v>3256247.3299999996</v>
      </c>
      <c r="F172" s="44">
        <f t="shared" si="26"/>
        <v>59.087278062830052</v>
      </c>
    </row>
    <row r="173" spans="1:6" ht="12.75" customHeight="1" x14ac:dyDescent="0.2">
      <c r="A173" s="62">
        <v>3223</v>
      </c>
      <c r="B173" s="64" t="s">
        <v>396</v>
      </c>
      <c r="C173" s="267" t="s">
        <v>397</v>
      </c>
      <c r="D173" s="193">
        <v>2969961.11</v>
      </c>
      <c r="E173" s="193">
        <v>3037472.4099999997</v>
      </c>
      <c r="F173" s="44">
        <f t="shared" si="26"/>
        <v>102.27313750919788</v>
      </c>
    </row>
    <row r="174" spans="1:6" ht="12.75" customHeight="1" x14ac:dyDescent="0.2">
      <c r="A174" s="62">
        <v>3224</v>
      </c>
      <c r="B174" s="64" t="s">
        <v>398</v>
      </c>
      <c r="C174" s="267" t="s">
        <v>399</v>
      </c>
      <c r="D174" s="193">
        <v>227235.67</v>
      </c>
      <c r="E174" s="193">
        <v>405825.14</v>
      </c>
      <c r="F174" s="44">
        <f t="shared" si="26"/>
        <v>178.59218141236363</v>
      </c>
    </row>
    <row r="175" spans="1:6" ht="12.75" customHeight="1" x14ac:dyDescent="0.2">
      <c r="A175" s="62">
        <v>3225</v>
      </c>
      <c r="B175" s="64" t="s">
        <v>400</v>
      </c>
      <c r="C175" s="267" t="s">
        <v>401</v>
      </c>
      <c r="D175" s="193">
        <v>227204.08</v>
      </c>
      <c r="E175" s="193">
        <v>243522.48</v>
      </c>
      <c r="F175" s="44">
        <f t="shared" si="26"/>
        <v>107.1822653888962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123860.31</v>
      </c>
      <c r="E177" s="193">
        <v>62209.55</v>
      </c>
      <c r="F177" s="44">
        <f t="shared" si="26"/>
        <v>50.225572663268814</v>
      </c>
    </row>
    <row r="178" spans="1:6" ht="12.75" customHeight="1" x14ac:dyDescent="0.2">
      <c r="A178" s="62">
        <v>323</v>
      </c>
      <c r="B178" s="64" t="s">
        <v>406</v>
      </c>
      <c r="C178" s="267" t="s">
        <v>407</v>
      </c>
      <c r="D178" s="59">
        <f t="shared" ref="D178:E178" si="35">SUM(D179:D187)</f>
        <v>8967350.7800000012</v>
      </c>
      <c r="E178" s="59">
        <f t="shared" si="35"/>
        <v>10426624.770000001</v>
      </c>
      <c r="F178" s="44">
        <f t="shared" si="26"/>
        <v>116.27318954952268</v>
      </c>
    </row>
    <row r="179" spans="1:6" ht="12.75" customHeight="1" x14ac:dyDescent="0.2">
      <c r="A179" s="62">
        <v>3231</v>
      </c>
      <c r="B179" s="64" t="s">
        <v>408</v>
      </c>
      <c r="C179" s="267" t="s">
        <v>409</v>
      </c>
      <c r="D179" s="193">
        <v>1192262.23</v>
      </c>
      <c r="E179" s="193">
        <v>1353935.4400000002</v>
      </c>
      <c r="F179" s="44">
        <f t="shared" si="26"/>
        <v>113.56020562691147</v>
      </c>
    </row>
    <row r="180" spans="1:6" ht="12.75" customHeight="1" x14ac:dyDescent="0.2">
      <c r="A180" s="62">
        <v>3232</v>
      </c>
      <c r="B180" s="64" t="s">
        <v>410</v>
      </c>
      <c r="C180" s="267" t="s">
        <v>411</v>
      </c>
      <c r="D180" s="193">
        <v>1891760.93</v>
      </c>
      <c r="E180" s="193">
        <v>2298892.4500000002</v>
      </c>
      <c r="F180" s="44">
        <f t="shared" si="26"/>
        <v>121.5212986769951</v>
      </c>
    </row>
    <row r="181" spans="1:6" ht="12.75" customHeight="1" x14ac:dyDescent="0.2">
      <c r="A181" s="62">
        <v>3233</v>
      </c>
      <c r="B181" s="64" t="s">
        <v>412</v>
      </c>
      <c r="C181" s="267" t="s">
        <v>413</v>
      </c>
      <c r="D181" s="193">
        <v>380374.96</v>
      </c>
      <c r="E181" s="193">
        <v>337639.63</v>
      </c>
      <c r="F181" s="44">
        <f t="shared" si="26"/>
        <v>88.764946567460683</v>
      </c>
    </row>
    <row r="182" spans="1:6" ht="12.75" customHeight="1" x14ac:dyDescent="0.2">
      <c r="A182" s="62">
        <v>3234</v>
      </c>
      <c r="B182" s="64" t="s">
        <v>414</v>
      </c>
      <c r="C182" s="267" t="s">
        <v>415</v>
      </c>
      <c r="D182" s="193">
        <v>1128862.79</v>
      </c>
      <c r="E182" s="193">
        <v>1233923.4700000004</v>
      </c>
      <c r="F182" s="44">
        <f t="shared" si="26"/>
        <v>109.30677146334146</v>
      </c>
    </row>
    <row r="183" spans="1:6" ht="12.75" customHeight="1" x14ac:dyDescent="0.2">
      <c r="A183" s="62">
        <v>3235</v>
      </c>
      <c r="B183" s="63" t="s">
        <v>416</v>
      </c>
      <c r="C183" s="267" t="s">
        <v>417</v>
      </c>
      <c r="D183" s="193">
        <v>615135.66</v>
      </c>
      <c r="E183" s="193">
        <v>767150.24</v>
      </c>
      <c r="F183" s="44">
        <f t="shared" si="26"/>
        <v>124.71236669972929</v>
      </c>
    </row>
    <row r="184" spans="1:6" ht="12.75" customHeight="1" x14ac:dyDescent="0.2">
      <c r="A184" s="62">
        <v>3236</v>
      </c>
      <c r="B184" s="63" t="s">
        <v>418</v>
      </c>
      <c r="C184" s="267" t="s">
        <v>419</v>
      </c>
      <c r="D184" s="193">
        <v>528203.87</v>
      </c>
      <c r="E184" s="193">
        <v>675763.24999999988</v>
      </c>
      <c r="F184" s="44">
        <f t="shared" si="26"/>
        <v>127.9360656710069</v>
      </c>
    </row>
    <row r="185" spans="1:6" ht="12.75" customHeight="1" x14ac:dyDescent="0.2">
      <c r="A185" s="62">
        <v>3237</v>
      </c>
      <c r="B185" s="63" t="s">
        <v>420</v>
      </c>
      <c r="C185" s="267" t="s">
        <v>421</v>
      </c>
      <c r="D185" s="193">
        <v>1000539.95</v>
      </c>
      <c r="E185" s="193">
        <v>1252666.2100000002</v>
      </c>
      <c r="F185" s="44">
        <f t="shared" si="26"/>
        <v>125.19901978926482</v>
      </c>
    </row>
    <row r="186" spans="1:6" ht="12.75" customHeight="1" x14ac:dyDescent="0.2">
      <c r="A186" s="62">
        <v>3238</v>
      </c>
      <c r="B186" s="63" t="s">
        <v>422</v>
      </c>
      <c r="C186" s="267" t="s">
        <v>423</v>
      </c>
      <c r="D186" s="193">
        <v>586475.32999999996</v>
      </c>
      <c r="E186" s="193">
        <v>726799.02000000014</v>
      </c>
      <c r="F186" s="44">
        <f t="shared" si="26"/>
        <v>123.92661427037352</v>
      </c>
    </row>
    <row r="187" spans="1:6" ht="12.75" customHeight="1" x14ac:dyDescent="0.2">
      <c r="A187" s="62">
        <v>3239</v>
      </c>
      <c r="B187" s="63" t="s">
        <v>424</v>
      </c>
      <c r="C187" s="267" t="s">
        <v>425</v>
      </c>
      <c r="D187" s="193">
        <v>1643735.06</v>
      </c>
      <c r="E187" s="193">
        <v>1779855.06</v>
      </c>
      <c r="F187" s="44">
        <f t="shared" si="26"/>
        <v>108.28113990584347</v>
      </c>
    </row>
    <row r="188" spans="1:6" ht="12.75" customHeight="1" x14ac:dyDescent="0.2">
      <c r="A188" s="62">
        <v>324</v>
      </c>
      <c r="B188" s="63" t="s">
        <v>426</v>
      </c>
      <c r="C188" s="267" t="s">
        <v>427</v>
      </c>
      <c r="D188" s="193">
        <v>142832.89000000001</v>
      </c>
      <c r="E188" s="193">
        <v>138081.09</v>
      </c>
      <c r="F188" s="44">
        <f t="shared" si="26"/>
        <v>96.673175204954532</v>
      </c>
    </row>
    <row r="189" spans="1:6" ht="24" x14ac:dyDescent="0.2">
      <c r="A189" s="69" t="s">
        <v>428</v>
      </c>
      <c r="B189" s="64" t="s">
        <v>429</v>
      </c>
      <c r="C189" s="300" t="s">
        <v>428</v>
      </c>
      <c r="D189" s="59">
        <f>SUM(D190:D193)</f>
        <v>0</v>
      </c>
      <c r="E189" s="59">
        <f>SUM(E190:E193)</f>
        <v>3262313.35</v>
      </c>
      <c r="F189" s="44" t="str">
        <f>IF(D189&lt;&gt;0,IF(E189/D189&gt;=100,"&gt;&gt;100",E189/D189*100),"-")</f>
        <v>-</v>
      </c>
    </row>
    <row r="190" spans="1:6" ht="12.75" customHeight="1" x14ac:dyDescent="0.2">
      <c r="A190" s="69" t="s">
        <v>430</v>
      </c>
      <c r="B190" s="64" t="s">
        <v>431</v>
      </c>
      <c r="C190" s="300" t="s">
        <v>430</v>
      </c>
      <c r="D190" s="191"/>
      <c r="E190" s="191">
        <v>3261784.96</v>
      </c>
      <c r="F190" s="70" t="str">
        <f>IF(D190&lt;&gt;0,IF(E190/D190&gt;=100,"&gt;&gt;100",E190/D190*100),"-")</f>
        <v>-</v>
      </c>
    </row>
    <row r="191" spans="1:6" ht="12.75" customHeight="1" x14ac:dyDescent="0.2">
      <c r="A191" s="69" t="s">
        <v>432</v>
      </c>
      <c r="B191" s="64" t="s">
        <v>433</v>
      </c>
      <c r="C191" s="300" t="s">
        <v>432</v>
      </c>
      <c r="D191" s="191"/>
      <c r="E191" s="191">
        <v>528.39</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995925.42999999993</v>
      </c>
      <c r="E194" s="59">
        <f t="shared" si="36"/>
        <v>983933.67999999993</v>
      </c>
      <c r="F194" s="44">
        <f t="shared" si="26"/>
        <v>98.795918887220296</v>
      </c>
    </row>
    <row r="195" spans="1:6" ht="12.75" customHeight="1" x14ac:dyDescent="0.2">
      <c r="A195" s="62">
        <v>3291</v>
      </c>
      <c r="B195" s="182" t="s">
        <v>440</v>
      </c>
      <c r="C195" s="267" t="s">
        <v>441</v>
      </c>
      <c r="D195" s="193">
        <v>173955.31</v>
      </c>
      <c r="E195" s="193">
        <v>154723.63</v>
      </c>
      <c r="F195" s="44">
        <f t="shared" si="26"/>
        <v>88.944470852887449</v>
      </c>
    </row>
    <row r="196" spans="1:6" ht="12.75" customHeight="1" x14ac:dyDescent="0.2">
      <c r="A196" s="62">
        <v>3292</v>
      </c>
      <c r="B196" s="63" t="s">
        <v>442</v>
      </c>
      <c r="C196" s="267" t="s">
        <v>443</v>
      </c>
      <c r="D196" s="193">
        <v>205293.26</v>
      </c>
      <c r="E196" s="193">
        <v>236340.44000000003</v>
      </c>
      <c r="F196" s="44">
        <f t="shared" si="26"/>
        <v>115.12333137483424</v>
      </c>
    </row>
    <row r="197" spans="1:6" ht="12.75" customHeight="1" x14ac:dyDescent="0.2">
      <c r="A197" s="62">
        <v>3293</v>
      </c>
      <c r="B197" s="63" t="s">
        <v>444</v>
      </c>
      <c r="C197" s="267" t="s">
        <v>445</v>
      </c>
      <c r="D197" s="193">
        <v>154039.07</v>
      </c>
      <c r="E197" s="193">
        <v>158192.93999999997</v>
      </c>
      <c r="F197" s="44">
        <f t="shared" si="26"/>
        <v>102.69663404225953</v>
      </c>
    </row>
    <row r="198" spans="1:6" ht="12.75" customHeight="1" x14ac:dyDescent="0.2">
      <c r="A198" s="62">
        <v>3294</v>
      </c>
      <c r="B198" s="63" t="s">
        <v>446</v>
      </c>
      <c r="C198" s="267" t="s">
        <v>447</v>
      </c>
      <c r="D198" s="193">
        <v>79584.490000000005</v>
      </c>
      <c r="E198" s="193">
        <v>77555.11</v>
      </c>
      <c r="F198" s="44">
        <f t="shared" si="26"/>
        <v>97.450030778610255</v>
      </c>
    </row>
    <row r="199" spans="1:6" ht="12.75" customHeight="1" x14ac:dyDescent="0.2">
      <c r="A199" s="62">
        <v>3295</v>
      </c>
      <c r="B199" s="63" t="s">
        <v>448</v>
      </c>
      <c r="C199" s="267" t="s">
        <v>449</v>
      </c>
      <c r="D199" s="193">
        <v>164750.64000000001</v>
      </c>
      <c r="E199" s="193">
        <v>193010.23</v>
      </c>
      <c r="F199" s="44">
        <f t="shared" si="26"/>
        <v>117.15294702345314</v>
      </c>
    </row>
    <row r="200" spans="1:6" ht="12.75" customHeight="1" x14ac:dyDescent="0.2">
      <c r="A200" s="62" t="s">
        <v>450</v>
      </c>
      <c r="B200" s="63" t="s">
        <v>451</v>
      </c>
      <c r="C200" s="267" t="s">
        <v>450</v>
      </c>
      <c r="D200" s="193">
        <v>62946.59</v>
      </c>
      <c r="E200" s="193">
        <v>46867.98</v>
      </c>
      <c r="F200" s="44">
        <f t="shared" si="26"/>
        <v>74.45674181873872</v>
      </c>
    </row>
    <row r="201" spans="1:6" ht="12.75" customHeight="1" x14ac:dyDescent="0.2">
      <c r="A201" s="62">
        <v>3299</v>
      </c>
      <c r="B201" s="63" t="s">
        <v>452</v>
      </c>
      <c r="C201" s="267" t="s">
        <v>453</v>
      </c>
      <c r="D201" s="193">
        <v>155356.07</v>
      </c>
      <c r="E201" s="193">
        <v>117243.35</v>
      </c>
      <c r="F201" s="44">
        <f t="shared" si="26"/>
        <v>75.467505067552239</v>
      </c>
    </row>
    <row r="202" spans="1:6" ht="12.75" customHeight="1" x14ac:dyDescent="0.2">
      <c r="A202" s="62">
        <v>34</v>
      </c>
      <c r="B202" s="182" t="s">
        <v>454</v>
      </c>
      <c r="C202" s="267" t="s">
        <v>455</v>
      </c>
      <c r="D202" s="59">
        <f t="shared" ref="D202:E202" si="37">D203+D208+D216</f>
        <v>175510.19</v>
      </c>
      <c r="E202" s="59">
        <f t="shared" si="37"/>
        <v>167105.65000000002</v>
      </c>
      <c r="F202" s="44">
        <f t="shared" si="26"/>
        <v>95.211366359981724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64498.2</v>
      </c>
      <c r="E208" s="59">
        <f t="shared" si="39"/>
        <v>70462.16</v>
      </c>
      <c r="F208" s="44">
        <f t="shared" si="26"/>
        <v>109.24670766005875</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442.14</v>
      </c>
      <c r="F210" s="44" t="str">
        <f t="shared" si="26"/>
        <v>-</v>
      </c>
    </row>
    <row r="211" spans="1:6" ht="24" x14ac:dyDescent="0.2">
      <c r="A211" s="62">
        <v>3423</v>
      </c>
      <c r="B211" s="182" t="s">
        <v>472</v>
      </c>
      <c r="C211" s="267" t="s">
        <v>473</v>
      </c>
      <c r="D211" s="193">
        <v>39644.720000000001</v>
      </c>
      <c r="E211" s="193">
        <v>45166.54</v>
      </c>
      <c r="F211" s="44">
        <f t="shared" si="26"/>
        <v>113.92826081253695</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24853.48</v>
      </c>
      <c r="E215" s="193">
        <v>24853.48</v>
      </c>
      <c r="F215" s="44">
        <f t="shared" si="26"/>
        <v>100</v>
      </c>
    </row>
    <row r="216" spans="1:6" ht="12.75" customHeight="1" x14ac:dyDescent="0.2">
      <c r="A216" s="62">
        <v>343</v>
      </c>
      <c r="B216" s="64" t="s">
        <v>482</v>
      </c>
      <c r="C216" s="267" t="s">
        <v>483</v>
      </c>
      <c r="D216" s="59">
        <f t="shared" ref="D216:E216" si="40">SUM(D217:D220)</f>
        <v>111011.98999999999</v>
      </c>
      <c r="E216" s="59">
        <f t="shared" si="40"/>
        <v>96643.49000000002</v>
      </c>
      <c r="F216" s="44">
        <f t="shared" si="26"/>
        <v>87.05680350383777</v>
      </c>
    </row>
    <row r="217" spans="1:6" ht="12.75" customHeight="1" x14ac:dyDescent="0.2">
      <c r="A217" s="62">
        <v>3431</v>
      </c>
      <c r="B217" s="181" t="s">
        <v>484</v>
      </c>
      <c r="C217" s="267" t="s">
        <v>485</v>
      </c>
      <c r="D217" s="193">
        <v>45224.45</v>
      </c>
      <c r="E217" s="193">
        <v>63687.410000000011</v>
      </c>
      <c r="F217" s="44">
        <f t="shared" si="26"/>
        <v>140.82517310879405</v>
      </c>
    </row>
    <row r="218" spans="1:6" ht="12.75" customHeight="1" x14ac:dyDescent="0.2">
      <c r="A218" s="62">
        <v>3432</v>
      </c>
      <c r="B218" s="64" t="s">
        <v>486</v>
      </c>
      <c r="C218" s="267" t="s">
        <v>487</v>
      </c>
      <c r="D218" s="193">
        <v>388.78</v>
      </c>
      <c r="E218" s="193">
        <v>182.23</v>
      </c>
      <c r="F218" s="44">
        <f t="shared" si="26"/>
        <v>46.872267091928599</v>
      </c>
    </row>
    <row r="219" spans="1:6" ht="12.75" customHeight="1" x14ac:dyDescent="0.2">
      <c r="A219" s="62">
        <v>3433</v>
      </c>
      <c r="B219" s="64" t="s">
        <v>488</v>
      </c>
      <c r="C219" s="267" t="s">
        <v>489</v>
      </c>
      <c r="D219" s="193">
        <v>49006.14</v>
      </c>
      <c r="E219" s="193">
        <v>20428.57</v>
      </c>
      <c r="F219" s="44">
        <f t="shared" si="26"/>
        <v>41.685735705770746</v>
      </c>
    </row>
    <row r="220" spans="1:6" ht="12.75" customHeight="1" x14ac:dyDescent="0.2">
      <c r="A220" s="62">
        <v>3434</v>
      </c>
      <c r="B220" s="64" t="s">
        <v>490</v>
      </c>
      <c r="C220" s="267" t="s">
        <v>491</v>
      </c>
      <c r="D220" s="193">
        <v>16392.62</v>
      </c>
      <c r="E220" s="193">
        <v>12345.28</v>
      </c>
      <c r="F220" s="44">
        <f t="shared" si="26"/>
        <v>75.309987055150444</v>
      </c>
    </row>
    <row r="221" spans="1:6" ht="12.75" customHeight="1" x14ac:dyDescent="0.2">
      <c r="A221" s="62">
        <v>35</v>
      </c>
      <c r="B221" s="64" t="s">
        <v>492</v>
      </c>
      <c r="C221" s="267" t="s">
        <v>493</v>
      </c>
      <c r="D221" s="59">
        <f t="shared" ref="D221:E221" si="41">D222+D225+D229</f>
        <v>514134.38</v>
      </c>
      <c r="E221" s="59">
        <f t="shared" si="41"/>
        <v>606281.97</v>
      </c>
      <c r="F221" s="44">
        <f t="shared" si="26"/>
        <v>117.92286094542052</v>
      </c>
    </row>
    <row r="222" spans="1:6" ht="24" x14ac:dyDescent="0.2">
      <c r="A222" s="62">
        <v>351</v>
      </c>
      <c r="B222" s="64" t="s">
        <v>494</v>
      </c>
      <c r="C222" s="267" t="s">
        <v>495</v>
      </c>
      <c r="D222" s="59">
        <f t="shared" ref="D222:E222" si="42">SUM(D223:D224)</f>
        <v>392550</v>
      </c>
      <c r="E222" s="59">
        <f t="shared" si="42"/>
        <v>552550</v>
      </c>
      <c r="F222" s="44">
        <f t="shared" si="26"/>
        <v>140.7591389631894</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392550</v>
      </c>
      <c r="E224" s="193">
        <v>552550</v>
      </c>
      <c r="F224" s="44">
        <f t="shared" si="26"/>
        <v>140.7591389631894</v>
      </c>
    </row>
    <row r="225" spans="1:6" ht="36" x14ac:dyDescent="0.2">
      <c r="A225" s="62">
        <v>352</v>
      </c>
      <c r="B225" s="64" t="s">
        <v>500</v>
      </c>
      <c r="C225" s="267" t="s">
        <v>501</v>
      </c>
      <c r="D225" s="59">
        <f t="shared" ref="D225:E225" si="43">SUM(D226:D228)</f>
        <v>43988.85</v>
      </c>
      <c r="E225" s="59">
        <f t="shared" si="43"/>
        <v>53731.969999999994</v>
      </c>
      <c r="F225" s="44">
        <f t="shared" si="26"/>
        <v>122.1490673204687</v>
      </c>
    </row>
    <row r="226" spans="1:6" ht="12.75" customHeight="1" x14ac:dyDescent="0.2">
      <c r="A226" s="62">
        <v>3521</v>
      </c>
      <c r="B226" s="64" t="s">
        <v>502</v>
      </c>
      <c r="C226" s="267" t="s">
        <v>503</v>
      </c>
      <c r="D226" s="193">
        <v>23913.17</v>
      </c>
      <c r="E226" s="193">
        <v>18435.25</v>
      </c>
      <c r="F226" s="44">
        <f t="shared" si="26"/>
        <v>77.092455747188694</v>
      </c>
    </row>
    <row r="227" spans="1:6" ht="12.75" customHeight="1" x14ac:dyDescent="0.2">
      <c r="A227" s="62">
        <v>3522</v>
      </c>
      <c r="B227" s="64" t="s">
        <v>504</v>
      </c>
      <c r="C227" s="267" t="s">
        <v>505</v>
      </c>
      <c r="D227" s="193">
        <v>20075.68</v>
      </c>
      <c r="E227" s="193">
        <v>29552.12</v>
      </c>
      <c r="F227" s="44">
        <f t="shared" si="26"/>
        <v>147.20358164704757</v>
      </c>
    </row>
    <row r="228" spans="1:6" ht="12.75" customHeight="1" x14ac:dyDescent="0.2">
      <c r="A228" s="62">
        <v>3523</v>
      </c>
      <c r="B228" s="63" t="s">
        <v>506</v>
      </c>
      <c r="C228" s="267" t="s">
        <v>507</v>
      </c>
      <c r="D228" s="193">
        <v>0</v>
      </c>
      <c r="E228" s="193">
        <v>5744.6</v>
      </c>
      <c r="F228" s="44" t="str">
        <f t="shared" si="26"/>
        <v>-</v>
      </c>
    </row>
    <row r="229" spans="1:6" ht="24" x14ac:dyDescent="0.2">
      <c r="A229" s="62" t="s">
        <v>508</v>
      </c>
      <c r="B229" s="63" t="s">
        <v>509</v>
      </c>
      <c r="C229" s="267" t="s">
        <v>508</v>
      </c>
      <c r="D229" s="193">
        <v>77595.53</v>
      </c>
      <c r="E229" s="193">
        <v>0</v>
      </c>
      <c r="F229" s="44">
        <f t="shared" si="26"/>
        <v>0</v>
      </c>
    </row>
    <row r="230" spans="1:6" ht="24" x14ac:dyDescent="0.2">
      <c r="A230" s="62">
        <v>36</v>
      </c>
      <c r="B230" s="64" t="s">
        <v>510</v>
      </c>
      <c r="C230" s="267" t="s">
        <v>511</v>
      </c>
      <c r="D230" s="59">
        <f>D231+D234+D237+D242+D246+D250+D254+D257</f>
        <v>1860801.6</v>
      </c>
      <c r="E230" s="59">
        <f>E231+E234+E237+E242+E246+E250+E254+E257</f>
        <v>1914970.21</v>
      </c>
      <c r="F230" s="44">
        <f t="shared" ref="F230:F245" si="44">IF(D230&lt;&gt;0,IF(E230/D230&gt;=100,"&gt;&gt;100",E230/D230*100),"-")</f>
        <v>102.91103629747522</v>
      </c>
    </row>
    <row r="231" spans="1:6" ht="12.75" customHeight="1" x14ac:dyDescent="0.2">
      <c r="A231" s="62">
        <v>361</v>
      </c>
      <c r="B231" s="63" t="s">
        <v>512</v>
      </c>
      <c r="C231" s="267" t="s">
        <v>513</v>
      </c>
      <c r="D231" s="59">
        <f t="shared" ref="D231:E231" si="45">SUM(D232:D233)</f>
        <v>201651.59</v>
      </c>
      <c r="E231" s="59">
        <f t="shared" si="45"/>
        <v>332125.69999999995</v>
      </c>
      <c r="F231" s="44">
        <f t="shared" si="44"/>
        <v>164.70274298357873</v>
      </c>
    </row>
    <row r="232" spans="1:6" ht="12.75" customHeight="1" x14ac:dyDescent="0.2">
      <c r="A232" s="62">
        <v>3611</v>
      </c>
      <c r="B232" s="63" t="s">
        <v>514</v>
      </c>
      <c r="C232" s="267" t="s">
        <v>515</v>
      </c>
      <c r="D232" s="193">
        <v>201651.59</v>
      </c>
      <c r="E232" s="193">
        <v>332125.69999999995</v>
      </c>
      <c r="F232" s="44">
        <f t="shared" si="44"/>
        <v>164.70274298357873</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440548.35</v>
      </c>
      <c r="E237" s="59">
        <f t="shared" si="47"/>
        <v>1210601.75</v>
      </c>
      <c r="F237" s="44">
        <f t="shared" si="44"/>
        <v>274.79429896854685</v>
      </c>
    </row>
    <row r="238" spans="1:6" ht="12" x14ac:dyDescent="0.2">
      <c r="A238" s="62">
        <v>3631</v>
      </c>
      <c r="B238" s="64" t="s">
        <v>526</v>
      </c>
      <c r="C238" s="267" t="s">
        <v>527</v>
      </c>
      <c r="D238" s="193">
        <v>103776.55</v>
      </c>
      <c r="E238" s="193">
        <v>117363.3</v>
      </c>
      <c r="F238" s="44">
        <f t="shared" si="44"/>
        <v>113.09231228056819</v>
      </c>
    </row>
    <row r="239" spans="1:6" ht="12" x14ac:dyDescent="0.2">
      <c r="A239" s="62">
        <v>3632</v>
      </c>
      <c r="B239" s="64" t="s">
        <v>528</v>
      </c>
      <c r="C239" s="267" t="s">
        <v>529</v>
      </c>
      <c r="D239" s="193">
        <v>336771.8</v>
      </c>
      <c r="E239" s="193">
        <v>1093238.45</v>
      </c>
      <c r="F239" s="44">
        <f t="shared" si="44"/>
        <v>324.62291973377819</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320414.56</v>
      </c>
      <c r="E246" s="59">
        <f t="shared" si="48"/>
        <v>360498.24</v>
      </c>
      <c r="F246" s="44">
        <f t="shared" ref="F246:F249" si="49">IF(D246&lt;&gt;0,IF(E246/D246&gt;=100,"&gt;&gt;100",E246/D246*100),"-")</f>
        <v>112.50994336836628</v>
      </c>
    </row>
    <row r="247" spans="1:6" ht="12.75" customHeight="1" x14ac:dyDescent="0.2">
      <c r="A247" s="62" t="s">
        <v>541</v>
      </c>
      <c r="B247" s="63" t="s">
        <v>542</v>
      </c>
      <c r="C247" s="267" t="s">
        <v>541</v>
      </c>
      <c r="D247" s="193">
        <v>286772.94</v>
      </c>
      <c r="E247" s="193">
        <v>183106.02</v>
      </c>
      <c r="F247" s="44">
        <f t="shared" si="49"/>
        <v>63.850522298233571</v>
      </c>
    </row>
    <row r="248" spans="1:6" ht="12.75" customHeight="1" x14ac:dyDescent="0.2">
      <c r="A248" s="62" t="s">
        <v>543</v>
      </c>
      <c r="B248" s="63" t="s">
        <v>544</v>
      </c>
      <c r="C248" s="267" t="s">
        <v>543</v>
      </c>
      <c r="D248" s="193">
        <v>33641.620000000003</v>
      </c>
      <c r="E248" s="193">
        <v>177392.22</v>
      </c>
      <c r="F248" s="44">
        <f t="shared" si="49"/>
        <v>527.29987438179251</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898187.10000000009</v>
      </c>
      <c r="E254" s="59">
        <f t="shared" si="52"/>
        <v>11744.52</v>
      </c>
      <c r="F254" s="44">
        <f t="shared" ref="F254:F261" si="53">IF(D254&lt;&gt;0,IF(E254/D254&gt;=100,"&gt;&gt;100",E254/D254*100),"-")</f>
        <v>1.3075805697944225</v>
      </c>
    </row>
    <row r="255" spans="1:6" ht="12.75" customHeight="1" x14ac:dyDescent="0.2">
      <c r="A255" s="62" t="s">
        <v>557</v>
      </c>
      <c r="B255" s="63" t="s">
        <v>202</v>
      </c>
      <c r="C255" s="267" t="s">
        <v>557</v>
      </c>
      <c r="D255" s="193">
        <v>797124.78</v>
      </c>
      <c r="E255" s="193">
        <v>8918.48</v>
      </c>
      <c r="F255" s="44">
        <f t="shared" si="53"/>
        <v>1.1188311069692249</v>
      </c>
    </row>
    <row r="256" spans="1:6" ht="12.75" customHeight="1" x14ac:dyDescent="0.2">
      <c r="A256" s="62" t="s">
        <v>558</v>
      </c>
      <c r="B256" s="228" t="s">
        <v>204</v>
      </c>
      <c r="C256" s="267" t="s">
        <v>558</v>
      </c>
      <c r="D256" s="193">
        <v>101062.32</v>
      </c>
      <c r="E256" s="193">
        <v>2826.04</v>
      </c>
      <c r="F256" s="44">
        <f t="shared" si="53"/>
        <v>2.7963339848125393</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808704.26</v>
      </c>
      <c r="E262" s="59">
        <f t="shared" si="55"/>
        <v>1601848.4</v>
      </c>
      <c r="F262" s="44">
        <f t="shared" ref="F262:F268" si="56">IF(D262&lt;&gt;0,IF(E262/D262&gt;=100,"&gt;&gt;100",E262/D262*100),"-")</f>
        <v>198.07591961986202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808704.26</v>
      </c>
      <c r="E269" s="59">
        <f t="shared" si="58"/>
        <v>1601848.4</v>
      </c>
      <c r="F269" s="44">
        <f t="shared" ref="F269:F272" si="59">IF(D269&lt;&gt;0,IF(E269/D269&gt;=100,"&gt;&gt;100",E269/D269*100),"-")</f>
        <v>198.07591961986202</v>
      </c>
    </row>
    <row r="270" spans="1:6" ht="12.75" customHeight="1" x14ac:dyDescent="0.2">
      <c r="A270" s="62">
        <v>3721</v>
      </c>
      <c r="B270" s="64" t="s">
        <v>581</v>
      </c>
      <c r="C270" s="267" t="s">
        <v>582</v>
      </c>
      <c r="D270" s="193">
        <v>74207.520000000004</v>
      </c>
      <c r="E270" s="193">
        <v>121215.16</v>
      </c>
      <c r="F270" s="44">
        <f t="shared" si="59"/>
        <v>163.34619456356984</v>
      </c>
    </row>
    <row r="271" spans="1:6" ht="12.75" customHeight="1" x14ac:dyDescent="0.2">
      <c r="A271" s="62">
        <v>3722</v>
      </c>
      <c r="B271" s="64" t="s">
        <v>583</v>
      </c>
      <c r="C271" s="267" t="s">
        <v>584</v>
      </c>
      <c r="D271" s="193">
        <v>734496.74</v>
      </c>
      <c r="E271" s="193">
        <v>1480633.24</v>
      </c>
      <c r="F271" s="44">
        <f t="shared" si="59"/>
        <v>201.58472589000192</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4199988.32</v>
      </c>
      <c r="E273" s="59">
        <f t="shared" si="60"/>
        <v>4251406.84</v>
      </c>
      <c r="F273" s="44">
        <f t="shared" ref="F273:F277" si="61">IF(D273&lt;&gt;0,IF(E273/D273&gt;=100,"&gt;&gt;100",E273/D273*100),"-")</f>
        <v>101.2242538807822</v>
      </c>
    </row>
    <row r="274" spans="1:6" ht="12.75" customHeight="1" x14ac:dyDescent="0.2">
      <c r="A274" s="62">
        <v>381</v>
      </c>
      <c r="B274" s="63" t="s">
        <v>589</v>
      </c>
      <c r="C274" s="267" t="s">
        <v>590</v>
      </c>
      <c r="D274" s="59">
        <f t="shared" ref="D274:E274" si="62">SUM(D275:D277)</f>
        <v>2098399.5299999998</v>
      </c>
      <c r="E274" s="59">
        <f t="shared" si="62"/>
        <v>2761309.2</v>
      </c>
      <c r="F274" s="44">
        <f t="shared" si="61"/>
        <v>131.59120370180412</v>
      </c>
    </row>
    <row r="275" spans="1:6" ht="12.75" customHeight="1" x14ac:dyDescent="0.2">
      <c r="A275" s="62">
        <v>3811</v>
      </c>
      <c r="B275" s="63" t="s">
        <v>591</v>
      </c>
      <c r="C275" s="267" t="s">
        <v>592</v>
      </c>
      <c r="D275" s="193">
        <v>2073226.72</v>
      </c>
      <c r="E275" s="193">
        <v>2712207.83</v>
      </c>
      <c r="F275" s="44">
        <f t="shared" si="61"/>
        <v>130.82060943146635</v>
      </c>
    </row>
    <row r="276" spans="1:6" ht="12.75" customHeight="1" x14ac:dyDescent="0.2">
      <c r="A276" s="62">
        <v>3812</v>
      </c>
      <c r="B276" s="63" t="s">
        <v>593</v>
      </c>
      <c r="C276" s="267" t="s">
        <v>594</v>
      </c>
      <c r="D276" s="193">
        <v>25172.81</v>
      </c>
      <c r="E276" s="193">
        <v>37281.83</v>
      </c>
      <c r="F276" s="44">
        <f t="shared" si="61"/>
        <v>148.10356889040199</v>
      </c>
    </row>
    <row r="277" spans="1:6" ht="12.75" customHeight="1" x14ac:dyDescent="0.2">
      <c r="A277" s="62" t="s">
        <v>595</v>
      </c>
      <c r="B277" s="63" t="s">
        <v>596</v>
      </c>
      <c r="C277" s="267" t="s">
        <v>595</v>
      </c>
      <c r="D277" s="193">
        <v>0</v>
      </c>
      <c r="E277" s="193">
        <v>11819.54</v>
      </c>
      <c r="F277" s="44" t="str">
        <f t="shared" si="61"/>
        <v>-</v>
      </c>
    </row>
    <row r="278" spans="1:6" ht="12.75" customHeight="1" x14ac:dyDescent="0.2">
      <c r="A278" s="62">
        <v>382</v>
      </c>
      <c r="B278" s="64" t="s">
        <v>597</v>
      </c>
      <c r="C278" s="267" t="s">
        <v>598</v>
      </c>
      <c r="D278" s="59">
        <f t="shared" ref="D278:E278" si="63">SUM(D279:D282)</f>
        <v>1627521.59</v>
      </c>
      <c r="E278" s="59">
        <f t="shared" si="63"/>
        <v>1329272.3500000001</v>
      </c>
      <c r="F278" s="44">
        <f t="shared" ref="F278:F282" si="64">IF(D278&lt;&gt;0,IF(E278/D278&gt;=100,"&gt;&gt;100",E278/D278*100),"-")</f>
        <v>81.674636955200086</v>
      </c>
    </row>
    <row r="279" spans="1:6" ht="12.75" customHeight="1" x14ac:dyDescent="0.2">
      <c r="A279" s="62">
        <v>3821</v>
      </c>
      <c r="B279" s="63" t="s">
        <v>599</v>
      </c>
      <c r="C279" s="267" t="s">
        <v>600</v>
      </c>
      <c r="D279" s="193">
        <v>1627521.59</v>
      </c>
      <c r="E279" s="193">
        <v>1329272.3500000001</v>
      </c>
      <c r="F279" s="44">
        <f t="shared" si="64"/>
        <v>81.674636955200086</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4261.59</v>
      </c>
      <c r="E283" s="59">
        <f t="shared" si="65"/>
        <v>23575.519999999997</v>
      </c>
      <c r="F283" s="44">
        <f t="shared" ref="F283:F294" si="66">IF(D283&lt;&gt;0,IF(E283/D283&gt;=100,"&gt;&gt;100",E283/D283*100),"-")</f>
        <v>553.2094828456045</v>
      </c>
    </row>
    <row r="284" spans="1:6" ht="12.75" customHeight="1" x14ac:dyDescent="0.2">
      <c r="A284" s="62">
        <v>3831</v>
      </c>
      <c r="B284" s="63" t="s">
        <v>609</v>
      </c>
      <c r="C284" s="267" t="s">
        <v>610</v>
      </c>
      <c r="D284" s="193">
        <v>1472.76</v>
      </c>
      <c r="E284" s="193">
        <v>19692.189999999999</v>
      </c>
      <c r="F284" s="44">
        <f t="shared" si="66"/>
        <v>1337.0942991390314</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2788.83</v>
      </c>
      <c r="E288" s="193">
        <v>3883.33</v>
      </c>
      <c r="F288" s="44">
        <f t="shared" si="66"/>
        <v>139.24584861752061</v>
      </c>
    </row>
    <row r="289" spans="1:6" ht="12.75" customHeight="1" x14ac:dyDescent="0.2">
      <c r="A289" s="62">
        <v>386</v>
      </c>
      <c r="B289" s="64" t="s">
        <v>618</v>
      </c>
      <c r="C289" s="267" t="s">
        <v>619</v>
      </c>
      <c r="D289" s="59">
        <f t="shared" ref="D289:E289" si="67">SUM(D290:D294)</f>
        <v>469805.61</v>
      </c>
      <c r="E289" s="59">
        <f t="shared" si="67"/>
        <v>137249.76999999999</v>
      </c>
      <c r="F289" s="44">
        <f t="shared" si="66"/>
        <v>29.214161576316638</v>
      </c>
    </row>
    <row r="290" spans="1:6" ht="24" x14ac:dyDescent="0.2">
      <c r="A290" s="62">
        <v>3861</v>
      </c>
      <c r="B290" s="63" t="s">
        <v>620</v>
      </c>
      <c r="C290" s="267" t="s">
        <v>621</v>
      </c>
      <c r="D290" s="193">
        <v>454805.61</v>
      </c>
      <c r="E290" s="193">
        <v>106857.47</v>
      </c>
      <c r="F290" s="44">
        <f t="shared" si="66"/>
        <v>23.495196112466598</v>
      </c>
    </row>
    <row r="291" spans="1:6" ht="24" x14ac:dyDescent="0.2">
      <c r="A291" s="62">
        <v>3862</v>
      </c>
      <c r="B291" s="64" t="s">
        <v>622</v>
      </c>
      <c r="C291" s="267" t="s">
        <v>623</v>
      </c>
      <c r="D291" s="193">
        <v>15000</v>
      </c>
      <c r="E291" s="193">
        <v>15000</v>
      </c>
      <c r="F291" s="44">
        <f t="shared" si="66"/>
        <v>100</v>
      </c>
    </row>
    <row r="292" spans="1:6" ht="12.75" customHeight="1" x14ac:dyDescent="0.2">
      <c r="A292" s="62">
        <v>3863</v>
      </c>
      <c r="B292" s="64" t="s">
        <v>624</v>
      </c>
      <c r="C292" s="267" t="s">
        <v>625</v>
      </c>
      <c r="D292" s="193">
        <v>0</v>
      </c>
      <c r="E292" s="193">
        <v>15392.3</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17919.060000000001</v>
      </c>
      <c r="E295" s="193">
        <v>12234.02</v>
      </c>
      <c r="F295" s="44">
        <f t="shared" ref="F295:F306" si="68">IF(D295&lt;&gt;0,IF(E295/D295&gt;=100,"&gt;&gt;100",E295/D295*100),"-")</f>
        <v>68.2737822184869</v>
      </c>
    </row>
    <row r="296" spans="1:6" ht="12.75" customHeight="1" x14ac:dyDescent="0.2">
      <c r="A296" s="62" t="s">
        <v>630</v>
      </c>
      <c r="B296" s="63" t="s">
        <v>633</v>
      </c>
      <c r="C296" s="267" t="s">
        <v>634</v>
      </c>
      <c r="D296" s="193">
        <v>16080.63</v>
      </c>
      <c r="E296" s="193">
        <v>11098.75</v>
      </c>
      <c r="F296" s="44">
        <f t="shared" si="68"/>
        <v>69.01937299720224</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1838.4300000000021</v>
      </c>
      <c r="E298" s="59">
        <f t="shared" si="70"/>
        <v>1135.2700000000004</v>
      </c>
      <c r="F298" s="44">
        <f t="shared" si="68"/>
        <v>61.752147212567202</v>
      </c>
    </row>
    <row r="299" spans="1:6" ht="12.75" customHeight="1" x14ac:dyDescent="0.2">
      <c r="A299" s="62" t="s">
        <v>630</v>
      </c>
      <c r="B299" s="63" t="s">
        <v>639</v>
      </c>
      <c r="C299" s="267" t="s">
        <v>640</v>
      </c>
      <c r="D299" s="59">
        <f>D152-D297+D298</f>
        <v>118970243.98000002</v>
      </c>
      <c r="E299" s="59">
        <f>E152-E297+E298</f>
        <v>144143456.87000003</v>
      </c>
      <c r="F299" s="44">
        <f t="shared" si="68"/>
        <v>121.15925129499765</v>
      </c>
    </row>
    <row r="300" spans="1:6" ht="12.75" customHeight="1" x14ac:dyDescent="0.2">
      <c r="A300" s="62" t="s">
        <v>630</v>
      </c>
      <c r="B300" s="63" t="s">
        <v>641</v>
      </c>
      <c r="C300" s="267" t="s">
        <v>642</v>
      </c>
      <c r="D300" s="59">
        <f>IF(D6&gt;=D299,D6-D299,0)</f>
        <v>13949784.279999986</v>
      </c>
      <c r="E300" s="59">
        <f>IF(E6&gt;=E299,E6-E299,0)</f>
        <v>5054664.9199999571</v>
      </c>
      <c r="F300" s="44">
        <f t="shared" si="68"/>
        <v>36.234717459014085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14505662.93</v>
      </c>
      <c r="E302" s="193">
        <v>30954893.860000003</v>
      </c>
      <c r="F302" s="44">
        <f t="shared" si="68"/>
        <v>213.39868442675856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9960527.7599999998</v>
      </c>
      <c r="E304" s="193">
        <v>16565281.930000002</v>
      </c>
      <c r="F304" s="44">
        <f t="shared" si="68"/>
        <v>166.30927927859119</v>
      </c>
    </row>
    <row r="305" spans="1:6" ht="12" x14ac:dyDescent="0.2">
      <c r="A305" s="62">
        <v>9661</v>
      </c>
      <c r="B305" s="228" t="s">
        <v>651</v>
      </c>
      <c r="C305" s="267" t="s">
        <v>652</v>
      </c>
      <c r="D305" s="193">
        <v>1120920</v>
      </c>
      <c r="E305" s="193">
        <v>1263505.73</v>
      </c>
      <c r="F305" s="44">
        <f t="shared" si="68"/>
        <v>112.72041983370802</v>
      </c>
    </row>
    <row r="306" spans="1:6" ht="12.75" customHeight="1" x14ac:dyDescent="0.2">
      <c r="A306" s="269" t="s">
        <v>653</v>
      </c>
      <c r="B306" s="183" t="s">
        <v>654</v>
      </c>
      <c r="C306" s="270" t="s">
        <v>653</v>
      </c>
      <c r="D306" s="195">
        <v>8653865.5399999991</v>
      </c>
      <c r="E306" s="195">
        <v>9524941.8000000007</v>
      </c>
      <c r="F306" s="60">
        <f t="shared" si="68"/>
        <v>110.06574756649157</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314462.28000000003</v>
      </c>
      <c r="E308" s="59">
        <f t="shared" si="71"/>
        <v>69660.87</v>
      </c>
      <c r="F308" s="44">
        <f t="shared" ref="F308:F428" si="72">IF(D308&lt;&gt;0,IF(E308/D308&gt;=100,"&gt;&gt;100",E308/D308*100),"-")</f>
        <v>22.152377067290864</v>
      </c>
    </row>
    <row r="309" spans="1:6" ht="12.75" customHeight="1" x14ac:dyDescent="0.2">
      <c r="A309" s="62">
        <v>71</v>
      </c>
      <c r="B309" s="63" t="s">
        <v>658</v>
      </c>
      <c r="C309" s="267" t="s">
        <v>659</v>
      </c>
      <c r="D309" s="59">
        <f t="shared" ref="D309:E309" si="73">D310+D314</f>
        <v>1401</v>
      </c>
      <c r="E309" s="59">
        <f t="shared" si="73"/>
        <v>47310.48</v>
      </c>
      <c r="F309" s="44">
        <f t="shared" si="72"/>
        <v>3376.9079229122058</v>
      </c>
    </row>
    <row r="310" spans="1:6" ht="24" x14ac:dyDescent="0.2">
      <c r="A310" s="62">
        <v>711</v>
      </c>
      <c r="B310" s="63" t="s">
        <v>660</v>
      </c>
      <c r="C310" s="267" t="s">
        <v>661</v>
      </c>
      <c r="D310" s="59">
        <f t="shared" ref="D310:E310" si="74">SUM(D311:D313)</f>
        <v>1401</v>
      </c>
      <c r="E310" s="59">
        <f t="shared" si="74"/>
        <v>47310.48</v>
      </c>
      <c r="F310" s="44">
        <f t="shared" si="72"/>
        <v>3376.9079229122058</v>
      </c>
    </row>
    <row r="311" spans="1:6" ht="12.75" customHeight="1" x14ac:dyDescent="0.2">
      <c r="A311" s="62">
        <v>7111</v>
      </c>
      <c r="B311" s="63" t="s">
        <v>662</v>
      </c>
      <c r="C311" s="267" t="s">
        <v>663</v>
      </c>
      <c r="D311" s="193">
        <v>1401</v>
      </c>
      <c r="E311" s="193">
        <v>47310.48</v>
      </c>
      <c r="F311" s="44">
        <f t="shared" si="72"/>
        <v>3376.9079229122058</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313061.28000000003</v>
      </c>
      <c r="E321" s="59">
        <f t="shared" si="76"/>
        <v>22350.39</v>
      </c>
      <c r="F321" s="44">
        <f t="shared" si="72"/>
        <v>7.1393019283636727</v>
      </c>
    </row>
    <row r="322" spans="1:6" ht="12.75" customHeight="1" x14ac:dyDescent="0.2">
      <c r="A322" s="62">
        <v>721</v>
      </c>
      <c r="B322" s="63" t="s">
        <v>684</v>
      </c>
      <c r="C322" s="267" t="s">
        <v>685</v>
      </c>
      <c r="D322" s="59">
        <f t="shared" ref="D322:E322" si="77">SUM(D323:D326)</f>
        <v>295039.44</v>
      </c>
      <c r="E322" s="59">
        <f t="shared" si="77"/>
        <v>582.16999999999996</v>
      </c>
      <c r="F322" s="44">
        <f t="shared" si="72"/>
        <v>0.19731938211379466</v>
      </c>
    </row>
    <row r="323" spans="1:6" ht="12.75" customHeight="1" x14ac:dyDescent="0.2">
      <c r="A323" s="62">
        <v>7211</v>
      </c>
      <c r="B323" s="63" t="s">
        <v>686</v>
      </c>
      <c r="C323" s="267" t="s">
        <v>687</v>
      </c>
      <c r="D323" s="193">
        <v>2037.44</v>
      </c>
      <c r="E323" s="193">
        <v>582.16999999999996</v>
      </c>
      <c r="F323" s="44">
        <f t="shared" si="72"/>
        <v>28.573602167425786</v>
      </c>
    </row>
    <row r="324" spans="1:6" ht="12.75" customHeight="1" x14ac:dyDescent="0.2">
      <c r="A324" s="62">
        <v>7212</v>
      </c>
      <c r="B324" s="63" t="s">
        <v>688</v>
      </c>
      <c r="C324" s="267" t="s">
        <v>689</v>
      </c>
      <c r="D324" s="193">
        <v>293002</v>
      </c>
      <c r="E324" s="193">
        <v>0</v>
      </c>
      <c r="F324" s="44">
        <f t="shared" si="72"/>
        <v>0</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5825.2</v>
      </c>
      <c r="E327" s="59">
        <f t="shared" si="78"/>
        <v>223.22</v>
      </c>
      <c r="F327" s="44">
        <f t="shared" si="72"/>
        <v>3.831971434457186</v>
      </c>
    </row>
    <row r="328" spans="1:6" ht="12.75" customHeight="1" x14ac:dyDescent="0.2">
      <c r="A328" s="62">
        <v>7221</v>
      </c>
      <c r="B328" s="63" t="s">
        <v>696</v>
      </c>
      <c r="C328" s="267" t="s">
        <v>697</v>
      </c>
      <c r="D328" s="193">
        <v>15.2</v>
      </c>
      <c r="E328" s="193">
        <v>100</v>
      </c>
      <c r="F328" s="44">
        <f t="shared" si="72"/>
        <v>657.89473684210532</v>
      </c>
    </row>
    <row r="329" spans="1:6" ht="12.75" customHeight="1" x14ac:dyDescent="0.2">
      <c r="A329" s="62">
        <v>7222</v>
      </c>
      <c r="B329" s="63" t="s">
        <v>698</v>
      </c>
      <c r="C329" s="267" t="s">
        <v>699</v>
      </c>
      <c r="D329" s="193">
        <v>0</v>
      </c>
      <c r="E329" s="193">
        <v>63.22</v>
      </c>
      <c r="F329" s="44" t="str">
        <f t="shared" si="72"/>
        <v>-</v>
      </c>
    </row>
    <row r="330" spans="1:6" ht="12.75" customHeight="1" x14ac:dyDescent="0.2">
      <c r="A330" s="62">
        <v>7223</v>
      </c>
      <c r="B330" s="63" t="s">
        <v>700</v>
      </c>
      <c r="C330" s="267" t="s">
        <v>701</v>
      </c>
      <c r="D330" s="193">
        <v>0</v>
      </c>
      <c r="E330" s="193">
        <v>28</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5810</v>
      </c>
      <c r="E334" s="193">
        <v>32</v>
      </c>
      <c r="F334" s="44">
        <f t="shared" si="72"/>
        <v>0.5507745266781412</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12186</v>
      </c>
      <c r="E336" s="59">
        <f t="shared" si="79"/>
        <v>21545</v>
      </c>
      <c r="F336" s="44">
        <f t="shared" si="72"/>
        <v>176.80124733300508</v>
      </c>
    </row>
    <row r="337" spans="1:6" ht="12.75" customHeight="1" x14ac:dyDescent="0.2">
      <c r="A337" s="62">
        <v>7231</v>
      </c>
      <c r="B337" s="63" t="s">
        <v>714</v>
      </c>
      <c r="C337" s="267" t="s">
        <v>715</v>
      </c>
      <c r="D337" s="193">
        <v>12186</v>
      </c>
      <c r="E337" s="193">
        <v>21545</v>
      </c>
      <c r="F337" s="44">
        <f t="shared" si="72"/>
        <v>176.80124733300508</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10.64</v>
      </c>
      <c r="E341" s="59">
        <f t="shared" si="80"/>
        <v>0</v>
      </c>
      <c r="F341" s="44">
        <f t="shared" si="72"/>
        <v>0</v>
      </c>
    </row>
    <row r="342" spans="1:6" ht="12.75" customHeight="1" x14ac:dyDescent="0.2">
      <c r="A342" s="62">
        <v>7241</v>
      </c>
      <c r="B342" s="63" t="s">
        <v>724</v>
      </c>
      <c r="C342" s="267" t="s">
        <v>725</v>
      </c>
      <c r="D342" s="193">
        <v>10.64</v>
      </c>
      <c r="E342" s="193">
        <v>0</v>
      </c>
      <c r="F342" s="44">
        <f t="shared" si="72"/>
        <v>0</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1782022.4000000001</v>
      </c>
      <c r="E360" s="59">
        <f t="shared" si="86"/>
        <v>8414644.25</v>
      </c>
      <c r="F360" s="44">
        <f t="shared" si="72"/>
        <v>472.19632312141522</v>
      </c>
    </row>
    <row r="361" spans="1:6" ht="12.75" customHeight="1" x14ac:dyDescent="0.2">
      <c r="A361" s="62">
        <v>41</v>
      </c>
      <c r="B361" s="63" t="s">
        <v>762</v>
      </c>
      <c r="C361" s="267" t="s">
        <v>763</v>
      </c>
      <c r="D361" s="59">
        <f t="shared" ref="D361:E361" si="87">D362+D366</f>
        <v>40746.080000000002</v>
      </c>
      <c r="E361" s="59">
        <f t="shared" si="87"/>
        <v>118914.92</v>
      </c>
      <c r="F361" s="44">
        <f t="shared" si="72"/>
        <v>291.84382890329573</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40746.080000000002</v>
      </c>
      <c r="E366" s="59">
        <f t="shared" si="89"/>
        <v>118914.92</v>
      </c>
      <c r="F366" s="44">
        <f t="shared" si="72"/>
        <v>291.84382890329573</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25712.240000000002</v>
      </c>
      <c r="E369" s="193">
        <v>6200.03</v>
      </c>
      <c r="F369" s="44">
        <f t="shared" si="72"/>
        <v>24.113146112512947</v>
      </c>
    </row>
    <row r="370" spans="1:6" ht="12.75" customHeight="1" x14ac:dyDescent="0.2">
      <c r="A370" s="62">
        <v>4124</v>
      </c>
      <c r="B370" s="63" t="s">
        <v>676</v>
      </c>
      <c r="C370" s="267" t="s">
        <v>775</v>
      </c>
      <c r="D370" s="193">
        <v>15033.84</v>
      </c>
      <c r="E370" s="193">
        <v>112714.89</v>
      </c>
      <c r="F370" s="44">
        <f t="shared" si="72"/>
        <v>749.7411838891461</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1397847.56</v>
      </c>
      <c r="E373" s="59">
        <f t="shared" si="90"/>
        <v>3448546.1300000004</v>
      </c>
      <c r="F373" s="44">
        <f t="shared" si="72"/>
        <v>246.70402042980996</v>
      </c>
    </row>
    <row r="374" spans="1:6" ht="12.75" customHeight="1" x14ac:dyDescent="0.2">
      <c r="A374" s="62">
        <v>421</v>
      </c>
      <c r="B374" s="63" t="s">
        <v>780</v>
      </c>
      <c r="C374" s="267" t="s">
        <v>781</v>
      </c>
      <c r="D374" s="59">
        <f t="shared" ref="D374:E374" si="91">SUM(D375:D378)</f>
        <v>1741.99</v>
      </c>
      <c r="E374" s="59">
        <f t="shared" si="91"/>
        <v>418674.01</v>
      </c>
      <c r="F374" s="44" t="str">
        <f t="shared" si="72"/>
        <v>&gt;&gt;100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418674.01</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1741.99</v>
      </c>
      <c r="E378" s="193">
        <v>0</v>
      </c>
      <c r="F378" s="44">
        <f t="shared" si="72"/>
        <v>0</v>
      </c>
    </row>
    <row r="379" spans="1:6" ht="12.75" customHeight="1" x14ac:dyDescent="0.2">
      <c r="A379" s="62">
        <v>422</v>
      </c>
      <c r="B379" s="63" t="s">
        <v>786</v>
      </c>
      <c r="C379" s="267" t="s">
        <v>787</v>
      </c>
      <c r="D379" s="59">
        <f t="shared" ref="D379:E379" si="92">SUM(D380:D387)</f>
        <v>1039434.0700000001</v>
      </c>
      <c r="E379" s="59">
        <f t="shared" si="92"/>
        <v>1487400.8400000003</v>
      </c>
      <c r="F379" s="44">
        <f t="shared" si="72"/>
        <v>143.09717979515528</v>
      </c>
    </row>
    <row r="380" spans="1:6" ht="12.75" customHeight="1" x14ac:dyDescent="0.2">
      <c r="A380" s="62">
        <v>4221</v>
      </c>
      <c r="B380" s="63" t="s">
        <v>696</v>
      </c>
      <c r="C380" s="267" t="s">
        <v>788</v>
      </c>
      <c r="D380" s="193">
        <v>316388.28000000003</v>
      </c>
      <c r="E380" s="193">
        <v>448315.91000000003</v>
      </c>
      <c r="F380" s="44">
        <f t="shared" si="72"/>
        <v>141.69801422479998</v>
      </c>
    </row>
    <row r="381" spans="1:6" ht="12.75" customHeight="1" x14ac:dyDescent="0.2">
      <c r="A381" s="62">
        <v>4222</v>
      </c>
      <c r="B381" s="63" t="s">
        <v>789</v>
      </c>
      <c r="C381" s="267" t="s">
        <v>790</v>
      </c>
      <c r="D381" s="193">
        <v>52889.82</v>
      </c>
      <c r="E381" s="193">
        <v>97287.140000000014</v>
      </c>
      <c r="F381" s="44">
        <f t="shared" si="72"/>
        <v>183.94303478438763</v>
      </c>
    </row>
    <row r="382" spans="1:6" ht="12.75" customHeight="1" x14ac:dyDescent="0.2">
      <c r="A382" s="62">
        <v>4223</v>
      </c>
      <c r="B382" s="63" t="s">
        <v>700</v>
      </c>
      <c r="C382" s="267" t="s">
        <v>791</v>
      </c>
      <c r="D382" s="193">
        <v>67908.53</v>
      </c>
      <c r="E382" s="193">
        <v>155712.33000000002</v>
      </c>
      <c r="F382" s="44">
        <f t="shared" si="72"/>
        <v>229.29715898724359</v>
      </c>
    </row>
    <row r="383" spans="1:6" ht="12.75" customHeight="1" x14ac:dyDescent="0.2">
      <c r="A383" s="62">
        <v>4224</v>
      </c>
      <c r="B383" s="63" t="s">
        <v>702</v>
      </c>
      <c r="C383" s="267" t="s">
        <v>792</v>
      </c>
      <c r="D383" s="193">
        <v>210704.48</v>
      </c>
      <c r="E383" s="193">
        <v>372128.83</v>
      </c>
      <c r="F383" s="44">
        <f t="shared" si="72"/>
        <v>176.61173127405738</v>
      </c>
    </row>
    <row r="384" spans="1:6" ht="12.75" customHeight="1" x14ac:dyDescent="0.2">
      <c r="A384" s="69">
        <v>4225</v>
      </c>
      <c r="B384" s="64" t="s">
        <v>704</v>
      </c>
      <c r="C384" s="301" t="s">
        <v>793</v>
      </c>
      <c r="D384" s="191">
        <v>15882.9</v>
      </c>
      <c r="E384" s="191">
        <v>16790.349999999999</v>
      </c>
      <c r="F384" s="70">
        <f t="shared" si="72"/>
        <v>105.71337727996774</v>
      </c>
    </row>
    <row r="385" spans="1:6" ht="12.75" customHeight="1" x14ac:dyDescent="0.2">
      <c r="A385" s="62">
        <v>4226</v>
      </c>
      <c r="B385" s="63" t="s">
        <v>706</v>
      </c>
      <c r="C385" s="267" t="s">
        <v>794</v>
      </c>
      <c r="D385" s="193">
        <v>21866.639999999999</v>
      </c>
      <c r="E385" s="193">
        <v>25325.200000000001</v>
      </c>
      <c r="F385" s="44">
        <f t="shared" si="72"/>
        <v>115.81660465439592</v>
      </c>
    </row>
    <row r="386" spans="1:6" ht="12.75" customHeight="1" x14ac:dyDescent="0.2">
      <c r="A386" s="62">
        <v>4227</v>
      </c>
      <c r="B386" s="182" t="s">
        <v>708</v>
      </c>
      <c r="C386" s="267" t="s">
        <v>795</v>
      </c>
      <c r="D386" s="193">
        <v>353793.42</v>
      </c>
      <c r="E386" s="193">
        <v>371841.07999999996</v>
      </c>
      <c r="F386" s="44">
        <f t="shared" si="72"/>
        <v>105.10118588412412</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130812.43</v>
      </c>
      <c r="E388" s="59">
        <f t="shared" si="93"/>
        <v>1421969.81</v>
      </c>
      <c r="F388" s="44">
        <f t="shared" si="72"/>
        <v>1087.0295812102872</v>
      </c>
    </row>
    <row r="389" spans="1:6" ht="12.75" customHeight="1" x14ac:dyDescent="0.2">
      <c r="A389" s="62">
        <v>4231</v>
      </c>
      <c r="B389" s="63" t="s">
        <v>714</v>
      </c>
      <c r="C389" s="267" t="s">
        <v>799</v>
      </c>
      <c r="D389" s="193">
        <v>107729.93</v>
      </c>
      <c r="E389" s="193">
        <v>1421969.81</v>
      </c>
      <c r="F389" s="44">
        <f t="shared" si="72"/>
        <v>1319.9394170218063</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23082.5</v>
      </c>
      <c r="E391" s="193">
        <v>0</v>
      </c>
      <c r="F391" s="44">
        <f t="shared" si="72"/>
        <v>0</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14336.050000000001</v>
      </c>
      <c r="E393" s="59">
        <f t="shared" si="94"/>
        <v>6695.1</v>
      </c>
      <c r="F393" s="44">
        <f t="shared" si="72"/>
        <v>46.701148503248803</v>
      </c>
    </row>
    <row r="394" spans="1:6" ht="12.75" customHeight="1" x14ac:dyDescent="0.2">
      <c r="A394" s="62">
        <v>4241</v>
      </c>
      <c r="B394" s="63" t="s">
        <v>805</v>
      </c>
      <c r="C394" s="267" t="s">
        <v>806</v>
      </c>
      <c r="D394" s="193">
        <v>12017.79</v>
      </c>
      <c r="E394" s="193">
        <v>6695.1</v>
      </c>
      <c r="F394" s="44">
        <f t="shared" si="72"/>
        <v>55.709910058338508</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2318.2600000000002</v>
      </c>
      <c r="E397" s="193">
        <v>0</v>
      </c>
      <c r="F397" s="44">
        <f t="shared" si="72"/>
        <v>0</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211523.02000000002</v>
      </c>
      <c r="E401" s="59">
        <f t="shared" si="96"/>
        <v>113806.37</v>
      </c>
      <c r="F401" s="44">
        <f t="shared" si="72"/>
        <v>53.8033023545144</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31887.79</v>
      </c>
      <c r="E403" s="193">
        <v>59743.869999999995</v>
      </c>
      <c r="F403" s="44">
        <f t="shared" si="72"/>
        <v>187.35657127696837</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179635.23</v>
      </c>
      <c r="E405" s="193">
        <v>54062.5</v>
      </c>
      <c r="F405" s="44">
        <f t="shared" si="72"/>
        <v>30.095711180930373</v>
      </c>
    </row>
    <row r="406" spans="1:6" ht="24" x14ac:dyDescent="0.2">
      <c r="A406" s="62">
        <v>43</v>
      </c>
      <c r="B406" s="63" t="s">
        <v>821</v>
      </c>
      <c r="C406" s="267" t="s">
        <v>822</v>
      </c>
      <c r="D406" s="59">
        <f t="shared" ref="D406:E406" si="97">D407</f>
        <v>2001.85</v>
      </c>
      <c r="E406" s="59">
        <f t="shared" si="97"/>
        <v>200</v>
      </c>
      <c r="F406" s="44">
        <f t="shared" si="72"/>
        <v>9.9907585483427841</v>
      </c>
    </row>
    <row r="407" spans="1:6" ht="12.75" customHeight="1" x14ac:dyDescent="0.2">
      <c r="A407" s="62">
        <v>431</v>
      </c>
      <c r="B407" s="63" t="s">
        <v>823</v>
      </c>
      <c r="C407" s="267" t="s">
        <v>824</v>
      </c>
      <c r="D407" s="59">
        <f t="shared" ref="D407:E407" si="98">SUM(D408:D409)</f>
        <v>2001.85</v>
      </c>
      <c r="E407" s="59">
        <f t="shared" si="98"/>
        <v>200</v>
      </c>
      <c r="F407" s="44">
        <f t="shared" si="72"/>
        <v>9.9907585483427841</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2001.85</v>
      </c>
      <c r="E409" s="193">
        <v>200</v>
      </c>
      <c r="F409" s="44">
        <f t="shared" si="72"/>
        <v>9.9907585483427841</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341426.91</v>
      </c>
      <c r="E412" s="59">
        <f t="shared" si="100"/>
        <v>4846983.2</v>
      </c>
      <c r="F412" s="44">
        <f t="shared" si="72"/>
        <v>1419.625418511974</v>
      </c>
    </row>
    <row r="413" spans="1:6" ht="12.75" customHeight="1" x14ac:dyDescent="0.2">
      <c r="A413" s="62">
        <v>451</v>
      </c>
      <c r="B413" s="63" t="s">
        <v>833</v>
      </c>
      <c r="C413" s="267" t="s">
        <v>834</v>
      </c>
      <c r="D413" s="193">
        <v>310771.90999999997</v>
      </c>
      <c r="E413" s="193">
        <v>4724454.16</v>
      </c>
      <c r="F413" s="44">
        <f t="shared" si="72"/>
        <v>1520.2320441380948</v>
      </c>
    </row>
    <row r="414" spans="1:6" ht="12.75" customHeight="1" x14ac:dyDescent="0.2">
      <c r="A414" s="62">
        <v>452</v>
      </c>
      <c r="B414" s="63" t="s">
        <v>835</v>
      </c>
      <c r="C414" s="267" t="s">
        <v>836</v>
      </c>
      <c r="D414" s="193">
        <v>30655</v>
      </c>
      <c r="E414" s="193">
        <v>122529.04</v>
      </c>
      <c r="F414" s="44">
        <f t="shared" si="72"/>
        <v>399.70327842113846</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1467560.12</v>
      </c>
      <c r="E418" s="59">
        <f t="shared" si="102"/>
        <v>8344983.3799999999</v>
      </c>
      <c r="F418" s="44">
        <f t="shared" si="72"/>
        <v>568.62974581238961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2356648.33</v>
      </c>
      <c r="E420" s="193">
        <v>2708264.6599999997</v>
      </c>
      <c r="F420" s="44">
        <f t="shared" si="72"/>
        <v>114.92018667036332</v>
      </c>
    </row>
    <row r="421" spans="1:6" ht="12.75" customHeight="1" x14ac:dyDescent="0.2">
      <c r="A421" s="62">
        <v>97</v>
      </c>
      <c r="B421" s="228" t="s">
        <v>849</v>
      </c>
      <c r="C421" s="267" t="s">
        <v>850</v>
      </c>
      <c r="D421" s="193">
        <v>156916.53</v>
      </c>
      <c r="E421" s="193">
        <v>108527.81</v>
      </c>
      <c r="F421" s="44">
        <f t="shared" si="72"/>
        <v>69.162764432784741</v>
      </c>
    </row>
    <row r="422" spans="1:6" ht="12.75" customHeight="1" x14ac:dyDescent="0.2">
      <c r="A422" s="62" t="s">
        <v>630</v>
      </c>
      <c r="B422" s="63" t="s">
        <v>851</v>
      </c>
      <c r="C422" s="267" t="s">
        <v>852</v>
      </c>
      <c r="D422" s="59">
        <f>D6+D308</f>
        <v>133234490.54000001</v>
      </c>
      <c r="E422" s="59">
        <f>E6+E308</f>
        <v>149267782.66</v>
      </c>
      <c r="F422" s="44">
        <f t="shared" si="72"/>
        <v>112.03389006481504</v>
      </c>
    </row>
    <row r="423" spans="1:6" ht="12.75" customHeight="1" x14ac:dyDescent="0.2">
      <c r="A423" s="62" t="s">
        <v>630</v>
      </c>
      <c r="B423" s="63" t="s">
        <v>853</v>
      </c>
      <c r="C423" s="267" t="s">
        <v>854</v>
      </c>
      <c r="D423" s="59">
        <f t="shared" ref="D423:E423" si="103">D299+D360</f>
        <v>120752266.38000003</v>
      </c>
      <c r="E423" s="59">
        <f t="shared" si="103"/>
        <v>152558101.12000003</v>
      </c>
      <c r="F423" s="44">
        <f t="shared" si="72"/>
        <v>126.33974143384521</v>
      </c>
    </row>
    <row r="424" spans="1:6" ht="12.75" customHeight="1" x14ac:dyDescent="0.2">
      <c r="A424" s="62" t="s">
        <v>630</v>
      </c>
      <c r="B424" s="63" t="s">
        <v>855</v>
      </c>
      <c r="C424" s="267" t="s">
        <v>856</v>
      </c>
      <c r="D424" s="59">
        <f t="shared" ref="D424:E424" si="104">IF(D422&gt;=D423,D422-D423,0)</f>
        <v>12482224.159999982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3290318.4600000381</v>
      </c>
      <c r="F425" s="44" t="str">
        <f t="shared" si="72"/>
        <v>-</v>
      </c>
    </row>
    <row r="426" spans="1:6" ht="12.75" customHeight="1" x14ac:dyDescent="0.2">
      <c r="A426" s="271" t="s">
        <v>859</v>
      </c>
      <c r="B426" s="182" t="s">
        <v>860</v>
      </c>
      <c r="C426" s="272" t="s">
        <v>861</v>
      </c>
      <c r="D426" s="59">
        <f t="shared" ref="D426:E426" si="106">IF(D302-D303+D419-D420&gt;=0,D302-D303+D419-D420,0)</f>
        <v>12149014.6</v>
      </c>
      <c r="E426" s="59">
        <f t="shared" si="106"/>
        <v>28246629.200000003</v>
      </c>
      <c r="F426" s="44">
        <f t="shared" si="72"/>
        <v>232.50140138937692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10117444.289999999</v>
      </c>
      <c r="E428" s="80">
        <f t="shared" si="108"/>
        <v>16673809.740000002</v>
      </c>
      <c r="F428" s="60">
        <f t="shared" si="72"/>
        <v>164.80258513980911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2310.9</v>
      </c>
      <c r="E430" s="59">
        <f>E431+E466+E479+E491+E522</f>
        <v>1886748.94</v>
      </c>
      <c r="F430" s="44" t="str">
        <f t="shared" ref="F430:F651" si="109">IF(D430&lt;&gt;0,IF(E430/D430&gt;=100,"&gt;&gt;100",E430/D430*100),"-")</f>
        <v>&gt;&gt;100</v>
      </c>
    </row>
    <row r="431" spans="1:6" ht="24" x14ac:dyDescent="0.2">
      <c r="A431" s="62">
        <v>81</v>
      </c>
      <c r="B431" s="181" t="s">
        <v>870</v>
      </c>
      <c r="C431" s="267" t="s">
        <v>871</v>
      </c>
      <c r="D431" s="59">
        <f t="shared" ref="D431:E431" si="110">D432+D437+D440+D444+D445+D452+D457+D465</f>
        <v>2310.9</v>
      </c>
      <c r="E431" s="59">
        <f t="shared" si="110"/>
        <v>0</v>
      </c>
      <c r="F431" s="44">
        <f t="shared" si="109"/>
        <v>0</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2310.9</v>
      </c>
      <c r="E452" s="59">
        <f t="shared" si="115"/>
        <v>0</v>
      </c>
      <c r="F452" s="44">
        <f t="shared" si="109"/>
        <v>0</v>
      </c>
    </row>
    <row r="453" spans="1:6" ht="12.75" customHeight="1" x14ac:dyDescent="0.2">
      <c r="A453" s="62">
        <v>8163</v>
      </c>
      <c r="B453" s="63" t="s">
        <v>914</v>
      </c>
      <c r="C453" s="267" t="s">
        <v>915</v>
      </c>
      <c r="D453" s="193">
        <v>2310.9</v>
      </c>
      <c r="E453" s="193">
        <v>0</v>
      </c>
      <c r="F453" s="44">
        <f t="shared" si="109"/>
        <v>0</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1886748.94</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312995.61</v>
      </c>
      <c r="F497" s="44" t="str">
        <f t="shared" si="109"/>
        <v>-</v>
      </c>
    </row>
    <row r="498" spans="1:6" ht="12.75" customHeight="1" x14ac:dyDescent="0.2">
      <c r="A498" s="62">
        <v>8422</v>
      </c>
      <c r="B498" s="63" t="s">
        <v>1004</v>
      </c>
      <c r="C498" s="267" t="s">
        <v>1005</v>
      </c>
      <c r="D498" s="193">
        <v>0</v>
      </c>
      <c r="E498" s="193">
        <v>312995.61</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1573753.33</v>
      </c>
      <c r="F502" s="44" t="str">
        <f t="shared" si="109"/>
        <v>-</v>
      </c>
    </row>
    <row r="503" spans="1:6" ht="12.75" customHeight="1" x14ac:dyDescent="0.2">
      <c r="A503" s="62">
        <v>8443</v>
      </c>
      <c r="B503" s="63" t="s">
        <v>1014</v>
      </c>
      <c r="C503" s="267" t="s">
        <v>1015</v>
      </c>
      <c r="D503" s="193">
        <v>0</v>
      </c>
      <c r="E503" s="193">
        <v>1573753.33</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3065268.12</v>
      </c>
      <c r="E535" s="59">
        <f>E536+E571+E584+E597+E629</f>
        <v>2288020.12</v>
      </c>
      <c r="F535" s="44">
        <f t="shared" si="109"/>
        <v>74.643392696101245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3065268.12</v>
      </c>
      <c r="E597" s="59">
        <f t="shared" si="152"/>
        <v>2288020.12</v>
      </c>
      <c r="F597" s="44">
        <f t="shared" si="109"/>
        <v>74.643392696101245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3015839.38</v>
      </c>
      <c r="E609" s="59">
        <f t="shared" si="156"/>
        <v>2238591.38</v>
      </c>
      <c r="F609" s="44">
        <f t="shared" si="109"/>
        <v>74.227805195646724</v>
      </c>
    </row>
    <row r="610" spans="1:6" ht="24" x14ac:dyDescent="0.2">
      <c r="A610" s="62">
        <v>5443</v>
      </c>
      <c r="B610" s="63" t="s">
        <v>1218</v>
      </c>
      <c r="C610" s="267" t="s">
        <v>1219</v>
      </c>
      <c r="D610" s="193">
        <v>3015839.38</v>
      </c>
      <c r="E610" s="193">
        <v>2238591.38</v>
      </c>
      <c r="F610" s="44">
        <f t="shared" si="109"/>
        <v>74.227805195646724</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49428.74</v>
      </c>
      <c r="E621" s="59">
        <f t="shared" si="158"/>
        <v>49428.74</v>
      </c>
      <c r="F621" s="44">
        <f t="shared" si="109"/>
        <v>100</v>
      </c>
    </row>
    <row r="622" spans="1:6" ht="12.75" customHeight="1" x14ac:dyDescent="0.2">
      <c r="A622" s="62">
        <v>5471</v>
      </c>
      <c r="B622" s="63" t="s">
        <v>1242</v>
      </c>
      <c r="C622" s="267" t="s">
        <v>1243</v>
      </c>
      <c r="D622" s="193">
        <v>49428.74</v>
      </c>
      <c r="E622" s="193">
        <v>49428.74</v>
      </c>
      <c r="F622" s="44">
        <f t="shared" si="109"/>
        <v>100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3062957.22</v>
      </c>
      <c r="E640" s="59">
        <f>IF(E535-E430&gt;=0,E535-E430,0)</f>
        <v>401271.18000000017</v>
      </c>
      <c r="F640" s="44">
        <f t="shared" si="109"/>
        <v>13.100776510355574</v>
      </c>
    </row>
    <row r="641" spans="1:6" ht="12.75" customHeight="1" x14ac:dyDescent="0.2">
      <c r="A641" s="62">
        <v>92213</v>
      </c>
      <c r="B641" s="63" t="s">
        <v>1280</v>
      </c>
      <c r="C641" s="267" t="s">
        <v>1281</v>
      </c>
      <c r="D641" s="193">
        <v>1570159.78</v>
      </c>
      <c r="E641" s="193">
        <v>120782.52000000002</v>
      </c>
      <c r="F641" s="44">
        <f t="shared" si="109"/>
        <v>7.6923712821124495</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133236801.44000001</v>
      </c>
      <c r="E643" s="59">
        <f>E422+E430</f>
        <v>151154531.59999999</v>
      </c>
      <c r="F643" s="44">
        <f t="shared" si="109"/>
        <v>113.44803385126954</v>
      </c>
    </row>
    <row r="644" spans="1:6" ht="12.75" customHeight="1" x14ac:dyDescent="0.2">
      <c r="A644" s="62" t="s">
        <v>630</v>
      </c>
      <c r="B644" s="63" t="s">
        <v>1286</v>
      </c>
      <c r="C644" s="267" t="s">
        <v>1287</v>
      </c>
      <c r="D644" s="59">
        <f>D423+D535</f>
        <v>123817534.50000003</v>
      </c>
      <c r="E644" s="59">
        <f>E423+E535</f>
        <v>154846121.24000004</v>
      </c>
      <c r="F644" s="44">
        <f t="shared" si="109"/>
        <v>125.05992940765591</v>
      </c>
    </row>
    <row r="645" spans="1:6" ht="12.75" customHeight="1" x14ac:dyDescent="0.2">
      <c r="A645" s="62" t="s">
        <v>630</v>
      </c>
      <c r="B645" s="63" t="s">
        <v>1288</v>
      </c>
      <c r="C645" s="267" t="s">
        <v>1289</v>
      </c>
      <c r="D645" s="59">
        <f t="shared" ref="D645:E645" si="163">IF(D643&gt;=D644,D643-D644,0)</f>
        <v>9419266.9399999827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3691589.6400000453</v>
      </c>
      <c r="F646" s="44" t="str">
        <f t="shared" si="109"/>
        <v>-</v>
      </c>
    </row>
    <row r="647" spans="1:6" ht="24" x14ac:dyDescent="0.2">
      <c r="A647" s="271" t="s">
        <v>1292</v>
      </c>
      <c r="B647" s="63" t="s">
        <v>1293</v>
      </c>
      <c r="C647" s="272" t="s">
        <v>1292</v>
      </c>
      <c r="D647" s="59">
        <f>IF(D426-D427+D641-D642&gt;=0,D426-D427+D641-D642,0)</f>
        <v>13719174.379999999</v>
      </c>
      <c r="E647" s="59">
        <f>IF(E426-E427+E641-E642&gt;=0,E426-E427+E641-E642,0)</f>
        <v>28367411.720000003</v>
      </c>
      <c r="F647" s="44">
        <f t="shared" si="109"/>
        <v>206.77200343305211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23138441.319999982</v>
      </c>
      <c r="E649" s="59">
        <f t="shared" si="165"/>
        <v>24675822.079999957</v>
      </c>
      <c r="F649" s="44">
        <f t="shared" si="109"/>
        <v>106.64427105844474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8215202.6399999997</v>
      </c>
      <c r="E651" s="195">
        <v>338068.49</v>
      </c>
      <c r="F651" s="60">
        <f t="shared" si="109"/>
        <v>4.1151570425534869</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32915526.260000002</v>
      </c>
      <c r="E653" s="193">
        <v>50762242.699999996</v>
      </c>
      <c r="F653" s="44">
        <f t="shared" ref="F653:F740" si="167">IF(D653&lt;&gt;0,IF(E653/D653&gt;=100,"&gt;&gt;100",E653/D653*100),"-")</f>
        <v>154.21975118680663</v>
      </c>
    </row>
    <row r="654" spans="1:6" ht="12.75" customHeight="1" x14ac:dyDescent="0.2">
      <c r="A654" s="62" t="s">
        <v>1305</v>
      </c>
      <c r="B654" s="63" t="s">
        <v>1306</v>
      </c>
      <c r="C654" s="267" t="s">
        <v>1305</v>
      </c>
      <c r="D654" s="193">
        <v>117596796.7</v>
      </c>
      <c r="E654" s="193">
        <v>156207004.31999999</v>
      </c>
      <c r="F654" s="44">
        <f t="shared" si="167"/>
        <v>132.83270352890489</v>
      </c>
    </row>
    <row r="655" spans="1:6" ht="12.75" customHeight="1" x14ac:dyDescent="0.2">
      <c r="A655" s="62" t="s">
        <v>1307</v>
      </c>
      <c r="B655" s="63" t="s">
        <v>1308</v>
      </c>
      <c r="C655" s="267" t="s">
        <v>1307</v>
      </c>
      <c r="D655" s="193">
        <v>108545734.87</v>
      </c>
      <c r="E655" s="193">
        <v>154728442.45000002</v>
      </c>
      <c r="F655" s="44">
        <f t="shared" si="167"/>
        <v>142.54677315079289</v>
      </c>
    </row>
    <row r="656" spans="1:6" ht="24" x14ac:dyDescent="0.2">
      <c r="A656" s="62">
        <v>11</v>
      </c>
      <c r="B656" s="63" t="s">
        <v>1309</v>
      </c>
      <c r="C656" s="267" t="s">
        <v>1310</v>
      </c>
      <c r="D656" s="59">
        <f t="shared" ref="D656:E656" si="168">+D653+D654-D655</f>
        <v>41966588.090000004</v>
      </c>
      <c r="E656" s="59">
        <f t="shared" si="168"/>
        <v>52240804.569999963</v>
      </c>
      <c r="F656" s="44">
        <f t="shared" si="167"/>
        <v>124.48189606924025</v>
      </c>
    </row>
    <row r="657" spans="1:6" ht="24" x14ac:dyDescent="0.2">
      <c r="A657" s="62" t="s">
        <v>630</v>
      </c>
      <c r="B657" s="63" t="s">
        <v>1311</v>
      </c>
      <c r="C657" s="267" t="s">
        <v>1312</v>
      </c>
      <c r="D657" s="273">
        <v>355</v>
      </c>
      <c r="E657" s="273">
        <v>364</v>
      </c>
      <c r="F657" s="44">
        <f t="shared" si="167"/>
        <v>102.53521126760563</v>
      </c>
    </row>
    <row r="658" spans="1:6" ht="24" x14ac:dyDescent="0.2">
      <c r="A658" s="62" t="s">
        <v>630</v>
      </c>
      <c r="B658" s="63" t="s">
        <v>1313</v>
      </c>
      <c r="C658" s="267" t="s">
        <v>1314</v>
      </c>
      <c r="D658" s="273">
        <v>6226</v>
      </c>
      <c r="E658" s="273">
        <v>6279</v>
      </c>
      <c r="F658" s="44">
        <f t="shared" si="167"/>
        <v>100.85126887247029</v>
      </c>
    </row>
    <row r="659" spans="1:6" ht="12.75" customHeight="1" x14ac:dyDescent="0.2">
      <c r="A659" s="62" t="s">
        <v>630</v>
      </c>
      <c r="B659" s="63" t="s">
        <v>1315</v>
      </c>
      <c r="C659" s="267" t="s">
        <v>1316</v>
      </c>
      <c r="D659" s="273">
        <v>337</v>
      </c>
      <c r="E659" s="273">
        <v>343</v>
      </c>
      <c r="F659" s="44">
        <f t="shared" si="167"/>
        <v>101.78041543026706</v>
      </c>
    </row>
    <row r="660" spans="1:6" ht="12.75" customHeight="1" x14ac:dyDescent="0.2">
      <c r="A660" s="62" t="s">
        <v>630</v>
      </c>
      <c r="B660" s="63" t="s">
        <v>1317</v>
      </c>
      <c r="C660" s="267" t="s">
        <v>1318</v>
      </c>
      <c r="D660" s="273">
        <v>5633</v>
      </c>
      <c r="E660" s="273">
        <v>5715</v>
      </c>
      <c r="F660" s="44">
        <f t="shared" si="167"/>
        <v>101.45570743830996</v>
      </c>
    </row>
    <row r="661" spans="1:6" ht="24" x14ac:dyDescent="0.2">
      <c r="A661" s="62" t="s">
        <v>1319</v>
      </c>
      <c r="B661" s="63" t="s">
        <v>1320</v>
      </c>
      <c r="C661" s="267" t="s">
        <v>1321</v>
      </c>
      <c r="D661" s="193">
        <v>4780662.25</v>
      </c>
      <c r="E661" s="193">
        <v>5725862.0700000003</v>
      </c>
      <c r="F661" s="44">
        <f t="shared" si="167"/>
        <v>119.77131557453156</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27011.14</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1689607.44</v>
      </c>
      <c r="E665" s="191">
        <v>1867266.18</v>
      </c>
      <c r="F665" s="70">
        <f t="shared" si="167"/>
        <v>110.5147938979246</v>
      </c>
    </row>
    <row r="666" spans="1:6" ht="12.75" customHeight="1" x14ac:dyDescent="0.2">
      <c r="A666" s="69" t="s">
        <v>1330</v>
      </c>
      <c r="B666" s="64" t="s">
        <v>1331</v>
      </c>
      <c r="C666" s="300" t="s">
        <v>1330</v>
      </c>
      <c r="D666" s="191">
        <v>84013.41</v>
      </c>
      <c r="E666" s="191">
        <v>92816.639999999999</v>
      </c>
      <c r="F666" s="70">
        <f t="shared" si="167"/>
        <v>110.47836291849123</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2346896.31</v>
      </c>
      <c r="E669" s="193">
        <v>3505684.16</v>
      </c>
      <c r="F669" s="44">
        <f t="shared" si="167"/>
        <v>149.37533222334821</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870.99</v>
      </c>
      <c r="E672" s="193">
        <v>0</v>
      </c>
      <c r="F672" s="44">
        <f t="shared" si="167"/>
        <v>0</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308513.09999999998</v>
      </c>
      <c r="F676" s="44" t="str">
        <f t="shared" si="167"/>
        <v>-</v>
      </c>
    </row>
    <row r="677" spans="1:6" ht="12.75" customHeight="1" x14ac:dyDescent="0.2">
      <c r="A677" s="69">
        <v>63414</v>
      </c>
      <c r="B677" s="64" t="s">
        <v>1352</v>
      </c>
      <c r="C677" s="301" t="s">
        <v>1353</v>
      </c>
      <c r="D677" s="191">
        <v>736256.77</v>
      </c>
      <c r="E677" s="191">
        <v>964.46</v>
      </c>
      <c r="F677" s="70">
        <f t="shared" si="167"/>
        <v>0.13099506032385957</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46211.44</v>
      </c>
      <c r="E681" s="191">
        <v>0</v>
      </c>
      <c r="F681" s="70">
        <f t="shared" si="167"/>
        <v>0</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43156751.490000002</v>
      </c>
      <c r="E683" s="191">
        <v>48696928.899999984</v>
      </c>
      <c r="F683" s="70">
        <f t="shared" si="167"/>
        <v>112.83733649712657</v>
      </c>
    </row>
    <row r="684" spans="1:6" ht="24" x14ac:dyDescent="0.2">
      <c r="A684" s="69">
        <v>63613</v>
      </c>
      <c r="B684" s="181" t="s">
        <v>1366</v>
      </c>
      <c r="C684" s="301" t="s">
        <v>1367</v>
      </c>
      <c r="D684" s="191">
        <v>1561237.89</v>
      </c>
      <c r="E684" s="191">
        <v>1785153.5500000003</v>
      </c>
      <c r="F684" s="70">
        <f t="shared" si="167"/>
        <v>114.34218714740523</v>
      </c>
    </row>
    <row r="685" spans="1:6" ht="24" x14ac:dyDescent="0.2">
      <c r="A685" s="62">
        <v>63622</v>
      </c>
      <c r="B685" s="264" t="s">
        <v>1368</v>
      </c>
      <c r="C685" s="267" t="s">
        <v>1369</v>
      </c>
      <c r="D685" s="193">
        <v>273431.67</v>
      </c>
      <c r="E685" s="193">
        <v>435593.37</v>
      </c>
      <c r="F685" s="44">
        <f t="shared" si="167"/>
        <v>159.30611475985938</v>
      </c>
    </row>
    <row r="686" spans="1:6" ht="24" x14ac:dyDescent="0.2">
      <c r="A686" s="62">
        <v>63623</v>
      </c>
      <c r="B686" s="264" t="s">
        <v>1370</v>
      </c>
      <c r="C686" s="267" t="s">
        <v>1371</v>
      </c>
      <c r="D686" s="193">
        <v>6946.8</v>
      </c>
      <c r="E686" s="193">
        <v>50186.23</v>
      </c>
      <c r="F686" s="44">
        <f t="shared" si="167"/>
        <v>722.43666148442446</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2547695.7400000002</v>
      </c>
      <c r="E702" s="191">
        <v>833736.19</v>
      </c>
      <c r="F702" s="70">
        <f t="shared" si="167"/>
        <v>32.72510829727257</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29915.919999999998</v>
      </c>
      <c r="E704" s="191">
        <v>4486</v>
      </c>
      <c r="F704" s="70">
        <f t="shared" si="167"/>
        <v>14.995360329884559</v>
      </c>
    </row>
    <row r="705" spans="1:6" ht="24" x14ac:dyDescent="0.2">
      <c r="A705" s="69" t="s">
        <v>1393</v>
      </c>
      <c r="B705" s="181" t="s">
        <v>1394</v>
      </c>
      <c r="C705" s="301" t="s">
        <v>1393</v>
      </c>
      <c r="D705" s="191">
        <v>1541892.31</v>
      </c>
      <c r="E705" s="191">
        <v>404903.31</v>
      </c>
      <c r="F705" s="70">
        <f t="shared" si="167"/>
        <v>26.260154965037728</v>
      </c>
    </row>
    <row r="706" spans="1:6" ht="12.75" customHeight="1" x14ac:dyDescent="0.2">
      <c r="A706" s="69">
        <v>63821</v>
      </c>
      <c r="B706" s="181" t="s">
        <v>1395</v>
      </c>
      <c r="C706" s="301" t="s">
        <v>1396</v>
      </c>
      <c r="D706" s="191">
        <v>1208180.6299999999</v>
      </c>
      <c r="E706" s="191">
        <v>1378107.25</v>
      </c>
      <c r="F706" s="70">
        <f t="shared" si="167"/>
        <v>114.06467011476589</v>
      </c>
    </row>
    <row r="707" spans="1:6" ht="12.75" customHeight="1" x14ac:dyDescent="0.2">
      <c r="A707" s="69">
        <v>63822</v>
      </c>
      <c r="B707" s="181" t="s">
        <v>1397</v>
      </c>
      <c r="C707" s="301" t="s">
        <v>1398</v>
      </c>
      <c r="D707" s="191">
        <v>43367.199999999997</v>
      </c>
      <c r="E707" s="191">
        <v>0</v>
      </c>
      <c r="F707" s="70">
        <f t="shared" si="167"/>
        <v>0</v>
      </c>
    </row>
    <row r="708" spans="1:6" ht="24" x14ac:dyDescent="0.2">
      <c r="A708" s="69" t="s">
        <v>1399</v>
      </c>
      <c r="B708" s="181" t="s">
        <v>1400</v>
      </c>
      <c r="C708" s="301" t="s">
        <v>1399</v>
      </c>
      <c r="D708" s="191">
        <v>1387511.1</v>
      </c>
      <c r="E708" s="191">
        <v>0</v>
      </c>
      <c r="F708" s="70">
        <f t="shared" si="167"/>
        <v>0</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2835.81</v>
      </c>
      <c r="E711" s="191">
        <v>756.11</v>
      </c>
      <c r="F711" s="70">
        <f t="shared" si="167"/>
        <v>26.662928757568384</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6952762.0099999998</v>
      </c>
      <c r="E724" s="191">
        <v>7362148.75</v>
      </c>
      <c r="F724" s="70">
        <f t="shared" si="167"/>
        <v>105.88811668529988</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195823.24</v>
      </c>
      <c r="E726" s="191">
        <v>177020.44</v>
      </c>
      <c r="F726" s="70">
        <f t="shared" si="167"/>
        <v>90.39807532548231</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148133.71</v>
      </c>
      <c r="E732" s="191">
        <v>175919.56999999998</v>
      </c>
      <c r="F732" s="70">
        <f t="shared" si="167"/>
        <v>118.7572835379604</v>
      </c>
    </row>
    <row r="733" spans="1:6" ht="12.75" customHeight="1" x14ac:dyDescent="0.2">
      <c r="A733" s="69">
        <v>31215</v>
      </c>
      <c r="B733" s="64" t="s">
        <v>1444</v>
      </c>
      <c r="C733" s="301" t="s">
        <v>1445</v>
      </c>
      <c r="D733" s="191">
        <v>178732.03</v>
      </c>
      <c r="E733" s="191">
        <v>165581.56699999998</v>
      </c>
      <c r="F733" s="70">
        <f t="shared" si="167"/>
        <v>92.642357947817175</v>
      </c>
    </row>
    <row r="734" spans="1:6" ht="12.75" customHeight="1" x14ac:dyDescent="0.2">
      <c r="A734" s="69">
        <v>32121</v>
      </c>
      <c r="B734" s="64" t="s">
        <v>1446</v>
      </c>
      <c r="C734" s="301" t="s">
        <v>1447</v>
      </c>
      <c r="D734" s="191">
        <v>2130362.1800000002</v>
      </c>
      <c r="E734" s="191">
        <v>2388635.7399999998</v>
      </c>
      <c r="F734" s="70">
        <f t="shared" si="167"/>
        <v>112.12345780565818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73911.55</v>
      </c>
      <c r="E736" s="193">
        <v>75633.050000000017</v>
      </c>
      <c r="F736" s="44">
        <f t="shared" si="167"/>
        <v>102.32913529752794</v>
      </c>
    </row>
    <row r="737" spans="1:6" ht="12.75" customHeight="1" x14ac:dyDescent="0.2">
      <c r="A737" s="62" t="s">
        <v>1452</v>
      </c>
      <c r="B737" s="63" t="s">
        <v>1453</v>
      </c>
      <c r="C737" s="267" t="s">
        <v>1452</v>
      </c>
      <c r="D737" s="193">
        <v>42675.03</v>
      </c>
      <c r="E737" s="193">
        <v>31821.019999999997</v>
      </c>
      <c r="F737" s="44">
        <f t="shared" si="167"/>
        <v>74.565899543597268</v>
      </c>
    </row>
    <row r="738" spans="1:6" ht="12.75" customHeight="1" x14ac:dyDescent="0.2">
      <c r="A738" s="62" t="s">
        <v>1454</v>
      </c>
      <c r="B738" s="63" t="s">
        <v>1455</v>
      </c>
      <c r="C738" s="267" t="s">
        <v>1454</v>
      </c>
      <c r="D738" s="193">
        <v>340037.71</v>
      </c>
      <c r="E738" s="193">
        <v>366545.71</v>
      </c>
      <c r="F738" s="44">
        <f t="shared" si="167"/>
        <v>107.79560596382089</v>
      </c>
    </row>
    <row r="739" spans="1:6" ht="12.75" customHeight="1" x14ac:dyDescent="0.2">
      <c r="A739" s="69" t="s">
        <v>1456</v>
      </c>
      <c r="B739" s="64" t="s">
        <v>1457</v>
      </c>
      <c r="C739" s="301" t="s">
        <v>1456</v>
      </c>
      <c r="D739" s="191">
        <v>204798.77</v>
      </c>
      <c r="E739" s="191">
        <v>230120.11000000002</v>
      </c>
      <c r="F739" s="70">
        <f t="shared" si="167"/>
        <v>112.36400980337919</v>
      </c>
    </row>
    <row r="740" spans="1:6" ht="12.75" customHeight="1" x14ac:dyDescent="0.2">
      <c r="A740" s="69" t="s">
        <v>1458</v>
      </c>
      <c r="B740" s="64" t="s">
        <v>1459</v>
      </c>
      <c r="C740" s="301" t="s">
        <v>1458</v>
      </c>
      <c r="D740" s="191">
        <v>29700.38</v>
      </c>
      <c r="E740" s="191">
        <v>1825.46</v>
      </c>
      <c r="F740" s="70">
        <f t="shared" si="167"/>
        <v>6.1462513274240935</v>
      </c>
    </row>
    <row r="741" spans="1:6" ht="12.75" customHeight="1" x14ac:dyDescent="0.2">
      <c r="A741" s="69">
        <v>32911</v>
      </c>
      <c r="B741" s="64" t="s">
        <v>1460</v>
      </c>
      <c r="C741" s="301" t="s">
        <v>1461</v>
      </c>
      <c r="D741" s="191">
        <v>93381.17</v>
      </c>
      <c r="E741" s="191">
        <v>88348.709999999992</v>
      </c>
      <c r="F741" s="70">
        <f t="shared" ref="F741:F1006" si="169">IF(D741&lt;&gt;0,IF(E741/D741&gt;=100,"&gt;&gt;100",E741/D741*100),"-")</f>
        <v>94.610840708035667</v>
      </c>
    </row>
    <row r="742" spans="1:6" ht="12.75" customHeight="1" x14ac:dyDescent="0.2">
      <c r="A742" s="69" t="s">
        <v>1462</v>
      </c>
      <c r="B742" s="64" t="s">
        <v>1463</v>
      </c>
      <c r="C742" s="301" t="s">
        <v>1462</v>
      </c>
      <c r="D742" s="191">
        <v>37875.72</v>
      </c>
      <c r="E742" s="191">
        <v>32519.999999999996</v>
      </c>
      <c r="F742" s="70">
        <f t="shared" si="169"/>
        <v>85.859753953192168</v>
      </c>
    </row>
    <row r="743" spans="1:6" ht="12.75" customHeight="1" x14ac:dyDescent="0.2">
      <c r="A743" s="69" t="s">
        <v>1464</v>
      </c>
      <c r="B743" s="64" t="s">
        <v>1465</v>
      </c>
      <c r="C743" s="300" t="s">
        <v>1464</v>
      </c>
      <c r="D743" s="191">
        <v>6717.09</v>
      </c>
      <c r="E743" s="191">
        <v>7735.43</v>
      </c>
      <c r="F743" s="70">
        <f t="shared" ref="F743:F744" si="170">IF(D743&lt;&gt;0,IF(E743/D743&gt;=100,"&gt;&gt;100",E743/D743*100),"-")</f>
        <v>115.16043405700979</v>
      </c>
    </row>
    <row r="744" spans="1:6" ht="12.75" customHeight="1" x14ac:dyDescent="0.2">
      <c r="A744" s="69" t="s">
        <v>1466</v>
      </c>
      <c r="B744" s="64" t="s">
        <v>1467</v>
      </c>
      <c r="C744" s="300" t="s">
        <v>1466</v>
      </c>
      <c r="D744" s="191">
        <v>33518.03</v>
      </c>
      <c r="E744" s="191">
        <v>106544.41</v>
      </c>
      <c r="F744" s="70">
        <f t="shared" si="170"/>
        <v>317.87193340420072</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442.14</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39644.720000000001</v>
      </c>
      <c r="E760" s="193">
        <v>45166.54</v>
      </c>
      <c r="F760" s="44">
        <f t="shared" si="169"/>
        <v>113.92826081253695</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24853.48</v>
      </c>
      <c r="E769" s="193">
        <v>24853.48</v>
      </c>
      <c r="F769" s="44">
        <f t="shared" si="169"/>
        <v>100</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2744.6</v>
      </c>
      <c r="F777" s="70" t="str">
        <f t="shared" si="169"/>
        <v>-</v>
      </c>
    </row>
    <row r="778" spans="1:6" ht="12.75" customHeight="1" x14ac:dyDescent="0.2">
      <c r="A778" s="69">
        <v>35232</v>
      </c>
      <c r="B778" s="64" t="s">
        <v>1534</v>
      </c>
      <c r="C778" s="301" t="s">
        <v>1535</v>
      </c>
      <c r="D778" s="191">
        <v>0</v>
      </c>
      <c r="E778" s="191">
        <v>3000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2294</v>
      </c>
      <c r="F780" s="70" t="str">
        <f t="shared" si="169"/>
        <v>-</v>
      </c>
    </row>
    <row r="781" spans="1:6" ht="12.75" customHeight="1" x14ac:dyDescent="0.2">
      <c r="A781" s="69">
        <v>36315</v>
      </c>
      <c r="B781" s="64" t="s">
        <v>1540</v>
      </c>
      <c r="C781" s="301" t="s">
        <v>1541</v>
      </c>
      <c r="D781" s="191">
        <v>53955.91</v>
      </c>
      <c r="E781" s="191">
        <v>33690.629999999997</v>
      </c>
      <c r="F781" s="70">
        <f t="shared" si="169"/>
        <v>62.441037506363983</v>
      </c>
    </row>
    <row r="782" spans="1:6" ht="12.75" customHeight="1" x14ac:dyDescent="0.2">
      <c r="A782" s="69">
        <v>36316</v>
      </c>
      <c r="B782" s="64" t="s">
        <v>1542</v>
      </c>
      <c r="C782" s="301" t="s">
        <v>1543</v>
      </c>
      <c r="D782" s="191">
        <v>36548.199999999997</v>
      </c>
      <c r="E782" s="191">
        <v>68106.19</v>
      </c>
      <c r="F782" s="70">
        <f t="shared" si="169"/>
        <v>186.34622224897535</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13272.44</v>
      </c>
      <c r="E784" s="191">
        <v>13272.48</v>
      </c>
      <c r="F784" s="70">
        <f t="shared" si="169"/>
        <v>100.00030137638596</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280324.26</v>
      </c>
      <c r="E788" s="191">
        <v>567700.14</v>
      </c>
      <c r="F788" s="70">
        <f t="shared" si="169"/>
        <v>202.51552255948164</v>
      </c>
    </row>
    <row r="789" spans="1:6" ht="12.75" customHeight="1" x14ac:dyDescent="0.2">
      <c r="A789" s="69">
        <v>36326</v>
      </c>
      <c r="B789" s="64" t="s">
        <v>1556</v>
      </c>
      <c r="C789" s="301" t="s">
        <v>1557</v>
      </c>
      <c r="D789" s="191">
        <v>56447.54</v>
      </c>
      <c r="E789" s="191">
        <v>525538.31000000006</v>
      </c>
      <c r="F789" s="70">
        <f t="shared" si="169"/>
        <v>931.02074953133479</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701795.21</v>
      </c>
      <c r="E817" s="191">
        <v>8918.48</v>
      </c>
      <c r="F817" s="70">
        <f t="shared" si="169"/>
        <v>1.2708094716120961</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40700.47</v>
      </c>
      <c r="E821" s="193">
        <v>0</v>
      </c>
      <c r="F821" s="44">
        <f t="shared" si="169"/>
        <v>0</v>
      </c>
    </row>
    <row r="822" spans="1:6" ht="12.75" customHeight="1" x14ac:dyDescent="0.2">
      <c r="A822" s="62" t="s">
        <v>1621</v>
      </c>
      <c r="B822" s="63" t="s">
        <v>1622</v>
      </c>
      <c r="C822" s="267" t="s">
        <v>1621</v>
      </c>
      <c r="D822" s="193">
        <v>54629.1</v>
      </c>
      <c r="E822" s="193">
        <v>0</v>
      </c>
      <c r="F822" s="44">
        <f t="shared" si="169"/>
        <v>0</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2826.04</v>
      </c>
      <c r="F826" s="70" t="str">
        <f t="shared" si="169"/>
        <v>-</v>
      </c>
    </row>
    <row r="827" spans="1:6" ht="24" x14ac:dyDescent="0.2">
      <c r="A827" s="69" t="s">
        <v>1631</v>
      </c>
      <c r="B827" s="64" t="s">
        <v>1632</v>
      </c>
      <c r="C827" s="301" t="s">
        <v>1631</v>
      </c>
      <c r="D827" s="191">
        <v>101062.32</v>
      </c>
      <c r="E827" s="191">
        <v>0</v>
      </c>
      <c r="F827" s="70">
        <f t="shared" si="169"/>
        <v>0</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28072.93</v>
      </c>
      <c r="E843" s="193">
        <v>32394.86</v>
      </c>
      <c r="F843" s="44">
        <f t="shared" si="169"/>
        <v>115.39536485860222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44512.67</v>
      </c>
      <c r="E846" s="193">
        <v>83039.100000000006</v>
      </c>
      <c r="F846" s="44">
        <f t="shared" si="169"/>
        <v>186.55160429603526</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1621.92</v>
      </c>
      <c r="E850" s="193">
        <v>5781.2</v>
      </c>
      <c r="F850" s="44">
        <f t="shared" si="169"/>
        <v>356.44174805169177</v>
      </c>
    </row>
    <row r="851" spans="1:6" ht="12.75" customHeight="1" x14ac:dyDescent="0.2">
      <c r="A851" s="62">
        <v>37221</v>
      </c>
      <c r="B851" s="63" t="s">
        <v>1679</v>
      </c>
      <c r="C851" s="267" t="s">
        <v>1680</v>
      </c>
      <c r="D851" s="193">
        <v>668364.67000000004</v>
      </c>
      <c r="E851" s="193">
        <v>1428626.8499999999</v>
      </c>
      <c r="F851" s="44">
        <f t="shared" si="169"/>
        <v>213.74960618430049</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66132.070000000007</v>
      </c>
      <c r="E855" s="193">
        <v>52006.39</v>
      </c>
      <c r="F855" s="44">
        <f t="shared" si="169"/>
        <v>78.640196806178892</v>
      </c>
    </row>
    <row r="856" spans="1:6" ht="12.75" customHeight="1" x14ac:dyDescent="0.2">
      <c r="A856" s="62">
        <v>38117</v>
      </c>
      <c r="B856" s="63" t="s">
        <v>1688</v>
      </c>
      <c r="C856" s="267" t="s">
        <v>1689</v>
      </c>
      <c r="D856" s="193">
        <v>33552</v>
      </c>
      <c r="E856" s="193">
        <v>51184</v>
      </c>
      <c r="F856" s="44">
        <f t="shared" si="169"/>
        <v>152.55126371006199</v>
      </c>
    </row>
    <row r="857" spans="1:6" ht="12.75" customHeight="1" x14ac:dyDescent="0.2">
      <c r="A857" s="62">
        <v>38612</v>
      </c>
      <c r="B857" s="63" t="s">
        <v>1690</v>
      </c>
      <c r="C857" s="267" t="s">
        <v>1691</v>
      </c>
      <c r="D857" s="193">
        <v>454805.61</v>
      </c>
      <c r="E857" s="193">
        <v>106857.47</v>
      </c>
      <c r="F857" s="44">
        <f t="shared" si="169"/>
        <v>23.495196112466598</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15000</v>
      </c>
      <c r="E861" s="193">
        <v>15000</v>
      </c>
      <c r="F861" s="44">
        <f t="shared" si="169"/>
        <v>100</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15392.3</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2310.9</v>
      </c>
      <c r="E883" s="193">
        <v>0</v>
      </c>
      <c r="F883" s="44">
        <f t="shared" si="169"/>
        <v>0</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312995.61</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1573753.33</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1648130.29</v>
      </c>
      <c r="E980" s="191">
        <v>1573753.33</v>
      </c>
      <c r="F980" s="70">
        <f t="shared" si="169"/>
        <v>95.487191731668247</v>
      </c>
    </row>
    <row r="981" spans="1:6" ht="24" x14ac:dyDescent="0.2">
      <c r="A981" s="69">
        <v>54432</v>
      </c>
      <c r="B981" s="64" t="s">
        <v>1938</v>
      </c>
      <c r="C981" s="301" t="s">
        <v>1939</v>
      </c>
      <c r="D981" s="191">
        <v>1367709.09</v>
      </c>
      <c r="E981" s="191">
        <v>664838.04999999993</v>
      </c>
      <c r="F981" s="70">
        <f t="shared" si="169"/>
        <v>48.609609664873979</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49428.74</v>
      </c>
      <c r="E996" s="191">
        <v>49428.74</v>
      </c>
      <c r="F996" s="70">
        <f t="shared" si="169"/>
        <v>100</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120" zoomScaleNormal="120" workbookViewId="0">
      <selection activeCell="F107" sqref="F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38657036.890000001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166001177.90000001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13500940.230000002</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133978215.42000002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100592655.64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24017195.800000001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147780.63999999996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606281.97</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307535.69999999995</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1600774.45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4247692.82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2458298.4000000004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7900472.8999999994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1936177.7000000002</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1936177.7000000002</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8685371.6500000004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166712555.88000003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11204164.100000001</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136671096.41000003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99645613.480000019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25778114.870000001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156279.03999999995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653779.36</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307535.69999999995</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2726858.9099999997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4057996.1199999996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3344918.93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8792252.2699999996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2314227.9000000004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2314227.9000000004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7730815.2000000002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37945658.909999996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2281502.42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140259.28000000003</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75821.900000000009</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33192.49</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31244.89</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1930830.1499999997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12170.529999999999</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7170.53</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5000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1886381.1599999997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1490526.0599999998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393830.39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1308.01</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716.7</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1319.45</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837.91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481.54</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1720.95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1720.95</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9350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9350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19888.060000000001</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1683.65</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18204.41</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146651.37000000002</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142465.43000000002</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4185.9399999999996</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63761.62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35664156.489999995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6710494.5700000003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20304228.469999995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1463854.16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4074980.99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3110598.3000000007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29429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Provjera</v>
      </c>
      <c r="C296" s="90" t="s">
        <v>3494</v>
      </c>
      <c r="D296" s="94"/>
      <c r="E296" s="50">
        <f>MAX(G296:K296)</f>
        <v>0</v>
      </c>
      <c r="F296" s="50">
        <f t="shared" si="18"/>
        <v>1</v>
      </c>
      <c r="G296" s="50">
        <f>IF(AND(OR(MAX('PR-RAS'!D657:E657,'PR-RAS'!D659:E659)&gt;10000,MAX('PR-RAS'!D658:E658,'PR-RAS'!D660:E660)&gt;35000),O3&lt;&gt;174,O3&lt;&gt;713,O3&lt;&gt;1222,O3&lt;&gt;47107),1,0)</f>
        <v>0</v>
      </c>
      <c r="H296" s="50">
        <f>IF(MAX('PR-RAS'!D657:E660)&gt;100000,1,0)</f>
        <v>0</v>
      </c>
      <c r="I296" s="50"/>
      <c r="J296" s="50"/>
      <c r="K296" s="50"/>
      <c r="L296" s="50">
        <f>IF(MAX('PR-RAS'!D657:E660)&gt;1000,1,0)</f>
        <v>1</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Jasmina Hadžić</cp:lastModifiedBy>
  <cp:lastPrinted>2025-07-17T15:33:03Z</cp:lastPrinted>
  <dcterms:created xsi:type="dcterms:W3CDTF">2022-04-01T05:14:30Z</dcterms:created>
  <dcterms:modified xsi:type="dcterms:W3CDTF">2025-07-17T15:33:32Z</dcterms:modified>
</cp:coreProperties>
</file>