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gz-redir\fr\FINANCIJE\JasminaH\Documents\SLUŽBENO\2024\Konsolidacija\I-XII.2024\Konačni obrazac za predaj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1" i="9"/>
  <c r="F310" i="9"/>
  <c r="H309" i="9"/>
  <c r="G309" i="9"/>
  <c r="F309" i="9"/>
  <c r="F308" i="9"/>
  <c r="H307" i="9"/>
  <c r="E307" i="9" s="1"/>
  <c r="B307" i="9" s="1"/>
  <c r="G307" i="9"/>
  <c r="F307" i="9"/>
  <c r="H306" i="9"/>
  <c r="E306" i="9" s="1"/>
  <c r="G306" i="9"/>
  <c r="F306" i="9"/>
  <c r="H305" i="9"/>
  <c r="G305" i="9"/>
  <c r="F305" i="9"/>
  <c r="H304" i="9"/>
  <c r="G304" i="9"/>
  <c r="F304" i="9"/>
  <c r="H303" i="9"/>
  <c r="G303" i="9"/>
  <c r="F303" i="9"/>
  <c r="H302" i="9"/>
  <c r="G302" i="9"/>
  <c r="F302" i="9"/>
  <c r="E302" i="9"/>
  <c r="H301" i="9"/>
  <c r="G301" i="9"/>
  <c r="E301" i="9" s="1"/>
  <c r="F301" i="9"/>
  <c r="H300" i="9"/>
  <c r="G300" i="9"/>
  <c r="F300" i="9"/>
  <c r="H299" i="9"/>
  <c r="G299" i="9"/>
  <c r="F299" i="9"/>
  <c r="E299" i="9"/>
  <c r="B299" i="9" s="1"/>
  <c r="H298" i="9"/>
  <c r="G298" i="9"/>
  <c r="F298" i="9"/>
  <c r="H297" i="9"/>
  <c r="G297" i="9"/>
  <c r="F297" i="9"/>
  <c r="H296" i="9"/>
  <c r="G296" i="9"/>
  <c r="F296" i="9"/>
  <c r="H295" i="9"/>
  <c r="E295" i="9" s="1"/>
  <c r="B295" i="9" s="1"/>
  <c r="G295" i="9"/>
  <c r="F295" i="9"/>
  <c r="H294" i="9"/>
  <c r="E294" i="9" s="1"/>
  <c r="G294" i="9"/>
  <c r="F294" i="9"/>
  <c r="H293" i="9"/>
  <c r="G293" i="9"/>
  <c r="F293" i="9"/>
  <c r="H292" i="9"/>
  <c r="G292" i="9"/>
  <c r="F292" i="9"/>
  <c r="F291" i="9"/>
  <c r="F290" i="9"/>
  <c r="H289" i="9"/>
  <c r="G289" i="9"/>
  <c r="F289" i="9"/>
  <c r="H288" i="9"/>
  <c r="G288" i="9"/>
  <c r="F288" i="9"/>
  <c r="H287" i="9"/>
  <c r="E287" i="9" s="1"/>
  <c r="B287" i="9" s="1"/>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L270" i="9"/>
  <c r="E270" i="9"/>
  <c r="M269" i="9"/>
  <c r="L269" i="9"/>
  <c r="F269" i="9" s="1"/>
  <c r="B269" i="9" s="1"/>
  <c r="E269" i="9"/>
  <c r="M268" i="9"/>
  <c r="F268" i="9" s="1"/>
  <c r="B268" i="9" s="1"/>
  <c r="L268" i="9"/>
  <c r="E268" i="9"/>
  <c r="M267" i="9"/>
  <c r="F267" i="9" s="1"/>
  <c r="L267" i="9"/>
  <c r="E267" i="9"/>
  <c r="M266" i="9"/>
  <c r="L266" i="9"/>
  <c r="F266" i="9" s="1"/>
  <c r="B266" i="9" s="1"/>
  <c r="E266" i="9"/>
  <c r="M265" i="9"/>
  <c r="L265" i="9"/>
  <c r="F265" i="9" s="1"/>
  <c r="B265" i="9" s="1"/>
  <c r="E265" i="9"/>
  <c r="M264" i="9"/>
  <c r="F264" i="9" s="1"/>
  <c r="B264" i="9" s="1"/>
  <c r="L264" i="9"/>
  <c r="E264" i="9"/>
  <c r="M263" i="9"/>
  <c r="F263" i="9" s="1"/>
  <c r="L263" i="9"/>
  <c r="E263" i="9"/>
  <c r="M262" i="9"/>
  <c r="L262" i="9"/>
  <c r="E262" i="9"/>
  <c r="M261" i="9"/>
  <c r="L261" i="9"/>
  <c r="F261" i="9" s="1"/>
  <c r="B261" i="9" s="1"/>
  <c r="E261" i="9"/>
  <c r="M260" i="9"/>
  <c r="F260" i="9" s="1"/>
  <c r="B260" i="9" s="1"/>
  <c r="L260" i="9"/>
  <c r="E260" i="9"/>
  <c r="M259" i="9"/>
  <c r="F259" i="9" s="1"/>
  <c r="L259" i="9"/>
  <c r="E259" i="9"/>
  <c r="M258" i="9"/>
  <c r="L258" i="9"/>
  <c r="F258" i="9" s="1"/>
  <c r="B258" i="9" s="1"/>
  <c r="E258" i="9"/>
  <c r="M257" i="9"/>
  <c r="L257" i="9"/>
  <c r="E257" i="9"/>
  <c r="M256" i="9"/>
  <c r="F256" i="9" s="1"/>
  <c r="B256" i="9" s="1"/>
  <c r="L256" i="9"/>
  <c r="E256" i="9"/>
  <c r="M255" i="9"/>
  <c r="F255" i="9" s="1"/>
  <c r="L255" i="9"/>
  <c r="E255" i="9"/>
  <c r="M254" i="9"/>
  <c r="L254" i="9"/>
  <c r="E254" i="9"/>
  <c r="M253" i="9"/>
  <c r="L253" i="9"/>
  <c r="F253" i="9" s="1"/>
  <c r="B253" i="9" s="1"/>
  <c r="E253" i="9"/>
  <c r="M252" i="9"/>
  <c r="F252" i="9" s="1"/>
  <c r="B252" i="9" s="1"/>
  <c r="L252" i="9"/>
  <c r="E252" i="9"/>
  <c r="M251" i="9"/>
  <c r="F251" i="9" s="1"/>
  <c r="L251" i="9"/>
  <c r="E251" i="9"/>
  <c r="M250" i="9"/>
  <c r="L250" i="9"/>
  <c r="F250" i="9" s="1"/>
  <c r="B250" i="9" s="1"/>
  <c r="E250" i="9"/>
  <c r="M249" i="9"/>
  <c r="L249" i="9"/>
  <c r="F249" i="9" s="1"/>
  <c r="B249" i="9" s="1"/>
  <c r="E249" i="9"/>
  <c r="M248" i="9"/>
  <c r="L248" i="9"/>
  <c r="E248" i="9"/>
  <c r="M247" i="9"/>
  <c r="F247" i="9" s="1"/>
  <c r="L247" i="9"/>
  <c r="E247" i="9"/>
  <c r="M246" i="9"/>
  <c r="L246" i="9"/>
  <c r="E246" i="9"/>
  <c r="M245" i="9"/>
  <c r="L245" i="9"/>
  <c r="E245" i="9"/>
  <c r="M244" i="9"/>
  <c r="L244" i="9"/>
  <c r="E244" i="9"/>
  <c r="M243" i="9"/>
  <c r="L243" i="9"/>
  <c r="F243" i="9"/>
  <c r="E243" i="9"/>
  <c r="B243" i="9" s="1"/>
  <c r="M242" i="9"/>
  <c r="L242" i="9"/>
  <c r="E242" i="9"/>
  <c r="M241" i="9"/>
  <c r="L241" i="9"/>
  <c r="E241" i="9"/>
  <c r="M240" i="9"/>
  <c r="L240" i="9"/>
  <c r="E240" i="9"/>
  <c r="M239" i="9"/>
  <c r="F239" i="9" s="1"/>
  <c r="L239" i="9"/>
  <c r="E239" i="9"/>
  <c r="M238" i="9"/>
  <c r="L238" i="9"/>
  <c r="E238" i="9"/>
  <c r="M237" i="9"/>
  <c r="L237" i="9"/>
  <c r="E237" i="9"/>
  <c r="M236" i="9"/>
  <c r="L236" i="9"/>
  <c r="F236" i="9" s="1"/>
  <c r="B236" i="9" s="1"/>
  <c r="E236" i="9"/>
  <c r="M235" i="9"/>
  <c r="F235" i="9" s="1"/>
  <c r="L235" i="9"/>
  <c r="E235" i="9"/>
  <c r="M234" i="9"/>
  <c r="L234" i="9"/>
  <c r="E234" i="9"/>
  <c r="M233" i="9"/>
  <c r="L233" i="9"/>
  <c r="E233" i="9"/>
  <c r="M232" i="9"/>
  <c r="L232" i="9"/>
  <c r="F232" i="9" s="1"/>
  <c r="B232" i="9" s="1"/>
  <c r="E232" i="9"/>
  <c r="M231" i="9"/>
  <c r="L231" i="9"/>
  <c r="F231" i="9"/>
  <c r="E231" i="9"/>
  <c r="M230" i="9"/>
  <c r="L230" i="9"/>
  <c r="E230" i="9"/>
  <c r="M229" i="9"/>
  <c r="L229" i="9"/>
  <c r="E229" i="9"/>
  <c r="M228" i="9"/>
  <c r="L228" i="9"/>
  <c r="E228" i="9"/>
  <c r="M227" i="9"/>
  <c r="F227" i="9" s="1"/>
  <c r="L227" i="9"/>
  <c r="E227" i="9"/>
  <c r="M226" i="9"/>
  <c r="L226" i="9"/>
  <c r="E226" i="9"/>
  <c r="M225" i="9"/>
  <c r="L225" i="9"/>
  <c r="E225" i="9"/>
  <c r="M224" i="9"/>
  <c r="L224" i="9"/>
  <c r="E224" i="9"/>
  <c r="M223" i="9"/>
  <c r="F223" i="9" s="1"/>
  <c r="L223" i="9"/>
  <c r="E223" i="9"/>
  <c r="M222" i="9"/>
  <c r="L222" i="9"/>
  <c r="E222" i="9"/>
  <c r="M221" i="9"/>
  <c r="L221" i="9"/>
  <c r="F221" i="9" s="1"/>
  <c r="B221" i="9" s="1"/>
  <c r="E221" i="9"/>
  <c r="M220" i="9"/>
  <c r="L220" i="9"/>
  <c r="F220" i="9" s="1"/>
  <c r="B220" i="9" s="1"/>
  <c r="E220" i="9"/>
  <c r="M219" i="9"/>
  <c r="F219" i="9" s="1"/>
  <c r="L219" i="9"/>
  <c r="E219" i="9"/>
  <c r="M218" i="9"/>
  <c r="L218" i="9"/>
  <c r="E218" i="9"/>
  <c r="M217" i="9"/>
  <c r="L217" i="9"/>
  <c r="F217" i="9" s="1"/>
  <c r="B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E158" i="9" s="1"/>
  <c r="B158" i="9" s="1"/>
  <c r="G158" i="9"/>
  <c r="F158" i="9"/>
  <c r="H157" i="9"/>
  <c r="E157" i="9" s="1"/>
  <c r="G157" i="9"/>
  <c r="F157" i="9"/>
  <c r="H156" i="9"/>
  <c r="G156" i="9"/>
  <c r="E156" i="9" s="1"/>
  <c r="B156" i="9" s="1"/>
  <c r="F156" i="9"/>
  <c r="H155" i="9"/>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G149" i="9"/>
  <c r="F149" i="9"/>
  <c r="H148" i="9"/>
  <c r="G148" i="9"/>
  <c r="F148" i="9"/>
  <c r="H147" i="9"/>
  <c r="G147" i="9"/>
  <c r="E147" i="9" s="1"/>
  <c r="B147" i="9" s="1"/>
  <c r="F147" i="9"/>
  <c r="H146" i="9"/>
  <c r="G146" i="9"/>
  <c r="F146" i="9"/>
  <c r="E146" i="9"/>
  <c r="B146" i="9" s="1"/>
  <c r="H145" i="9"/>
  <c r="E145" i="9" s="1"/>
  <c r="B145" i="9" s="1"/>
  <c r="G145" i="9"/>
  <c r="F145" i="9"/>
  <c r="H144" i="9"/>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G137" i="9"/>
  <c r="F137" i="9"/>
  <c r="H136" i="9"/>
  <c r="G136" i="9"/>
  <c r="E136" i="9" s="1"/>
  <c r="B136" i="9" s="1"/>
  <c r="F136" i="9"/>
  <c r="H135" i="9"/>
  <c r="G135" i="9"/>
  <c r="F135" i="9"/>
  <c r="H134" i="9"/>
  <c r="E134" i="9" s="1"/>
  <c r="B134" i="9" s="1"/>
  <c r="G134" i="9"/>
  <c r="F134" i="9"/>
  <c r="H133" i="9"/>
  <c r="E133" i="9" s="1"/>
  <c r="B133" i="9" s="1"/>
  <c r="G133" i="9"/>
  <c r="F133" i="9"/>
  <c r="H132" i="9"/>
  <c r="G132" i="9"/>
  <c r="E132" i="9" s="1"/>
  <c r="B132" i="9" s="1"/>
  <c r="F132" i="9"/>
  <c r="H131" i="9"/>
  <c r="G131" i="9"/>
  <c r="E131" i="9" s="1"/>
  <c r="B131" i="9" s="1"/>
  <c r="F131" i="9"/>
  <c r="H130" i="9"/>
  <c r="G130" i="9"/>
  <c r="F130" i="9"/>
  <c r="E130" i="9"/>
  <c r="B130" i="9" s="1"/>
  <c r="H129" i="9"/>
  <c r="E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G121" i="9"/>
  <c r="F121" i="9"/>
  <c r="H120" i="9"/>
  <c r="G120" i="9"/>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G113" i="9"/>
  <c r="F113" i="9"/>
  <c r="H112" i="9"/>
  <c r="G112" i="9"/>
  <c r="F112" i="9"/>
  <c r="H111" i="9"/>
  <c r="G111" i="9"/>
  <c r="F111" i="9"/>
  <c r="H110" i="9"/>
  <c r="G110" i="9"/>
  <c r="F110" i="9"/>
  <c r="E110" i="9"/>
  <c r="B110" i="9" s="1"/>
  <c r="H109" i="9"/>
  <c r="E109" i="9" s="1"/>
  <c r="B109" i="9" s="1"/>
  <c r="G109" i="9"/>
  <c r="F109" i="9"/>
  <c r="H108" i="9"/>
  <c r="E108" i="9" s="1"/>
  <c r="B108" i="9" s="1"/>
  <c r="G108" i="9"/>
  <c r="F108" i="9"/>
  <c r="H107" i="9"/>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E100" i="9"/>
  <c r="B100" i="9" s="1"/>
  <c r="H99" i="9"/>
  <c r="G99" i="9"/>
  <c r="F99" i="9"/>
  <c r="H98" i="9"/>
  <c r="E98" i="9" s="1"/>
  <c r="B98" i="9" s="1"/>
  <c r="G98" i="9"/>
  <c r="F98" i="9"/>
  <c r="H97" i="9"/>
  <c r="E97" i="9" s="1"/>
  <c r="B97" i="9" s="1"/>
  <c r="G97" i="9"/>
  <c r="F97" i="9"/>
  <c r="H96" i="9"/>
  <c r="E96" i="9" s="1"/>
  <c r="B96" i="9" s="1"/>
  <c r="G96" i="9"/>
  <c r="F96" i="9"/>
  <c r="H95" i="9"/>
  <c r="G95" i="9"/>
  <c r="F95" i="9"/>
  <c r="H94" i="9"/>
  <c r="E94" i="9" s="1"/>
  <c r="B94" i="9" s="1"/>
  <c r="G94" i="9"/>
  <c r="F94" i="9"/>
  <c r="H93" i="9"/>
  <c r="E93" i="9" s="1"/>
  <c r="B93" i="9" s="1"/>
  <c r="G93" i="9"/>
  <c r="F93" i="9"/>
  <c r="H92" i="9"/>
  <c r="G92" i="9"/>
  <c r="F92" i="9"/>
  <c r="H91" i="9"/>
  <c r="G91" i="9"/>
  <c r="E91" i="9" s="1"/>
  <c r="F91" i="9"/>
  <c r="H90" i="9"/>
  <c r="G90" i="9"/>
  <c r="F90" i="9"/>
  <c r="H89" i="9"/>
  <c r="E89" i="9" s="1"/>
  <c r="B89" i="9" s="1"/>
  <c r="G89" i="9"/>
  <c r="F89" i="9"/>
  <c r="H88" i="9"/>
  <c r="E88" i="9" s="1"/>
  <c r="B88" i="9" s="1"/>
  <c r="G88" i="9"/>
  <c r="F88" i="9"/>
  <c r="H87" i="9"/>
  <c r="G87" i="9"/>
  <c r="F87" i="9"/>
  <c r="E87" i="9"/>
  <c r="B87" i="9" s="1"/>
  <c r="H86" i="9"/>
  <c r="G86" i="9"/>
  <c r="F86" i="9"/>
  <c r="H85" i="9"/>
  <c r="G85" i="9"/>
  <c r="F85" i="9"/>
  <c r="H84" i="9"/>
  <c r="E84" i="9" s="1"/>
  <c r="B84" i="9" s="1"/>
  <c r="G84" i="9"/>
  <c r="F84" i="9"/>
  <c r="H83" i="9"/>
  <c r="E83" i="9" s="1"/>
  <c r="B83" i="9" s="1"/>
  <c r="G83" i="9"/>
  <c r="F83" i="9"/>
  <c r="H82" i="9"/>
  <c r="G82" i="9"/>
  <c r="E82" i="9" s="1"/>
  <c r="F82" i="9"/>
  <c r="H81" i="9"/>
  <c r="G81" i="9"/>
  <c r="F81" i="9"/>
  <c r="H80" i="9"/>
  <c r="E80" i="9" s="1"/>
  <c r="B80" i="9" s="1"/>
  <c r="G80" i="9"/>
  <c r="F80" i="9"/>
  <c r="H79" i="9"/>
  <c r="E79" i="9" s="1"/>
  <c r="B79" i="9" s="1"/>
  <c r="G79" i="9"/>
  <c r="F79" i="9"/>
  <c r="H78" i="9"/>
  <c r="G78" i="9"/>
  <c r="E78" i="9" s="1"/>
  <c r="B78" i="9" s="1"/>
  <c r="F78" i="9"/>
  <c r="H77" i="9"/>
  <c r="G77" i="9"/>
  <c r="E77" i="9" s="1"/>
  <c r="B77" i="9" s="1"/>
  <c r="F77" i="9"/>
  <c r="H76" i="9"/>
  <c r="E76" i="9" s="1"/>
  <c r="G76" i="9"/>
  <c r="F76" i="9"/>
  <c r="B76" i="9"/>
  <c r="H75" i="9"/>
  <c r="G75" i="9"/>
  <c r="F75" i="9"/>
  <c r="E75" i="9"/>
  <c r="B75" i="9" s="1"/>
  <c r="H74" i="9"/>
  <c r="G74" i="9"/>
  <c r="F74" i="9"/>
  <c r="H73" i="9"/>
  <c r="G73" i="9"/>
  <c r="F73" i="9"/>
  <c r="H72" i="9"/>
  <c r="E72" i="9" s="1"/>
  <c r="B72" i="9" s="1"/>
  <c r="G72" i="9"/>
  <c r="F72" i="9"/>
  <c r="H71" i="9"/>
  <c r="E71" i="9" s="1"/>
  <c r="B71" i="9" s="1"/>
  <c r="G71" i="9"/>
  <c r="F71" i="9"/>
  <c r="H70" i="9"/>
  <c r="G70" i="9"/>
  <c r="F70" i="9"/>
  <c r="H69" i="9"/>
  <c r="G69" i="9"/>
  <c r="F69" i="9"/>
  <c r="H68" i="9"/>
  <c r="E68" i="9" s="1"/>
  <c r="B68" i="9" s="1"/>
  <c r="G68" i="9"/>
  <c r="F68" i="9"/>
  <c r="H67" i="9"/>
  <c r="E67" i="9" s="1"/>
  <c r="B67" i="9" s="1"/>
  <c r="G67" i="9"/>
  <c r="F67" i="9"/>
  <c r="H66" i="9"/>
  <c r="G66" i="9"/>
  <c r="F66" i="9"/>
  <c r="H65" i="9"/>
  <c r="G65" i="9"/>
  <c r="F65" i="9"/>
  <c r="H64" i="9"/>
  <c r="E64" i="9" s="1"/>
  <c r="B64" i="9" s="1"/>
  <c r="G64" i="9"/>
  <c r="F64" i="9"/>
  <c r="H63" i="9"/>
  <c r="G63" i="9"/>
  <c r="F63" i="9"/>
  <c r="E63" i="9"/>
  <c r="B63" i="9" s="1"/>
  <c r="H62" i="9"/>
  <c r="G62" i="9"/>
  <c r="F62" i="9"/>
  <c r="H61" i="9"/>
  <c r="G61" i="9"/>
  <c r="F61" i="9"/>
  <c r="H60" i="9"/>
  <c r="E60" i="9" s="1"/>
  <c r="B60" i="9" s="1"/>
  <c r="G60" i="9"/>
  <c r="F60" i="9"/>
  <c r="H59" i="9"/>
  <c r="E59" i="9" s="1"/>
  <c r="B59" i="9" s="1"/>
  <c r="G59" i="9"/>
  <c r="F59" i="9"/>
  <c r="H58" i="9"/>
  <c r="G58" i="9"/>
  <c r="E58" i="9" s="1"/>
  <c r="F58" i="9"/>
  <c r="H57" i="9"/>
  <c r="G57" i="9"/>
  <c r="F57" i="9"/>
  <c r="H56" i="9"/>
  <c r="E56" i="9" s="1"/>
  <c r="B56" i="9" s="1"/>
  <c r="G56" i="9"/>
  <c r="F56" i="9"/>
  <c r="H55" i="9"/>
  <c r="E55" i="9" s="1"/>
  <c r="B55" i="9" s="1"/>
  <c r="G55" i="9"/>
  <c r="F55" i="9"/>
  <c r="H54" i="9"/>
  <c r="G54" i="9"/>
  <c r="E54" i="9" s="1"/>
  <c r="B54" i="9" s="1"/>
  <c r="F54" i="9"/>
  <c r="H53" i="9"/>
  <c r="G53" i="9"/>
  <c r="E53" i="9" s="1"/>
  <c r="B53" i="9" s="1"/>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E46" i="9" s="1"/>
  <c r="B46" i="9" s="1"/>
  <c r="F46" i="9"/>
  <c r="H45" i="9"/>
  <c r="G45" i="9"/>
  <c r="F45" i="9"/>
  <c r="H44" i="9"/>
  <c r="E44" i="9" s="1"/>
  <c r="B44" i="9" s="1"/>
  <c r="G44" i="9"/>
  <c r="F44" i="9"/>
  <c r="H43" i="9"/>
  <c r="E43" i="9" s="1"/>
  <c r="B43" i="9" s="1"/>
  <c r="G43" i="9"/>
  <c r="F43" i="9"/>
  <c r="H42" i="9"/>
  <c r="G42" i="9"/>
  <c r="E42" i="9" s="1"/>
  <c r="F42" i="9"/>
  <c r="H41" i="9"/>
  <c r="G41" i="9"/>
  <c r="E41" i="9" s="1"/>
  <c r="B41" i="9" s="1"/>
  <c r="F41" i="9"/>
  <c r="H40" i="9"/>
  <c r="E40" i="9" s="1"/>
  <c r="B40" i="9" s="1"/>
  <c r="G40" i="9"/>
  <c r="F40" i="9"/>
  <c r="H39" i="9"/>
  <c r="E39" i="9" s="1"/>
  <c r="B39" i="9" s="1"/>
  <c r="G39" i="9"/>
  <c r="F39" i="9"/>
  <c r="H38" i="9"/>
  <c r="G38" i="9"/>
  <c r="F38" i="9"/>
  <c r="H37" i="9"/>
  <c r="G37" i="9"/>
  <c r="E37" i="9" s="1"/>
  <c r="B37" i="9" s="1"/>
  <c r="F37" i="9"/>
  <c r="H36" i="9"/>
  <c r="E36" i="9" s="1"/>
  <c r="B36" i="9" s="1"/>
  <c r="G36" i="9"/>
  <c r="F36" i="9"/>
  <c r="H35" i="9"/>
  <c r="E35" i="9" s="1"/>
  <c r="B35" i="9" s="1"/>
  <c r="G35" i="9"/>
  <c r="F35" i="9"/>
  <c r="H34" i="9"/>
  <c r="G34" i="9"/>
  <c r="E34" i="9" s="1"/>
  <c r="F34" i="9"/>
  <c r="H33" i="9"/>
  <c r="G33" i="9"/>
  <c r="F33" i="9"/>
  <c r="H32" i="9"/>
  <c r="G32" i="9"/>
  <c r="F32" i="9"/>
  <c r="H31" i="9"/>
  <c r="E31" i="9" s="1"/>
  <c r="B31" i="9" s="1"/>
  <c r="G31" i="9"/>
  <c r="F31" i="9"/>
  <c r="H30" i="9"/>
  <c r="G30" i="9"/>
  <c r="F30" i="9"/>
  <c r="H29" i="9"/>
  <c r="G29" i="9"/>
  <c r="E29" i="9" s="1"/>
  <c r="B29" i="9" s="1"/>
  <c r="F29" i="9"/>
  <c r="H28" i="9"/>
  <c r="E28" i="9" s="1"/>
  <c r="B28" i="9" s="1"/>
  <c r="G28" i="9"/>
  <c r="F28" i="9"/>
  <c r="H27" i="9"/>
  <c r="G27" i="9"/>
  <c r="F27" i="9"/>
  <c r="H26" i="9"/>
  <c r="G26" i="9"/>
  <c r="F26" i="9"/>
  <c r="H25" i="9"/>
  <c r="G25" i="9"/>
  <c r="E25" i="9" s="1"/>
  <c r="B25" i="9" s="1"/>
  <c r="F25" i="9"/>
  <c r="H24" i="9"/>
  <c r="E24" i="9" s="1"/>
  <c r="B24" i="9" s="1"/>
  <c r="G24" i="9"/>
  <c r="F24" i="9"/>
  <c r="H23" i="9"/>
  <c r="E23" i="9" s="1"/>
  <c r="B23" i="9" s="1"/>
  <c r="G23" i="9"/>
  <c r="F23" i="9"/>
  <c r="H22" i="9"/>
  <c r="G22" i="9"/>
  <c r="E22" i="9" s="1"/>
  <c r="F22" i="9"/>
  <c r="F21" i="9"/>
  <c r="F4" i="9"/>
  <c r="O3" i="9"/>
  <c r="G275" i="9" s="1"/>
  <c r="E275" i="9" s="1"/>
  <c r="B275" i="9" s="1"/>
  <c r="I3" i="9"/>
  <c r="H3" i="9"/>
  <c r="G3" i="9"/>
  <c r="D101" i="8"/>
  <c r="D95" i="8"/>
  <c r="D90" i="8"/>
  <c r="C1565" i="1" s="1"/>
  <c r="D85" i="8"/>
  <c r="D80" i="8"/>
  <c r="D75" i="8"/>
  <c r="D70" i="8"/>
  <c r="D65" i="8"/>
  <c r="D60" i="8"/>
  <c r="D55" i="8"/>
  <c r="D50" i="8"/>
  <c r="D44" i="8"/>
  <c r="D36" i="8"/>
  <c r="C1511" i="1" s="1"/>
  <c r="D26" i="8"/>
  <c r="C1501" i="1" s="1"/>
  <c r="D18" i="8"/>
  <c r="D8" i="8"/>
  <c r="E44" i="7"/>
  <c r="D44" i="7"/>
  <c r="E39" i="7"/>
  <c r="D39" i="7"/>
  <c r="E30" i="7"/>
  <c r="D1461" i="1" s="1"/>
  <c r="H1461" i="1" s="1"/>
  <c r="D30" i="7"/>
  <c r="E23" i="7"/>
  <c r="D23" i="7"/>
  <c r="D22" i="7" s="1"/>
  <c r="E14" i="7"/>
  <c r="D14" i="7"/>
  <c r="C1445" i="1" s="1"/>
  <c r="E7" i="7"/>
  <c r="D7" i="7"/>
  <c r="F140" i="6"/>
  <c r="F139" i="6"/>
  <c r="F138" i="6"/>
  <c r="F137" i="6"/>
  <c r="F136" i="6"/>
  <c r="F135" i="6"/>
  <c r="F134" i="6"/>
  <c r="F133" i="6"/>
  <c r="F132" i="6"/>
  <c r="F131" i="6"/>
  <c r="E130" i="6"/>
  <c r="E129" i="6" s="1"/>
  <c r="D130" i="6"/>
  <c r="F130" i="6" s="1"/>
  <c r="D129" i="6"/>
  <c r="F128" i="6"/>
  <c r="F127" i="6"/>
  <c r="F126" i="6"/>
  <c r="F125" i="6"/>
  <c r="F124" i="6"/>
  <c r="F123" i="6"/>
  <c r="E122" i="6"/>
  <c r="E114" i="6" s="1"/>
  <c r="I27" i="3" s="1"/>
  <c r="D122" i="6"/>
  <c r="F121" i="6"/>
  <c r="F120" i="6"/>
  <c r="F119" i="6"/>
  <c r="E118" i="6"/>
  <c r="F118" i="6" s="1"/>
  <c r="D118" i="6"/>
  <c r="F117" i="6"/>
  <c r="F116" i="6"/>
  <c r="E115" i="6"/>
  <c r="D115" i="6"/>
  <c r="F113" i="6"/>
  <c r="F112" i="6"/>
  <c r="F111" i="6"/>
  <c r="F110" i="6"/>
  <c r="F109" i="6"/>
  <c r="F108" i="6"/>
  <c r="E107" i="6"/>
  <c r="D107" i="6"/>
  <c r="F107" i="6" s="1"/>
  <c r="F106" i="6"/>
  <c r="F105" i="6"/>
  <c r="F104" i="6"/>
  <c r="F103" i="6"/>
  <c r="F102" i="6"/>
  <c r="F101" i="6"/>
  <c r="F100" i="6"/>
  <c r="E99" i="6"/>
  <c r="D1393" i="1" s="1"/>
  <c r="G1393" i="1" s="1"/>
  <c r="D99" i="6"/>
  <c r="F99" i="6" s="1"/>
  <c r="F98" i="6"/>
  <c r="F97" i="6"/>
  <c r="F96" i="6"/>
  <c r="F95" i="6"/>
  <c r="E94" i="6"/>
  <c r="D1388" i="1" s="1"/>
  <c r="G1388" i="1" s="1"/>
  <c r="D94" i="6"/>
  <c r="F93" i="6"/>
  <c r="F92" i="6"/>
  <c r="F91" i="6"/>
  <c r="F90" i="6"/>
  <c r="E90" i="6"/>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F66" i="6" s="1"/>
  <c r="D66" i="6"/>
  <c r="F65" i="6"/>
  <c r="F64" i="6"/>
  <c r="F63" i="6"/>
  <c r="F62" i="6"/>
  <c r="E61" i="6"/>
  <c r="F61" i="6" s="1"/>
  <c r="D61" i="6"/>
  <c r="F60" i="6"/>
  <c r="F59" i="6"/>
  <c r="F58" i="6"/>
  <c r="F57" i="6"/>
  <c r="F56" i="6"/>
  <c r="F55" i="6"/>
  <c r="E54" i="6"/>
  <c r="F54" i="6" s="1"/>
  <c r="D54" i="6"/>
  <c r="F53" i="6"/>
  <c r="F52" i="6"/>
  <c r="F51" i="6"/>
  <c r="E50" i="6"/>
  <c r="D1344" i="1" s="1"/>
  <c r="G1344" i="1" s="1"/>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G1307" i="1" s="1"/>
  <c r="D13" i="6"/>
  <c r="F13" i="6" s="1"/>
  <c r="F12" i="6"/>
  <c r="F11" i="6"/>
  <c r="E10" i="6"/>
  <c r="D10" i="6"/>
  <c r="F10" i="6" s="1"/>
  <c r="F9" i="6"/>
  <c r="F8" i="6"/>
  <c r="F7" i="6"/>
  <c r="E6" i="6"/>
  <c r="D1300" i="1" s="1"/>
  <c r="G1300" i="1"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F250" i="5"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8" i="5" s="1"/>
  <c r="F197" i="5"/>
  <c r="F196" i="5"/>
  <c r="F195" i="5"/>
  <c r="F194" i="5"/>
  <c r="F193" i="5"/>
  <c r="F192" i="5"/>
  <c r="F191" i="5"/>
  <c r="E191" i="5"/>
  <c r="D191" i="5"/>
  <c r="F189" i="5"/>
  <c r="F188" i="5"/>
  <c r="F187" i="5"/>
  <c r="F186" i="5"/>
  <c r="F185" i="5"/>
  <c r="F184" i="5"/>
  <c r="F183" i="5"/>
  <c r="F182" i="5"/>
  <c r="F181" i="5"/>
  <c r="E180" i="5"/>
  <c r="D180" i="5"/>
  <c r="F179" i="5"/>
  <c r="F178" i="5"/>
  <c r="E177" i="5"/>
  <c r="F173" i="5"/>
  <c r="F172" i="5"/>
  <c r="F171" i="5"/>
  <c r="E170" i="5"/>
  <c r="F170" i="5" s="1"/>
  <c r="D170" i="5"/>
  <c r="F169" i="5"/>
  <c r="F168" i="5"/>
  <c r="F167" i="5"/>
  <c r="F166" i="5"/>
  <c r="F165" i="5"/>
  <c r="E164" i="5"/>
  <c r="F164" i="5" s="1"/>
  <c r="D164" i="5"/>
  <c r="F163" i="5"/>
  <c r="F162" i="5"/>
  <c r="F161" i="5"/>
  <c r="F160" i="5"/>
  <c r="F159" i="5"/>
  <c r="F158" i="5"/>
  <c r="F157" i="5"/>
  <c r="F156" i="5"/>
  <c r="F155" i="5"/>
  <c r="F154" i="5"/>
  <c r="F153" i="5"/>
  <c r="F152" i="5"/>
  <c r="F151" i="5"/>
  <c r="F150" i="5"/>
  <c r="F149" i="5"/>
  <c r="E149" i="5"/>
  <c r="H291" i="9" s="1"/>
  <c r="D149" i="5"/>
  <c r="G291" i="9" s="1"/>
  <c r="F148" i="5"/>
  <c r="F147" i="5"/>
  <c r="E146" i="5"/>
  <c r="D146" i="5"/>
  <c r="F145" i="5"/>
  <c r="F144" i="5"/>
  <c r="F143" i="5"/>
  <c r="F142" i="5"/>
  <c r="E142" i="5"/>
  <c r="E134" i="5" s="1"/>
  <c r="D1112" i="1" s="1"/>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E79" i="5"/>
  <c r="F79" i="5" s="1"/>
  <c r="D79" i="5"/>
  <c r="E78" i="5"/>
  <c r="D1056" i="1" s="1"/>
  <c r="D78" i="5"/>
  <c r="F77" i="5"/>
  <c r="F76" i="5"/>
  <c r="F75" i="5"/>
  <c r="F74" i="5"/>
  <c r="F73" i="5"/>
  <c r="F72" i="5"/>
  <c r="F71" i="5"/>
  <c r="E70" i="5"/>
  <c r="F70" i="5" s="1"/>
  <c r="D70" i="5"/>
  <c r="D69" i="5" s="1"/>
  <c r="E69" i="5"/>
  <c r="D1047" i="1" s="1"/>
  <c r="F67" i="5"/>
  <c r="F66" i="5"/>
  <c r="F65" i="5"/>
  <c r="F64" i="5"/>
  <c r="E63" i="5"/>
  <c r="D63" i="5"/>
  <c r="F63" i="5" s="1"/>
  <c r="F62" i="5"/>
  <c r="F61" i="5"/>
  <c r="F60" i="5"/>
  <c r="F59" i="5"/>
  <c r="F58" i="5"/>
  <c r="F57" i="5"/>
  <c r="E56" i="5"/>
  <c r="D56" i="5"/>
  <c r="F55" i="5"/>
  <c r="F54" i="5"/>
  <c r="F53" i="5"/>
  <c r="E52" i="5"/>
  <c r="D52" i="5"/>
  <c r="F51" i="5"/>
  <c r="F50" i="5"/>
  <c r="F49" i="5"/>
  <c r="F48" i="5"/>
  <c r="F47" i="5"/>
  <c r="F46" i="5"/>
  <c r="E45" i="5"/>
  <c r="D45" i="5"/>
  <c r="F44" i="5"/>
  <c r="F43" i="5"/>
  <c r="F42" i="5"/>
  <c r="E41" i="5"/>
  <c r="F41" i="5" s="1"/>
  <c r="D41" i="5"/>
  <c r="F40" i="5"/>
  <c r="F39" i="5"/>
  <c r="F38" i="5"/>
  <c r="F37" i="5"/>
  <c r="F36" i="5"/>
  <c r="E35" i="5"/>
  <c r="D1013" i="1" s="1"/>
  <c r="D35" i="5"/>
  <c r="F34" i="5"/>
  <c r="F33" i="5"/>
  <c r="F32" i="5"/>
  <c r="F31" i="5"/>
  <c r="F30" i="5"/>
  <c r="E29" i="5"/>
  <c r="D1007" i="1" s="1"/>
  <c r="D29" i="5"/>
  <c r="F28" i="5"/>
  <c r="F27" i="5"/>
  <c r="F26" i="5"/>
  <c r="F25" i="5"/>
  <c r="F24" i="5"/>
  <c r="F23" i="5"/>
  <c r="F22" i="5"/>
  <c r="F21" i="5"/>
  <c r="F20" i="5"/>
  <c r="E19" i="5"/>
  <c r="F19" i="5"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F617" i="4" s="1"/>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3" i="1" s="1"/>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E580" i="4" s="1"/>
  <c r="D574" i="1" s="1"/>
  <c r="D581"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19" i="1" s="1"/>
  <c r="D525" i="4"/>
  <c r="F524" i="4"/>
  <c r="F523" i="4"/>
  <c r="F522" i="4"/>
  <c r="E522" i="4"/>
  <c r="D516" i="1" s="1"/>
  <c r="D522" i="4"/>
  <c r="F521" i="4"/>
  <c r="F520" i="4"/>
  <c r="E519" i="4"/>
  <c r="D513" i="1" s="1"/>
  <c r="D519" i="4"/>
  <c r="F518" i="4"/>
  <c r="F517" i="4"/>
  <c r="E516" i="4"/>
  <c r="D516" i="4"/>
  <c r="F516" i="4" s="1"/>
  <c r="F514" i="4"/>
  <c r="F513" i="4"/>
  <c r="F512" i="4"/>
  <c r="F511" i="4"/>
  <c r="F510" i="4"/>
  <c r="F509" i="4"/>
  <c r="F508" i="4"/>
  <c r="F507" i="4"/>
  <c r="E507" i="4"/>
  <c r="D507" i="4"/>
  <c r="F506" i="4"/>
  <c r="F505" i="4"/>
  <c r="F504" i="4"/>
  <c r="F503" i="4"/>
  <c r="E502" i="4"/>
  <c r="D496" i="1" s="1"/>
  <c r="D502" i="4"/>
  <c r="F502" i="4" s="1"/>
  <c r="F501" i="4"/>
  <c r="F500" i="4"/>
  <c r="F499" i="4"/>
  <c r="F498" i="4"/>
  <c r="F497" i="4"/>
  <c r="F496" i="4"/>
  <c r="E495" i="4"/>
  <c r="F495" i="4" s="1"/>
  <c r="D495" i="4"/>
  <c r="F494" i="4"/>
  <c r="F493" i="4"/>
  <c r="F492" i="4"/>
  <c r="F491" i="4"/>
  <c r="E490" i="4"/>
  <c r="D490" i="4"/>
  <c r="F490" i="4" s="1"/>
  <c r="F489" i="4"/>
  <c r="F488" i="4"/>
  <c r="F487" i="4"/>
  <c r="F486" i="4"/>
  <c r="E485" i="4"/>
  <c r="D479" i="1" s="1"/>
  <c r="D485" i="4"/>
  <c r="F483" i="4"/>
  <c r="F482" i="4"/>
  <c r="E481" i="4"/>
  <c r="D475" i="1" s="1"/>
  <c r="D481" i="4"/>
  <c r="F481" i="4" s="1"/>
  <c r="F480" i="4"/>
  <c r="F479" i="4"/>
  <c r="E478" i="4"/>
  <c r="E472" i="4" s="1"/>
  <c r="D466" i="1" s="1"/>
  <c r="D478" i="4"/>
  <c r="F478" i="4" s="1"/>
  <c r="F477" i="4"/>
  <c r="F476" i="4"/>
  <c r="F475" i="4"/>
  <c r="F474" i="4"/>
  <c r="E473" i="4"/>
  <c r="D473" i="4"/>
  <c r="F471" i="4"/>
  <c r="F470" i="4"/>
  <c r="E469" i="4"/>
  <c r="D469" i="4"/>
  <c r="F469" i="4" s="1"/>
  <c r="F468" i="4"/>
  <c r="F467" i="4"/>
  <c r="E466" i="4"/>
  <c r="D466" i="4"/>
  <c r="D459" i="4" s="1"/>
  <c r="F459" i="4" s="1"/>
  <c r="F465" i="4"/>
  <c r="F464" i="4"/>
  <c r="F463" i="4"/>
  <c r="E463" i="4"/>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42" i="4"/>
  <c r="F441" i="4"/>
  <c r="F440" i="4"/>
  <c r="F439" i="4"/>
  <c r="F438" i="4"/>
  <c r="F437" i="4"/>
  <c r="F436" i="4"/>
  <c r="F435" i="4"/>
  <c r="E435" i="4"/>
  <c r="D429" i="1" s="1"/>
  <c r="D435" i="4"/>
  <c r="F434" i="4"/>
  <c r="F433" i="4"/>
  <c r="F432" i="4"/>
  <c r="F431" i="4"/>
  <c r="E430" i="4"/>
  <c r="D424" i="1" s="1"/>
  <c r="D430" i="4"/>
  <c r="F430" i="4" s="1"/>
  <c r="F429" i="4"/>
  <c r="F428" i="4"/>
  <c r="F427" i="4"/>
  <c r="E427" i="4"/>
  <c r="D427" i="4"/>
  <c r="F426" i="4"/>
  <c r="F425" i="4"/>
  <c r="F424" i="4"/>
  <c r="F423" i="4"/>
  <c r="E422" i="4"/>
  <c r="D422" i="4"/>
  <c r="F422" i="4" s="1"/>
  <c r="E418" i="4"/>
  <c r="F418" i="4" s="1"/>
  <c r="D418" i="4"/>
  <c r="E417" i="4"/>
  <c r="E644" i="4" s="1"/>
  <c r="D638" i="1" s="1"/>
  <c r="D417" i="4"/>
  <c r="D644" i="4" s="1"/>
  <c r="F644" i="4" s="1"/>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7" i="4"/>
  <c r="F386" i="4"/>
  <c r="F385" i="4"/>
  <c r="F384" i="4"/>
  <c r="E383" i="4"/>
  <c r="D378" i="1" s="1"/>
  <c r="D383" i="4"/>
  <c r="F382" i="4"/>
  <c r="F381" i="4"/>
  <c r="F380" i="4"/>
  <c r="F379" i="4"/>
  <c r="E378" i="4"/>
  <c r="F378" i="4" s="1"/>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5" i="4"/>
  <c r="F354" i="4"/>
  <c r="F353" i="4"/>
  <c r="F352" i="4"/>
  <c r="E352" i="4"/>
  <c r="E351" i="4" s="1"/>
  <c r="D352"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26" i="1" s="1"/>
  <c r="D331" i="4"/>
  <c r="F330" i="4"/>
  <c r="F329" i="4"/>
  <c r="F328" i="4"/>
  <c r="F327" i="4"/>
  <c r="E326" i="4"/>
  <c r="F326" i="4" s="1"/>
  <c r="D326" i="4"/>
  <c r="F325" i="4"/>
  <c r="F324" i="4"/>
  <c r="F323" i="4"/>
  <c r="F322" i="4"/>
  <c r="F321" i="4"/>
  <c r="F320" i="4"/>
  <c r="F319" i="4"/>
  <c r="F318" i="4"/>
  <c r="E317" i="4"/>
  <c r="D317" i="4"/>
  <c r="F316" i="4"/>
  <c r="F315" i="4"/>
  <c r="F314" i="4"/>
  <c r="F313" i="4"/>
  <c r="E312" i="4"/>
  <c r="D312" i="4"/>
  <c r="F310" i="4"/>
  <c r="F309" i="4"/>
  <c r="F308" i="4"/>
  <c r="F307" i="4"/>
  <c r="F306" i="4"/>
  <c r="F305" i="4"/>
  <c r="E304" i="4"/>
  <c r="D304" i="4"/>
  <c r="F303" i="4"/>
  <c r="F302" i="4"/>
  <c r="F301" i="4"/>
  <c r="F300" i="4"/>
  <c r="E300" i="4"/>
  <c r="D300" i="4"/>
  <c r="E299" i="4"/>
  <c r="D294" i="1" s="1"/>
  <c r="F296" i="4"/>
  <c r="F295" i="4"/>
  <c r="F294" i="4"/>
  <c r="F293" i="4"/>
  <c r="F292" i="4"/>
  <c r="E288" i="4"/>
  <c r="D284" i="1" s="1"/>
  <c r="D288" i="4"/>
  <c r="F288" i="4" s="1"/>
  <c r="E287" i="4"/>
  <c r="D287" i="4"/>
  <c r="F287" i="4" s="1"/>
  <c r="F286" i="4"/>
  <c r="F285" i="4"/>
  <c r="F284" i="4"/>
  <c r="F283" i="4"/>
  <c r="F282" i="4"/>
  <c r="F281" i="4"/>
  <c r="F280" i="4"/>
  <c r="E279" i="4"/>
  <c r="D275" i="1" s="1"/>
  <c r="D279" i="4"/>
  <c r="F278" i="4"/>
  <c r="F277" i="4"/>
  <c r="F276" i="4"/>
  <c r="F275" i="4"/>
  <c r="F274" i="4"/>
  <c r="E273" i="4"/>
  <c r="F273" i="4" s="1"/>
  <c r="D273" i="4"/>
  <c r="F272" i="4"/>
  <c r="F271" i="4"/>
  <c r="F270" i="4"/>
  <c r="F269" i="4"/>
  <c r="E268" i="4"/>
  <c r="D268" i="4"/>
  <c r="D263" i="4" s="1"/>
  <c r="F267" i="4"/>
  <c r="F266" i="4"/>
  <c r="F265" i="4"/>
  <c r="E264" i="4"/>
  <c r="F264" i="4" s="1"/>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F244" i="4" s="1"/>
  <c r="D244" i="4"/>
  <c r="F243" i="4"/>
  <c r="F242" i="4"/>
  <c r="F241" i="4"/>
  <c r="E240" i="4"/>
  <c r="D240" i="4"/>
  <c r="F240" i="4" s="1"/>
  <c r="F239" i="4"/>
  <c r="F238" i="4"/>
  <c r="F237" i="4"/>
  <c r="F236" i="4"/>
  <c r="E236" i="4"/>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E216" i="4"/>
  <c r="F216" i="4" s="1"/>
  <c r="D216" i="4"/>
  <c r="D215"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F153" i="4"/>
  <c r="E153" i="4"/>
  <c r="D153" i="4"/>
  <c r="E152" i="4"/>
  <c r="D148" i="1" s="1"/>
  <c r="G148" i="1" s="1"/>
  <c r="D152" i="4"/>
  <c r="F150" i="4"/>
  <c r="F149" i="4"/>
  <c r="F148" i="4"/>
  <c r="F147" i="4"/>
  <c r="F146" i="4"/>
  <c r="F145" i="4"/>
  <c r="F144" i="4"/>
  <c r="F143" i="4"/>
  <c r="F142" i="4"/>
  <c r="F141" i="4"/>
  <c r="E140" i="4"/>
  <c r="E139" i="4" s="1"/>
  <c r="D140" i="4"/>
  <c r="F140" i="4" s="1"/>
  <c r="D139" i="4"/>
  <c r="F138" i="4"/>
  <c r="F137" i="4"/>
  <c r="F136" i="4"/>
  <c r="F135" i="4"/>
  <c r="F134" i="4"/>
  <c r="E134" i="4"/>
  <c r="D130" i="1" s="1"/>
  <c r="D134" i="4"/>
  <c r="D133" i="4"/>
  <c r="F132" i="4"/>
  <c r="F131" i="4"/>
  <c r="F130" i="4"/>
  <c r="F129" i="4"/>
  <c r="E128" i="4"/>
  <c r="D128" i="4"/>
  <c r="F128" i="4" s="1"/>
  <c r="F127" i="4"/>
  <c r="F126" i="4"/>
  <c r="E125" i="4"/>
  <c r="E124" i="4" s="1"/>
  <c r="D120" i="1" s="1"/>
  <c r="D125" i="4"/>
  <c r="D124" i="4"/>
  <c r="F123" i="4"/>
  <c r="F122" i="4"/>
  <c r="F121" i="4"/>
  <c r="F120" i="4"/>
  <c r="E120" i="4"/>
  <c r="D116" i="1" s="1"/>
  <c r="D120" i="4"/>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7" i="4"/>
  <c r="F66" i="4"/>
  <c r="E65" i="4"/>
  <c r="F65" i="4" s="1"/>
  <c r="D65" i="4"/>
  <c r="F64" i="4"/>
  <c r="F63" i="4"/>
  <c r="E62" i="4"/>
  <c r="F62" i="4" s="1"/>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E7" i="4" s="1"/>
  <c r="D3" i="1" s="1"/>
  <c r="D8"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C1577" i="1"/>
  <c r="G1577" i="1" s="1"/>
  <c r="C1576" i="1"/>
  <c r="H1576" i="1" s="1"/>
  <c r="C1575" i="1"/>
  <c r="C1574" i="1"/>
  <c r="C1573" i="1"/>
  <c r="G1573" i="1" s="1"/>
  <c r="H1572" i="1"/>
  <c r="G1572" i="1"/>
  <c r="C1572" i="1"/>
  <c r="C1571" i="1"/>
  <c r="C1570" i="1"/>
  <c r="C1569" i="1"/>
  <c r="G1569" i="1" s="1"/>
  <c r="H1568" i="1"/>
  <c r="G1568" i="1"/>
  <c r="C1568" i="1"/>
  <c r="C1567" i="1"/>
  <c r="C1566" i="1"/>
  <c r="C1564" i="1"/>
  <c r="H1564" i="1" s="1"/>
  <c r="C1563" i="1"/>
  <c r="C1562" i="1"/>
  <c r="C1561" i="1"/>
  <c r="G1561" i="1" s="1"/>
  <c r="H1560" i="1"/>
  <c r="G1560" i="1"/>
  <c r="C1560" i="1"/>
  <c r="C1559" i="1"/>
  <c r="C1558" i="1"/>
  <c r="C1557" i="1"/>
  <c r="G1557" i="1" s="1"/>
  <c r="H1556" i="1"/>
  <c r="G1556" i="1"/>
  <c r="C1556" i="1"/>
  <c r="C1555" i="1"/>
  <c r="C1554" i="1"/>
  <c r="C1553" i="1"/>
  <c r="G1553" i="1" s="1"/>
  <c r="G1552" i="1"/>
  <c r="C1552" i="1"/>
  <c r="H1552" i="1" s="1"/>
  <c r="C1551" i="1"/>
  <c r="C1550" i="1"/>
  <c r="H1549" i="1"/>
  <c r="C1549" i="1"/>
  <c r="G1549" i="1" s="1"/>
  <c r="C1548" i="1"/>
  <c r="H1548" i="1" s="1"/>
  <c r="C1547" i="1"/>
  <c r="C1546" i="1"/>
  <c r="C1545" i="1"/>
  <c r="G1545" i="1" s="1"/>
  <c r="C1544" i="1"/>
  <c r="H1544" i="1" s="1"/>
  <c r="C1543" i="1"/>
  <c r="C1542" i="1"/>
  <c r="C1541" i="1"/>
  <c r="G1541" i="1" s="1"/>
  <c r="H1540" i="1"/>
  <c r="G1540" i="1"/>
  <c r="C1540" i="1"/>
  <c r="C1539" i="1"/>
  <c r="C1538" i="1"/>
  <c r="C1537" i="1"/>
  <c r="G1537" i="1" s="1"/>
  <c r="G1536" i="1"/>
  <c r="C1536" i="1"/>
  <c r="H1536" i="1" s="1"/>
  <c r="C1535" i="1"/>
  <c r="C1534" i="1"/>
  <c r="C1533" i="1"/>
  <c r="G1533" i="1" s="1"/>
  <c r="G1532" i="1"/>
  <c r="C1532" i="1"/>
  <c r="H1532" i="1" s="1"/>
  <c r="C1531" i="1"/>
  <c r="C1530" i="1"/>
  <c r="C1529" i="1"/>
  <c r="G1529" i="1" s="1"/>
  <c r="C1528" i="1"/>
  <c r="H1528" i="1" s="1"/>
  <c r="C1527" i="1"/>
  <c r="C1526" i="1"/>
  <c r="C1525" i="1"/>
  <c r="G1525" i="1" s="1"/>
  <c r="C1523" i="1"/>
  <c r="C1522" i="1"/>
  <c r="C1521" i="1"/>
  <c r="G1521" i="1" s="1"/>
  <c r="C1520" i="1"/>
  <c r="H1520" i="1" s="1"/>
  <c r="C1519" i="1"/>
  <c r="H1516" i="1"/>
  <c r="G1516" i="1"/>
  <c r="C1516" i="1"/>
  <c r="C1515" i="1"/>
  <c r="H1515" i="1" s="1"/>
  <c r="C1514" i="1"/>
  <c r="H1513" i="1"/>
  <c r="C1513" i="1"/>
  <c r="G1513" i="1" s="1"/>
  <c r="H1512" i="1"/>
  <c r="G1512" i="1"/>
  <c r="C1512" i="1"/>
  <c r="C1510" i="1"/>
  <c r="C1509" i="1"/>
  <c r="G1509" i="1" s="1"/>
  <c r="G1508" i="1"/>
  <c r="C1508" i="1"/>
  <c r="H1508" i="1" s="1"/>
  <c r="C1507" i="1"/>
  <c r="H1507" i="1" s="1"/>
  <c r="C1506" i="1"/>
  <c r="H1505" i="1"/>
  <c r="C1505" i="1"/>
  <c r="G1505" i="1" s="1"/>
  <c r="G1504" i="1"/>
  <c r="C1504" i="1"/>
  <c r="H1504" i="1" s="1"/>
  <c r="C1503" i="1"/>
  <c r="C1502" i="1"/>
  <c r="G1500" i="1"/>
  <c r="C1500" i="1"/>
  <c r="H1500" i="1" s="1"/>
  <c r="C1498" i="1"/>
  <c r="G1497" i="1"/>
  <c r="C1497" i="1"/>
  <c r="H1497" i="1" s="1"/>
  <c r="C1496" i="1"/>
  <c r="H1496" i="1" s="1"/>
  <c r="C1495" i="1"/>
  <c r="H1495" i="1" s="1"/>
  <c r="C1494" i="1"/>
  <c r="H1493" i="1"/>
  <c r="C1493" i="1"/>
  <c r="G1493" i="1" s="1"/>
  <c r="C1492" i="1"/>
  <c r="H1492" i="1" s="1"/>
  <c r="C1491" i="1"/>
  <c r="H1491" i="1" s="1"/>
  <c r="C1490" i="1"/>
  <c r="C1489" i="1"/>
  <c r="G1489" i="1" s="1"/>
  <c r="C1488" i="1"/>
  <c r="H1488" i="1" s="1"/>
  <c r="C1487" i="1"/>
  <c r="C1486" i="1"/>
  <c r="G1486" i="1" s="1"/>
  <c r="H1485" i="1"/>
  <c r="G1485" i="1"/>
  <c r="C1485" i="1"/>
  <c r="C1484" i="1"/>
  <c r="C1483" i="1"/>
  <c r="H1483" i="1" s="1"/>
  <c r="C1482" i="1"/>
  <c r="H1482" i="1" s="1"/>
  <c r="C1480" i="1"/>
  <c r="D1479" i="1"/>
  <c r="C1479" i="1"/>
  <c r="H1479" i="1" s="1"/>
  <c r="D1478" i="1"/>
  <c r="C1478" i="1"/>
  <c r="D1477" i="1"/>
  <c r="G1477" i="1" s="1"/>
  <c r="C1477" i="1"/>
  <c r="D1476" i="1"/>
  <c r="C1476" i="1"/>
  <c r="D1475" i="1"/>
  <c r="C1475" i="1"/>
  <c r="H1474" i="1"/>
  <c r="G1474" i="1"/>
  <c r="I1474" i="1" s="1"/>
  <c r="D1474" i="1"/>
  <c r="J1474" i="1" s="1"/>
  <c r="C1474" i="1"/>
  <c r="D1473" i="1"/>
  <c r="C1473" i="1"/>
  <c r="D1472" i="1"/>
  <c r="C1472" i="1"/>
  <c r="D1471" i="1"/>
  <c r="C1471" i="1"/>
  <c r="D1470" i="1"/>
  <c r="C1470" i="1"/>
  <c r="H1468" i="1"/>
  <c r="D1468" i="1"/>
  <c r="C1468" i="1"/>
  <c r="D1467" i="1"/>
  <c r="C1467" i="1"/>
  <c r="G1466" i="1"/>
  <c r="D1466" i="1"/>
  <c r="J1466" i="1" s="1"/>
  <c r="C1466" i="1"/>
  <c r="H1466" i="1" s="1"/>
  <c r="D1465" i="1"/>
  <c r="C1465" i="1"/>
  <c r="D1464" i="1"/>
  <c r="H1464" i="1" s="1"/>
  <c r="C1464" i="1"/>
  <c r="G1464" i="1" s="1"/>
  <c r="D1463" i="1"/>
  <c r="C1463" i="1"/>
  <c r="D1462" i="1"/>
  <c r="J1462" i="1" s="1"/>
  <c r="C1462" i="1"/>
  <c r="C1461" i="1"/>
  <c r="D1460" i="1"/>
  <c r="C1460" i="1"/>
  <c r="D1459" i="1"/>
  <c r="J1459" i="1" s="1"/>
  <c r="C1459" i="1"/>
  <c r="D1458" i="1"/>
  <c r="C1458" i="1"/>
  <c r="H1457" i="1"/>
  <c r="D1457" i="1"/>
  <c r="C1457" i="1"/>
  <c r="G1457" i="1" s="1"/>
  <c r="I1457" i="1" s="1"/>
  <c r="D1456" i="1"/>
  <c r="C1456" i="1"/>
  <c r="D1455" i="1"/>
  <c r="J1455" i="1" s="1"/>
  <c r="C1455" i="1"/>
  <c r="G1455" i="1" s="1"/>
  <c r="D1454" i="1"/>
  <c r="C1454" i="1"/>
  <c r="G1454" i="1" s="1"/>
  <c r="D1452" i="1"/>
  <c r="C1452" i="1"/>
  <c r="D1451" i="1"/>
  <c r="H1451" i="1" s="1"/>
  <c r="C1451" i="1"/>
  <c r="D1450" i="1"/>
  <c r="C1450" i="1"/>
  <c r="D1449" i="1"/>
  <c r="C1449" i="1"/>
  <c r="H1449" i="1" s="1"/>
  <c r="D1448" i="1"/>
  <c r="C1448" i="1"/>
  <c r="H1447" i="1"/>
  <c r="G1447" i="1"/>
  <c r="I1447" i="1" s="1"/>
  <c r="D1447" i="1"/>
  <c r="C1447" i="1"/>
  <c r="D1446" i="1"/>
  <c r="C1446" i="1"/>
  <c r="D1445" i="1"/>
  <c r="D1444" i="1"/>
  <c r="C1444" i="1"/>
  <c r="G1444" i="1" s="1"/>
  <c r="D1443" i="1"/>
  <c r="G1443" i="1" s="1"/>
  <c r="C1443" i="1"/>
  <c r="H1443" i="1" s="1"/>
  <c r="D1442" i="1"/>
  <c r="H1442" i="1" s="1"/>
  <c r="C1442" i="1"/>
  <c r="J1441" i="1"/>
  <c r="D1441" i="1"/>
  <c r="G1441" i="1" s="1"/>
  <c r="C1441" i="1"/>
  <c r="H1441" i="1" s="1"/>
  <c r="D1440" i="1"/>
  <c r="C1440" i="1"/>
  <c r="G1440" i="1" s="1"/>
  <c r="D1439" i="1"/>
  <c r="G1439" i="1" s="1"/>
  <c r="C1439" i="1"/>
  <c r="H1439" i="1" s="1"/>
  <c r="C1438" i="1"/>
  <c r="D1434" i="1"/>
  <c r="G1434" i="1" s="1"/>
  <c r="C1434" i="1"/>
  <c r="D1433" i="1"/>
  <c r="G1433" i="1" s="1"/>
  <c r="C1433" i="1"/>
  <c r="D1432" i="1"/>
  <c r="G1432" i="1" s="1"/>
  <c r="C1432" i="1"/>
  <c r="D1431" i="1"/>
  <c r="G1431" i="1" s="1"/>
  <c r="C1431" i="1"/>
  <c r="D1430" i="1"/>
  <c r="G1430" i="1" s="1"/>
  <c r="C1430" i="1"/>
  <c r="D1429" i="1"/>
  <c r="G1429" i="1" s="1"/>
  <c r="C1429" i="1"/>
  <c r="D1428" i="1"/>
  <c r="G1428" i="1" s="1"/>
  <c r="C1428" i="1"/>
  <c r="D1427" i="1"/>
  <c r="G1427" i="1" s="1"/>
  <c r="C1427" i="1"/>
  <c r="D1426" i="1"/>
  <c r="G1426" i="1" s="1"/>
  <c r="C1426" i="1"/>
  <c r="D1425" i="1"/>
  <c r="G1425" i="1" s="1"/>
  <c r="C1425" i="1"/>
  <c r="C1424" i="1"/>
  <c r="D1423" i="1"/>
  <c r="G1423" i="1" s="1"/>
  <c r="C1423" i="1"/>
  <c r="D1422" i="1"/>
  <c r="G1422" i="1" s="1"/>
  <c r="C1422" i="1"/>
  <c r="D1421" i="1"/>
  <c r="G1421" i="1" s="1"/>
  <c r="C1421" i="1"/>
  <c r="D1420" i="1"/>
  <c r="G1420" i="1" s="1"/>
  <c r="C1420" i="1"/>
  <c r="D1419" i="1"/>
  <c r="G1419" i="1" s="1"/>
  <c r="C1419" i="1"/>
  <c r="D1418" i="1"/>
  <c r="G1418" i="1" s="1"/>
  <c r="C1418" i="1"/>
  <c r="D1417" i="1"/>
  <c r="G1417" i="1" s="1"/>
  <c r="C1417" i="1"/>
  <c r="C1416" i="1"/>
  <c r="D1415" i="1"/>
  <c r="G1415" i="1" s="1"/>
  <c r="C1415" i="1"/>
  <c r="D1414" i="1"/>
  <c r="G1414" i="1" s="1"/>
  <c r="C1414" i="1"/>
  <c r="D1413" i="1"/>
  <c r="G1413" i="1" s="1"/>
  <c r="C1413" i="1"/>
  <c r="D1412" i="1"/>
  <c r="G1412" i="1" s="1"/>
  <c r="C1412" i="1"/>
  <c r="D1411" i="1"/>
  <c r="G1411" i="1" s="1"/>
  <c r="C1411" i="1"/>
  <c r="D1410" i="1"/>
  <c r="G1410" i="1" s="1"/>
  <c r="C1410" i="1"/>
  <c r="D1409" i="1"/>
  <c r="G1409" i="1" s="1"/>
  <c r="C1409" i="1"/>
  <c r="D1407" i="1"/>
  <c r="G1407" i="1" s="1"/>
  <c r="C1407" i="1"/>
  <c r="H1407" i="1" s="1"/>
  <c r="D1406" i="1"/>
  <c r="G1406" i="1" s="1"/>
  <c r="C1406" i="1"/>
  <c r="H1406" i="1" s="1"/>
  <c r="D1405" i="1"/>
  <c r="G1405" i="1" s="1"/>
  <c r="C1405" i="1"/>
  <c r="H1405" i="1" s="1"/>
  <c r="D1404" i="1"/>
  <c r="G1404" i="1" s="1"/>
  <c r="C1404" i="1"/>
  <c r="D1403" i="1"/>
  <c r="G1403" i="1" s="1"/>
  <c r="C1403" i="1"/>
  <c r="D1402" i="1"/>
  <c r="G1402" i="1" s="1"/>
  <c r="C1402" i="1"/>
  <c r="G1401" i="1"/>
  <c r="D1401" i="1"/>
  <c r="C1401" i="1"/>
  <c r="H1401" i="1" s="1"/>
  <c r="D1400" i="1"/>
  <c r="G1400" i="1" s="1"/>
  <c r="C1400" i="1"/>
  <c r="D1399" i="1"/>
  <c r="G1399" i="1" s="1"/>
  <c r="C1399" i="1"/>
  <c r="H1399" i="1" s="1"/>
  <c r="D1398" i="1"/>
  <c r="G1398" i="1" s="1"/>
  <c r="C1398" i="1"/>
  <c r="D1397" i="1"/>
  <c r="G1397" i="1" s="1"/>
  <c r="C1397" i="1"/>
  <c r="H1397" i="1" s="1"/>
  <c r="D1396" i="1"/>
  <c r="G1396" i="1" s="1"/>
  <c r="C1396" i="1"/>
  <c r="D1395" i="1"/>
  <c r="G1395" i="1" s="1"/>
  <c r="C1395" i="1"/>
  <c r="D1394" i="1"/>
  <c r="G1394" i="1" s="1"/>
  <c r="C1394" i="1"/>
  <c r="C1393" i="1"/>
  <c r="D1392" i="1"/>
  <c r="G1392" i="1" s="1"/>
  <c r="C1392" i="1"/>
  <c r="D1391" i="1"/>
  <c r="G1391" i="1" s="1"/>
  <c r="C1391" i="1"/>
  <c r="H1391" i="1" s="1"/>
  <c r="D1390" i="1"/>
  <c r="G1390" i="1" s="1"/>
  <c r="C1390" i="1"/>
  <c r="D1389" i="1"/>
  <c r="G1389" i="1" s="1"/>
  <c r="C1389" i="1"/>
  <c r="H1389" i="1" s="1"/>
  <c r="C1388" i="1"/>
  <c r="D1387" i="1"/>
  <c r="G1387" i="1" s="1"/>
  <c r="C1387" i="1"/>
  <c r="D1386" i="1"/>
  <c r="G1386" i="1" s="1"/>
  <c r="C1386" i="1"/>
  <c r="G1385" i="1"/>
  <c r="D1385" i="1"/>
  <c r="C1385" i="1"/>
  <c r="D1384" i="1"/>
  <c r="G1384" i="1" s="1"/>
  <c r="C1384" i="1"/>
  <c r="D1382" i="1"/>
  <c r="G1382" i="1" s="1"/>
  <c r="C1382" i="1"/>
  <c r="H1382" i="1" s="1"/>
  <c r="D1381" i="1"/>
  <c r="G1381" i="1" s="1"/>
  <c r="C1381" i="1"/>
  <c r="D1380" i="1"/>
  <c r="G1380" i="1" s="1"/>
  <c r="C1380" i="1"/>
  <c r="D1379" i="1"/>
  <c r="G1379" i="1" s="1"/>
  <c r="C1379" i="1"/>
  <c r="G1378" i="1"/>
  <c r="D1378" i="1"/>
  <c r="C1378" i="1"/>
  <c r="D1377" i="1"/>
  <c r="G1377" i="1" s="1"/>
  <c r="C1377" i="1"/>
  <c r="G1376" i="1"/>
  <c r="D1376" i="1"/>
  <c r="C1376" i="1"/>
  <c r="H1376" i="1" s="1"/>
  <c r="D1375" i="1"/>
  <c r="G1375" i="1" s="1"/>
  <c r="C1375" i="1"/>
  <c r="D1374" i="1"/>
  <c r="G1374" i="1" s="1"/>
  <c r="C1374" i="1"/>
  <c r="H1374" i="1" s="1"/>
  <c r="D1373" i="1"/>
  <c r="G1373" i="1" s="1"/>
  <c r="C1373" i="1"/>
  <c r="D1372" i="1"/>
  <c r="G1372" i="1" s="1"/>
  <c r="C1372" i="1"/>
  <c r="D1371" i="1"/>
  <c r="G1371" i="1" s="1"/>
  <c r="C1371" i="1"/>
  <c r="G1370" i="1"/>
  <c r="D1370" i="1"/>
  <c r="C1370" i="1"/>
  <c r="H1370" i="1" s="1"/>
  <c r="D1369" i="1"/>
  <c r="G1369" i="1" s="1"/>
  <c r="C1369" i="1"/>
  <c r="D1368" i="1"/>
  <c r="G1368" i="1" s="1"/>
  <c r="C1368" i="1"/>
  <c r="H1368" i="1" s="1"/>
  <c r="D1367" i="1"/>
  <c r="G1367" i="1" s="1"/>
  <c r="C1367" i="1"/>
  <c r="D1366" i="1"/>
  <c r="G1366" i="1" s="1"/>
  <c r="C1366" i="1"/>
  <c r="H1366" i="1" s="1"/>
  <c r="D1365" i="1"/>
  <c r="G1365" i="1" s="1"/>
  <c r="C1365" i="1"/>
  <c r="D1364" i="1"/>
  <c r="G1364" i="1" s="1"/>
  <c r="C1364" i="1"/>
  <c r="D1363" i="1"/>
  <c r="G1363" i="1" s="1"/>
  <c r="C1363" i="1"/>
  <c r="G1362" i="1"/>
  <c r="D1362" i="1"/>
  <c r="C1362" i="1"/>
  <c r="H1362" i="1" s="1"/>
  <c r="D1361" i="1"/>
  <c r="G1361" i="1" s="1"/>
  <c r="C1361" i="1"/>
  <c r="C1360" i="1"/>
  <c r="D1359" i="1"/>
  <c r="G1359" i="1" s="1"/>
  <c r="C1359" i="1"/>
  <c r="D1358" i="1"/>
  <c r="G1358" i="1" s="1"/>
  <c r="C1358" i="1"/>
  <c r="D1357" i="1"/>
  <c r="G1357" i="1" s="1"/>
  <c r="C1357" i="1"/>
  <c r="G1356" i="1"/>
  <c r="D1356" i="1"/>
  <c r="C1356" i="1"/>
  <c r="H1356" i="1" s="1"/>
  <c r="D1355" i="1"/>
  <c r="G1355" i="1" s="1"/>
  <c r="C1355" i="1"/>
  <c r="D1354" i="1"/>
  <c r="G1354" i="1" s="1"/>
  <c r="C1354" i="1"/>
  <c r="H1354" i="1" s="1"/>
  <c r="D1353" i="1"/>
  <c r="G1353" i="1" s="1"/>
  <c r="C1353" i="1"/>
  <c r="D1352" i="1"/>
  <c r="G1352" i="1" s="1"/>
  <c r="C1352" i="1"/>
  <c r="H1352" i="1" s="1"/>
  <c r="D1351" i="1"/>
  <c r="G1351" i="1" s="1"/>
  <c r="C1351" i="1"/>
  <c r="D1350" i="1"/>
  <c r="G1350" i="1" s="1"/>
  <c r="C1350" i="1"/>
  <c r="D1349" i="1"/>
  <c r="G1349" i="1" s="1"/>
  <c r="C1349" i="1"/>
  <c r="C1348" i="1"/>
  <c r="D1347" i="1"/>
  <c r="G1347" i="1" s="1"/>
  <c r="C1347" i="1"/>
  <c r="D1346" i="1"/>
  <c r="G1346" i="1" s="1"/>
  <c r="C1346" i="1"/>
  <c r="H1346" i="1" s="1"/>
  <c r="D1345" i="1"/>
  <c r="G1345" i="1" s="1"/>
  <c r="C1345" i="1"/>
  <c r="C1344" i="1"/>
  <c r="D1343" i="1"/>
  <c r="G1343" i="1" s="1"/>
  <c r="C1343" i="1"/>
  <c r="D1342" i="1"/>
  <c r="G1342" i="1" s="1"/>
  <c r="C1342" i="1"/>
  <c r="D1341" i="1"/>
  <c r="G1341" i="1" s="1"/>
  <c r="C1341" i="1"/>
  <c r="G1340" i="1"/>
  <c r="D1340" i="1"/>
  <c r="C1340" i="1"/>
  <c r="H1340" i="1" s="1"/>
  <c r="D1339" i="1"/>
  <c r="G1339" i="1" s="1"/>
  <c r="C1339" i="1"/>
  <c r="D1338" i="1"/>
  <c r="G1338" i="1" s="1"/>
  <c r="C1338" i="1"/>
  <c r="H1338" i="1" s="1"/>
  <c r="D1337" i="1"/>
  <c r="G1337" i="1" s="1"/>
  <c r="C1337" i="1"/>
  <c r="D1336" i="1"/>
  <c r="G1336" i="1" s="1"/>
  <c r="C1336" i="1"/>
  <c r="H1336" i="1" s="1"/>
  <c r="D1335" i="1"/>
  <c r="G1335" i="1" s="1"/>
  <c r="C1335" i="1"/>
  <c r="D1334" i="1"/>
  <c r="G1334" i="1" s="1"/>
  <c r="C1334" i="1"/>
  <c r="D1333" i="1"/>
  <c r="G1333" i="1" s="1"/>
  <c r="C1333" i="1"/>
  <c r="G1332" i="1"/>
  <c r="D1332" i="1"/>
  <c r="C1332" i="1"/>
  <c r="D1331" i="1"/>
  <c r="G1331" i="1" s="1"/>
  <c r="C1331" i="1"/>
  <c r="D1330" i="1"/>
  <c r="G1330" i="1" s="1"/>
  <c r="C1330" i="1"/>
  <c r="H1330" i="1" s="1"/>
  <c r="D1328" i="1"/>
  <c r="G1328" i="1" s="1"/>
  <c r="C1328" i="1"/>
  <c r="D1327" i="1"/>
  <c r="G1327" i="1" s="1"/>
  <c r="C1327" i="1"/>
  <c r="H1327" i="1" s="1"/>
  <c r="D1326" i="1"/>
  <c r="G1326" i="1" s="1"/>
  <c r="C1326" i="1"/>
  <c r="D1325" i="1"/>
  <c r="G1325" i="1" s="1"/>
  <c r="C1325" i="1"/>
  <c r="D1324" i="1"/>
  <c r="G1324" i="1" s="1"/>
  <c r="C1324" i="1"/>
  <c r="G1323" i="1"/>
  <c r="D1323" i="1"/>
  <c r="C1323" i="1"/>
  <c r="D1322" i="1"/>
  <c r="G1322" i="1" s="1"/>
  <c r="C1322" i="1"/>
  <c r="D1321" i="1"/>
  <c r="G1321" i="1" s="1"/>
  <c r="C1321" i="1"/>
  <c r="D1320" i="1"/>
  <c r="G1320" i="1" s="1"/>
  <c r="C1320" i="1"/>
  <c r="G1319" i="1"/>
  <c r="D1319" i="1"/>
  <c r="C1319" i="1"/>
  <c r="H1319" i="1" s="1"/>
  <c r="D1318" i="1"/>
  <c r="G1318" i="1" s="1"/>
  <c r="C1318" i="1"/>
  <c r="D1317" i="1"/>
  <c r="G1317" i="1" s="1"/>
  <c r="C1317" i="1"/>
  <c r="D1316" i="1"/>
  <c r="G1316" i="1" s="1"/>
  <c r="C1316" i="1"/>
  <c r="G1315" i="1"/>
  <c r="D1315" i="1"/>
  <c r="C1315" i="1"/>
  <c r="D1314" i="1"/>
  <c r="G1314" i="1" s="1"/>
  <c r="C1314" i="1"/>
  <c r="G1313" i="1"/>
  <c r="D1313" i="1"/>
  <c r="C1313" i="1"/>
  <c r="H1313" i="1" s="1"/>
  <c r="D1312" i="1"/>
  <c r="G1312" i="1" s="1"/>
  <c r="C1312" i="1"/>
  <c r="D1311" i="1"/>
  <c r="G1311" i="1" s="1"/>
  <c r="C1311" i="1"/>
  <c r="H1311" i="1" s="1"/>
  <c r="D1310" i="1"/>
  <c r="G1310" i="1" s="1"/>
  <c r="C1310" i="1"/>
  <c r="D1309" i="1"/>
  <c r="G1309" i="1" s="1"/>
  <c r="C1309" i="1"/>
  <c r="D1308" i="1"/>
  <c r="G1308" i="1" s="1"/>
  <c r="C1308" i="1"/>
  <c r="C1307" i="1"/>
  <c r="D1306" i="1"/>
  <c r="G1306" i="1" s="1"/>
  <c r="C1306" i="1"/>
  <c r="D1305" i="1"/>
  <c r="G1305" i="1" s="1"/>
  <c r="C1305" i="1"/>
  <c r="H1305" i="1" s="1"/>
  <c r="D1304" i="1"/>
  <c r="G1304" i="1" s="1"/>
  <c r="C1304" i="1"/>
  <c r="D1303" i="1"/>
  <c r="G1303" i="1" s="1"/>
  <c r="C1303" i="1"/>
  <c r="H1303" i="1" s="1"/>
  <c r="D1302" i="1"/>
  <c r="G1302" i="1" s="1"/>
  <c r="C1302" i="1"/>
  <c r="D1301" i="1"/>
  <c r="G1301" i="1" s="1"/>
  <c r="C1301" i="1"/>
  <c r="C1300" i="1"/>
  <c r="C1299" i="1"/>
  <c r="D1298" i="1"/>
  <c r="G1298" i="1" s="1"/>
  <c r="C1298" i="1"/>
  <c r="G1297" i="1"/>
  <c r="D1297" i="1"/>
  <c r="C1297" i="1"/>
  <c r="H1297" i="1" s="1"/>
  <c r="D1296" i="1"/>
  <c r="G1296" i="1" s="1"/>
  <c r="C1296" i="1"/>
  <c r="D1295" i="1"/>
  <c r="G1295" i="1" s="1"/>
  <c r="C1295" i="1"/>
  <c r="D1294" i="1"/>
  <c r="G1294" i="1" s="1"/>
  <c r="C1294" i="1"/>
  <c r="G1293" i="1"/>
  <c r="D1293" i="1"/>
  <c r="C1293" i="1"/>
  <c r="H1293" i="1" s="1"/>
  <c r="D1292" i="1"/>
  <c r="G1292" i="1" s="1"/>
  <c r="C1292" i="1"/>
  <c r="D1291" i="1"/>
  <c r="G1291" i="1" s="1"/>
  <c r="C1291" i="1"/>
  <c r="D1290" i="1"/>
  <c r="G1290" i="1" s="1"/>
  <c r="C1290" i="1"/>
  <c r="D1289" i="1"/>
  <c r="C1289" i="1"/>
  <c r="D1288" i="1"/>
  <c r="C1288" i="1"/>
  <c r="D1287" i="1"/>
  <c r="C1287" i="1"/>
  <c r="D1286" i="1"/>
  <c r="G1286" i="1" s="1"/>
  <c r="C1286" i="1"/>
  <c r="G1285" i="1"/>
  <c r="D1285" i="1"/>
  <c r="C1285" i="1"/>
  <c r="H1285" i="1" s="1"/>
  <c r="D1284" i="1"/>
  <c r="C1284" i="1"/>
  <c r="G1284" i="1" s="1"/>
  <c r="D1283" i="1"/>
  <c r="G1283" i="1" s="1"/>
  <c r="C1283" i="1"/>
  <c r="D1282" i="1"/>
  <c r="G1282" i="1" s="1"/>
  <c r="C1282" i="1"/>
  <c r="D1281" i="1"/>
  <c r="C1281" i="1"/>
  <c r="D1280" i="1"/>
  <c r="C1280" i="1"/>
  <c r="D1279" i="1"/>
  <c r="C1279" i="1"/>
  <c r="D1278" i="1"/>
  <c r="G1278" i="1" s="1"/>
  <c r="C1278" i="1"/>
  <c r="G1277" i="1"/>
  <c r="D1277" i="1"/>
  <c r="C1277" i="1"/>
  <c r="H1277" i="1" s="1"/>
  <c r="D1276" i="1"/>
  <c r="C1276" i="1"/>
  <c r="G1276" i="1" s="1"/>
  <c r="D1275" i="1"/>
  <c r="G1275" i="1" s="1"/>
  <c r="C1275" i="1"/>
  <c r="D1274" i="1"/>
  <c r="G1274" i="1" s="1"/>
  <c r="C1274" i="1"/>
  <c r="D1273" i="1"/>
  <c r="C1273" i="1"/>
  <c r="D1272" i="1"/>
  <c r="C1272" i="1"/>
  <c r="D1271" i="1"/>
  <c r="C1271" i="1"/>
  <c r="D1270" i="1"/>
  <c r="G1270" i="1" s="1"/>
  <c r="C1270" i="1"/>
  <c r="G1269" i="1"/>
  <c r="D1269" i="1"/>
  <c r="C1269" i="1"/>
  <c r="H1269" i="1" s="1"/>
  <c r="D1268" i="1"/>
  <c r="C1268" i="1"/>
  <c r="G1268" i="1" s="1"/>
  <c r="D1267" i="1"/>
  <c r="G1267" i="1" s="1"/>
  <c r="C1267" i="1"/>
  <c r="D1266" i="1"/>
  <c r="G1266" i="1" s="1"/>
  <c r="C1266" i="1"/>
  <c r="D1265" i="1"/>
  <c r="C1265" i="1"/>
  <c r="D1264" i="1"/>
  <c r="C1264" i="1"/>
  <c r="D1263" i="1"/>
  <c r="C1263" i="1"/>
  <c r="D1262" i="1"/>
  <c r="G1262" i="1" s="1"/>
  <c r="C1262" i="1"/>
  <c r="G1261" i="1"/>
  <c r="D1261" i="1"/>
  <c r="C1261" i="1"/>
  <c r="H1261" i="1" s="1"/>
  <c r="D1260" i="1"/>
  <c r="C1260" i="1"/>
  <c r="G1260" i="1" s="1"/>
  <c r="D1259" i="1"/>
  <c r="G1259" i="1" s="1"/>
  <c r="C1259" i="1"/>
  <c r="D1258" i="1"/>
  <c r="G1258" i="1" s="1"/>
  <c r="C1258" i="1"/>
  <c r="D1257" i="1"/>
  <c r="C1257" i="1"/>
  <c r="D1256" i="1"/>
  <c r="C1256" i="1"/>
  <c r="D1255" i="1"/>
  <c r="C1255" i="1"/>
  <c r="D1254" i="1"/>
  <c r="G1254" i="1" s="1"/>
  <c r="C1254" i="1"/>
  <c r="G1253" i="1"/>
  <c r="D1253" i="1"/>
  <c r="C1253" i="1"/>
  <c r="H1253" i="1" s="1"/>
  <c r="D1252" i="1"/>
  <c r="C1252" i="1"/>
  <c r="G1252" i="1" s="1"/>
  <c r="D1251" i="1"/>
  <c r="G1251" i="1" s="1"/>
  <c r="C1251" i="1"/>
  <c r="D1250" i="1"/>
  <c r="G1250" i="1" s="1"/>
  <c r="C1250" i="1"/>
  <c r="D1249" i="1"/>
  <c r="C1249" i="1"/>
  <c r="D1248" i="1"/>
  <c r="C1248" i="1"/>
  <c r="D1247" i="1"/>
  <c r="C1247" i="1"/>
  <c r="D1246" i="1"/>
  <c r="G1246" i="1" s="1"/>
  <c r="C1246" i="1"/>
  <c r="G1245" i="1"/>
  <c r="D1245" i="1"/>
  <c r="C1245" i="1"/>
  <c r="H1245" i="1" s="1"/>
  <c r="D1244" i="1"/>
  <c r="C1244" i="1"/>
  <c r="G1244" i="1" s="1"/>
  <c r="D1243" i="1"/>
  <c r="G1243" i="1" s="1"/>
  <c r="C1243" i="1"/>
  <c r="D1242" i="1"/>
  <c r="G1242" i="1" s="1"/>
  <c r="C1242" i="1"/>
  <c r="D1241" i="1"/>
  <c r="C1241" i="1"/>
  <c r="D1240" i="1"/>
  <c r="C1240" i="1"/>
  <c r="D1239" i="1"/>
  <c r="C1239" i="1"/>
  <c r="D1238" i="1"/>
  <c r="G1238" i="1" s="1"/>
  <c r="C1238" i="1"/>
  <c r="D1237" i="1"/>
  <c r="G1237" i="1" s="1"/>
  <c r="C1237" i="1"/>
  <c r="H1237" i="1" s="1"/>
  <c r="D1236" i="1"/>
  <c r="C1236" i="1"/>
  <c r="C1235" i="1"/>
  <c r="D1234" i="1"/>
  <c r="G1234" i="1" s="1"/>
  <c r="C1234" i="1"/>
  <c r="D1233" i="1"/>
  <c r="G1233" i="1" s="1"/>
  <c r="C1233" i="1"/>
  <c r="D1232" i="1"/>
  <c r="C1232" i="1"/>
  <c r="G1232" i="1" s="1"/>
  <c r="D1231" i="1"/>
  <c r="C1231" i="1"/>
  <c r="D1230" i="1"/>
  <c r="G1230" i="1" s="1"/>
  <c r="C1230" i="1"/>
  <c r="D1229" i="1"/>
  <c r="C1229" i="1"/>
  <c r="D1228" i="1"/>
  <c r="C1228" i="1"/>
  <c r="G1227" i="1"/>
  <c r="D1227" i="1"/>
  <c r="C1227" i="1"/>
  <c r="D1226" i="1"/>
  <c r="G1226" i="1" s="1"/>
  <c r="C1226" i="1"/>
  <c r="G1225" i="1"/>
  <c r="D1225" i="1"/>
  <c r="C1225" i="1"/>
  <c r="H1225" i="1" s="1"/>
  <c r="D1224" i="1"/>
  <c r="C1224" i="1"/>
  <c r="D1223" i="1"/>
  <c r="C1223" i="1"/>
  <c r="H1223" i="1" s="1"/>
  <c r="D1221" i="1"/>
  <c r="C1221" i="1"/>
  <c r="D1220" i="1"/>
  <c r="C1220" i="1"/>
  <c r="D1219" i="1"/>
  <c r="C1219" i="1"/>
  <c r="D1218" i="1"/>
  <c r="G1218" i="1" s="1"/>
  <c r="C1218" i="1"/>
  <c r="D1217" i="1"/>
  <c r="G1217" i="1" s="1"/>
  <c r="C1217" i="1"/>
  <c r="H1217" i="1" s="1"/>
  <c r="D1216" i="1"/>
  <c r="C1216" i="1"/>
  <c r="G1216" i="1" s="1"/>
  <c r="G1213" i="1"/>
  <c r="D1213" i="1"/>
  <c r="C1213" i="1"/>
  <c r="H1213" i="1" s="1"/>
  <c r="D1212" i="1"/>
  <c r="C1212" i="1"/>
  <c r="G1212" i="1" s="1"/>
  <c r="D1211" i="1"/>
  <c r="G1211" i="1" s="1"/>
  <c r="C1211" i="1"/>
  <c r="D1210" i="1"/>
  <c r="G1210" i="1" s="1"/>
  <c r="C1210" i="1"/>
  <c r="D1209" i="1"/>
  <c r="C1209" i="1"/>
  <c r="H1209" i="1" s="1"/>
  <c r="D1208" i="1"/>
  <c r="C1208" i="1"/>
  <c r="D1207" i="1"/>
  <c r="C1207" i="1"/>
  <c r="D1206" i="1"/>
  <c r="G1206" i="1" s="1"/>
  <c r="C1206" i="1"/>
  <c r="D1205" i="1"/>
  <c r="G1205" i="1" s="1"/>
  <c r="C1205" i="1"/>
  <c r="H1205" i="1" s="1"/>
  <c r="D1204" i="1"/>
  <c r="C1204" i="1"/>
  <c r="G1204" i="1" s="1"/>
  <c r="D1203" i="1"/>
  <c r="G1203" i="1" s="1"/>
  <c r="C1203" i="1"/>
  <c r="D1202" i="1"/>
  <c r="G1202" i="1" s="1"/>
  <c r="C1202" i="1"/>
  <c r="D1201" i="1"/>
  <c r="C1201" i="1"/>
  <c r="D1200" i="1"/>
  <c r="C1200" i="1"/>
  <c r="D1199" i="1"/>
  <c r="C1199" i="1"/>
  <c r="D1198" i="1"/>
  <c r="G1198" i="1" s="1"/>
  <c r="C1198" i="1"/>
  <c r="G1197" i="1"/>
  <c r="D1197" i="1"/>
  <c r="C1197" i="1"/>
  <c r="H1197" i="1" s="1"/>
  <c r="D1196" i="1"/>
  <c r="C1196" i="1"/>
  <c r="G1196" i="1" s="1"/>
  <c r="D1195" i="1"/>
  <c r="G1195" i="1" s="1"/>
  <c r="C1195" i="1"/>
  <c r="D1194" i="1"/>
  <c r="G1194" i="1" s="1"/>
  <c r="C1194" i="1"/>
  <c r="D1193" i="1"/>
  <c r="C1193" i="1"/>
  <c r="D1192" i="1"/>
  <c r="C1192" i="1"/>
  <c r="D1191" i="1"/>
  <c r="C1191" i="1"/>
  <c r="D1190" i="1"/>
  <c r="G1190" i="1" s="1"/>
  <c r="C1190" i="1"/>
  <c r="G1189" i="1"/>
  <c r="D1189" i="1"/>
  <c r="C1189" i="1"/>
  <c r="H1189" i="1" s="1"/>
  <c r="D1188" i="1"/>
  <c r="C1188" i="1"/>
  <c r="G1188" i="1" s="1"/>
  <c r="D1187" i="1"/>
  <c r="G1187" i="1" s="1"/>
  <c r="C1187" i="1"/>
  <c r="D1186" i="1"/>
  <c r="G1186" i="1" s="1"/>
  <c r="C1186" i="1"/>
  <c r="D1185" i="1"/>
  <c r="C1185" i="1"/>
  <c r="D1184" i="1"/>
  <c r="C1184" i="1"/>
  <c r="D1182" i="1"/>
  <c r="G1182" i="1" s="1"/>
  <c r="C1182" i="1"/>
  <c r="D1181" i="1"/>
  <c r="C1181" i="1"/>
  <c r="D1180" i="1"/>
  <c r="C1180" i="1"/>
  <c r="D1179" i="1"/>
  <c r="G1179" i="1" s="1"/>
  <c r="C1179" i="1"/>
  <c r="H1179" i="1" s="1"/>
  <c r="D1178" i="1"/>
  <c r="G1178" i="1" s="1"/>
  <c r="C1178" i="1"/>
  <c r="D1177" i="1"/>
  <c r="G1177" i="1" s="1"/>
  <c r="C1177" i="1"/>
  <c r="D1176" i="1"/>
  <c r="C1176" i="1"/>
  <c r="C1175" i="1"/>
  <c r="D1174" i="1"/>
  <c r="G1174" i="1" s="1"/>
  <c r="C1174" i="1"/>
  <c r="D1173" i="1"/>
  <c r="C1173" i="1"/>
  <c r="D1172" i="1"/>
  <c r="C1172" i="1"/>
  <c r="G1171" i="1"/>
  <c r="D1171" i="1"/>
  <c r="C1171" i="1"/>
  <c r="H1171" i="1" s="1"/>
  <c r="D1170" i="1"/>
  <c r="C1170" i="1"/>
  <c r="D1169" i="1"/>
  <c r="C1169" i="1"/>
  <c r="H1169" i="1" s="1"/>
  <c r="D1168" i="1"/>
  <c r="G1168" i="1" s="1"/>
  <c r="C1168" i="1"/>
  <c r="D1166" i="1"/>
  <c r="C1166" i="1"/>
  <c r="D1165" i="1"/>
  <c r="C1165" i="1"/>
  <c r="H1165" i="1" s="1"/>
  <c r="G1164" i="1"/>
  <c r="D1164" i="1"/>
  <c r="C1164" i="1"/>
  <c r="H1164" i="1" s="1"/>
  <c r="G1163" i="1"/>
  <c r="D1163" i="1"/>
  <c r="C1163" i="1"/>
  <c r="D1162" i="1"/>
  <c r="C1162" i="1"/>
  <c r="D1161" i="1"/>
  <c r="C1161" i="1"/>
  <c r="D1160" i="1"/>
  <c r="G1160" i="1" s="1"/>
  <c r="C1160" i="1"/>
  <c r="D1159" i="1"/>
  <c r="G1159" i="1" s="1"/>
  <c r="C1159" i="1"/>
  <c r="H1159" i="1" s="1"/>
  <c r="D1158" i="1"/>
  <c r="C1158" i="1"/>
  <c r="D1157" i="1"/>
  <c r="C1157" i="1"/>
  <c r="H1157" i="1" s="1"/>
  <c r="D1156" i="1"/>
  <c r="G1156" i="1" s="1"/>
  <c r="C1156" i="1"/>
  <c r="D1155" i="1"/>
  <c r="G1155" i="1" s="1"/>
  <c r="C1155" i="1"/>
  <c r="H1155" i="1" s="1"/>
  <c r="D1154" i="1"/>
  <c r="D1151" i="1"/>
  <c r="C1151" i="1"/>
  <c r="D1150" i="1"/>
  <c r="G1150" i="1" s="1"/>
  <c r="C1150" i="1"/>
  <c r="H1150" i="1" s="1"/>
  <c r="D1149" i="1"/>
  <c r="G1149" i="1" s="1"/>
  <c r="C1149" i="1"/>
  <c r="D1148" i="1"/>
  <c r="C1148" i="1"/>
  <c r="D1147" i="1"/>
  <c r="C1147" i="1"/>
  <c r="H1147" i="1" s="1"/>
  <c r="D1146" i="1"/>
  <c r="G1146" i="1" s="1"/>
  <c r="C1146" i="1"/>
  <c r="G1145" i="1"/>
  <c r="D1145" i="1"/>
  <c r="C1145" i="1"/>
  <c r="H1145" i="1" s="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C1056" i="1"/>
  <c r="D1055" i="1"/>
  <c r="C1055" i="1"/>
  <c r="D1054" i="1"/>
  <c r="C1054" i="1"/>
  <c r="D1053" i="1"/>
  <c r="C1053" i="1"/>
  <c r="D1052" i="1"/>
  <c r="C1052" i="1"/>
  <c r="D1051" i="1"/>
  <c r="C1051" i="1"/>
  <c r="D1050" i="1"/>
  <c r="C1050" i="1"/>
  <c r="D1049" i="1"/>
  <c r="C1049" i="1"/>
  <c r="D1048" i="1"/>
  <c r="C1048"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D641" i="1"/>
  <c r="H641" i="1" s="1"/>
  <c r="C641" i="1"/>
  <c r="C638" i="1"/>
  <c r="D632" i="1"/>
  <c r="G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D618" i="1"/>
  <c r="G618" i="1" s="1"/>
  <c r="C618" i="1"/>
  <c r="D617" i="1"/>
  <c r="H617" i="1" s="1"/>
  <c r="C617" i="1"/>
  <c r="D616" i="1"/>
  <c r="G616" i="1" s="1"/>
  <c r="C616" i="1"/>
  <c r="D615" i="1"/>
  <c r="G615" i="1" s="1"/>
  <c r="C615" i="1"/>
  <c r="D614" i="1"/>
  <c r="G614" i="1" s="1"/>
  <c r="C614" i="1"/>
  <c r="D613" i="1"/>
  <c r="G613" i="1" s="1"/>
  <c r="C613" i="1"/>
  <c r="D612" i="1"/>
  <c r="H612" i="1" s="1"/>
  <c r="C612" i="1"/>
  <c r="D611" i="1"/>
  <c r="G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C593" i="1"/>
  <c r="H592" i="1"/>
  <c r="G592" i="1"/>
  <c r="D592" i="1"/>
  <c r="C592" i="1"/>
  <c r="H591" i="1"/>
  <c r="G591" i="1"/>
  <c r="D591" i="1"/>
  <c r="C591" i="1"/>
  <c r="H590" i="1"/>
  <c r="G590" i="1"/>
  <c r="D590" i="1"/>
  <c r="C590" i="1"/>
  <c r="H589" i="1"/>
  <c r="G589" i="1"/>
  <c r="D589" i="1"/>
  <c r="C589" i="1"/>
  <c r="H588" i="1"/>
  <c r="G588" i="1"/>
  <c r="D588" i="1"/>
  <c r="C588"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D580" i="1"/>
  <c r="G580" i="1" s="1"/>
  <c r="C580" i="1"/>
  <c r="D579" i="1"/>
  <c r="H579" i="1" s="1"/>
  <c r="C579" i="1"/>
  <c r="D578" i="1"/>
  <c r="H578" i="1" s="1"/>
  <c r="C578" i="1"/>
  <c r="D577" i="1"/>
  <c r="H577" i="1" s="1"/>
  <c r="C577" i="1"/>
  <c r="D576" i="1"/>
  <c r="H576" i="1" s="1"/>
  <c r="C576" i="1"/>
  <c r="D575" i="1"/>
  <c r="H575" i="1" s="1"/>
  <c r="C575" i="1"/>
  <c r="D573" i="1"/>
  <c r="G573" i="1" s="1"/>
  <c r="C573" i="1"/>
  <c r="D572" i="1"/>
  <c r="H572" i="1" s="1"/>
  <c r="C572" i="1"/>
  <c r="D571" i="1"/>
  <c r="G571" i="1" s="1"/>
  <c r="C571" i="1"/>
  <c r="D570" i="1"/>
  <c r="H570" i="1" s="1"/>
  <c r="C570" i="1"/>
  <c r="D569" i="1"/>
  <c r="H569" i="1" s="1"/>
  <c r="C569" i="1"/>
  <c r="D568" i="1"/>
  <c r="H568" i="1" s="1"/>
  <c r="C568" i="1"/>
  <c r="D567" i="1"/>
  <c r="G567" i="1" s="1"/>
  <c r="C567" i="1"/>
  <c r="D566" i="1"/>
  <c r="H566" i="1" s="1"/>
  <c r="C566" i="1"/>
  <c r="D565" i="1"/>
  <c r="G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D543" i="1"/>
  <c r="G543" i="1" s="1"/>
  <c r="C543" i="1"/>
  <c r="D542" i="1"/>
  <c r="H542" i="1" s="1"/>
  <c r="C542" i="1"/>
  <c r="D541" i="1"/>
  <c r="G541" i="1" s="1"/>
  <c r="C541" i="1"/>
  <c r="D540" i="1"/>
  <c r="G540" i="1" s="1"/>
  <c r="C540" i="1"/>
  <c r="D539" i="1"/>
  <c r="G539" i="1" s="1"/>
  <c r="C539" i="1"/>
  <c r="D538" i="1"/>
  <c r="H538" i="1" s="1"/>
  <c r="C538" i="1"/>
  <c r="D537" i="1"/>
  <c r="G537" i="1" s="1"/>
  <c r="C537" i="1"/>
  <c r="D536" i="1"/>
  <c r="G536" i="1" s="1"/>
  <c r="C536" i="1"/>
  <c r="D535" i="1"/>
  <c r="H535" i="1" s="1"/>
  <c r="C535" i="1"/>
  <c r="D534" i="1"/>
  <c r="G534" i="1" s="1"/>
  <c r="C534" i="1"/>
  <c r="D533" i="1"/>
  <c r="G533" i="1" s="1"/>
  <c r="C533" i="1"/>
  <c r="D532" i="1"/>
  <c r="H532" i="1" s="1"/>
  <c r="C532" i="1"/>
  <c r="D531" i="1"/>
  <c r="H531" i="1" s="1"/>
  <c r="C531" i="1"/>
  <c r="D530" i="1"/>
  <c r="G530" i="1" s="1"/>
  <c r="C530" i="1"/>
  <c r="D529" i="1"/>
  <c r="H529" i="1" s="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C519" i="1"/>
  <c r="H518" i="1"/>
  <c r="G518" i="1"/>
  <c r="D518" i="1"/>
  <c r="C518" i="1"/>
  <c r="H517" i="1"/>
  <c r="G517" i="1"/>
  <c r="D517" i="1"/>
  <c r="C517" i="1"/>
  <c r="C516" i="1"/>
  <c r="H515" i="1"/>
  <c r="G515" i="1"/>
  <c r="D515" i="1"/>
  <c r="C515" i="1"/>
  <c r="H514" i="1"/>
  <c r="G514" i="1"/>
  <c r="D514" i="1"/>
  <c r="C514" i="1"/>
  <c r="C513" i="1"/>
  <c r="G512" i="1"/>
  <c r="D512" i="1"/>
  <c r="H512" i="1" s="1"/>
  <c r="C512" i="1"/>
  <c r="G511" i="1"/>
  <c r="D511" i="1"/>
  <c r="H511" i="1" s="1"/>
  <c r="C511" i="1"/>
  <c r="C510"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H500" i="1"/>
  <c r="G500" i="1"/>
  <c r="D500" i="1"/>
  <c r="C500" i="1"/>
  <c r="H499" i="1"/>
  <c r="G499" i="1"/>
  <c r="D499" i="1"/>
  <c r="C499" i="1"/>
  <c r="H498" i="1"/>
  <c r="G498" i="1"/>
  <c r="D498" i="1"/>
  <c r="C498" i="1"/>
  <c r="H497" i="1"/>
  <c r="G497" i="1"/>
  <c r="D497" i="1"/>
  <c r="C497" i="1"/>
  <c r="C496" i="1"/>
  <c r="H495" i="1"/>
  <c r="D495" i="1"/>
  <c r="G495" i="1" s="1"/>
  <c r="C495" i="1"/>
  <c r="H494" i="1"/>
  <c r="G494" i="1"/>
  <c r="D494" i="1"/>
  <c r="C494" i="1"/>
  <c r="H493" i="1"/>
  <c r="G493" i="1"/>
  <c r="D493" i="1"/>
  <c r="C493" i="1"/>
  <c r="H492" i="1"/>
  <c r="G492" i="1"/>
  <c r="D492" i="1"/>
  <c r="C492" i="1"/>
  <c r="H491" i="1"/>
  <c r="G491" i="1"/>
  <c r="D491" i="1"/>
  <c r="C491" i="1"/>
  <c r="H490" i="1"/>
  <c r="G490" i="1"/>
  <c r="D490" i="1"/>
  <c r="C490"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D477" i="1"/>
  <c r="G477" i="1" s="1"/>
  <c r="C477" i="1"/>
  <c r="H476" i="1"/>
  <c r="D476" i="1"/>
  <c r="G476" i="1" s="1"/>
  <c r="C476" i="1"/>
  <c r="C475" i="1"/>
  <c r="H474" i="1"/>
  <c r="D474" i="1"/>
  <c r="G474" i="1" s="1"/>
  <c r="C474" i="1"/>
  <c r="H473" i="1"/>
  <c r="D473" i="1"/>
  <c r="G473" i="1" s="1"/>
  <c r="C473" i="1"/>
  <c r="C472" i="1"/>
  <c r="H471" i="1"/>
  <c r="D471" i="1"/>
  <c r="G471" i="1" s="1"/>
  <c r="C471" i="1"/>
  <c r="H470" i="1"/>
  <c r="D470" i="1"/>
  <c r="G470" i="1" s="1"/>
  <c r="C470" i="1"/>
  <c r="H469" i="1"/>
  <c r="D469" i="1"/>
  <c r="G469" i="1" s="1"/>
  <c r="C469" i="1"/>
  <c r="H468" i="1"/>
  <c r="D468" i="1"/>
  <c r="G468" i="1" s="1"/>
  <c r="C468" i="1"/>
  <c r="H467" i="1"/>
  <c r="D467" i="1"/>
  <c r="G467" i="1" s="1"/>
  <c r="C467" i="1"/>
  <c r="D465" i="1"/>
  <c r="H465" i="1" s="1"/>
  <c r="C465" i="1"/>
  <c r="D464" i="1"/>
  <c r="G464" i="1" s="1"/>
  <c r="C464" i="1"/>
  <c r="D463" i="1"/>
  <c r="H463" i="1" s="1"/>
  <c r="C463" i="1"/>
  <c r="D462" i="1"/>
  <c r="H462" i="1" s="1"/>
  <c r="C462" i="1"/>
  <c r="D461" i="1"/>
  <c r="H461" i="1" s="1"/>
  <c r="C461" i="1"/>
  <c r="D460" i="1"/>
  <c r="H460" i="1" s="1"/>
  <c r="C460" i="1"/>
  <c r="D459" i="1"/>
  <c r="H459" i="1" s="1"/>
  <c r="C459" i="1"/>
  <c r="D458" i="1"/>
  <c r="G458" i="1" s="1"/>
  <c r="C458" i="1"/>
  <c r="D457" i="1"/>
  <c r="H457" i="1" s="1"/>
  <c r="C457" i="1"/>
  <c r="D456" i="1"/>
  <c r="G456" i="1" s="1"/>
  <c r="C456" i="1"/>
  <c r="D455" i="1"/>
  <c r="H455" i="1" s="1"/>
  <c r="C455" i="1"/>
  <c r="D454" i="1"/>
  <c r="G454" i="1" s="1"/>
  <c r="C454" i="1"/>
  <c r="C453" i="1"/>
  <c r="D452" i="1"/>
  <c r="H452" i="1" s="1"/>
  <c r="C452" i="1"/>
  <c r="D451" i="1"/>
  <c r="H451" i="1" s="1"/>
  <c r="C451" i="1"/>
  <c r="D450" i="1"/>
  <c r="H450" i="1" s="1"/>
  <c r="C450" i="1"/>
  <c r="D449" i="1"/>
  <c r="H449" i="1" s="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C429" i="1"/>
  <c r="H428" i="1"/>
  <c r="G428" i="1"/>
  <c r="D428" i="1"/>
  <c r="C428" i="1"/>
  <c r="H427" i="1"/>
  <c r="G427" i="1"/>
  <c r="D427" i="1"/>
  <c r="C427" i="1"/>
  <c r="H426" i="1"/>
  <c r="G426" i="1"/>
  <c r="D426" i="1"/>
  <c r="C426" i="1"/>
  <c r="H425" i="1"/>
  <c r="G425" i="1"/>
  <c r="D425" i="1"/>
  <c r="C425" i="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C412" i="1"/>
  <c r="D411" i="1"/>
  <c r="H411" i="1" s="1"/>
  <c r="C411" i="1"/>
  <c r="D406" i="1"/>
  <c r="H406" i="1" s="1"/>
  <c r="C406" i="1"/>
  <c r="D405" i="1"/>
  <c r="H405" i="1" s="1"/>
  <c r="C405" i="1"/>
  <c r="D404" i="1"/>
  <c r="H404" i="1" s="1"/>
  <c r="C404" i="1"/>
  <c r="D401" i="1"/>
  <c r="G401" i="1" s="1"/>
  <c r="C401" i="1"/>
  <c r="D400" i="1"/>
  <c r="H400" i="1" s="1"/>
  <c r="C400" i="1"/>
  <c r="D399" i="1"/>
  <c r="G399" i="1" s="1"/>
  <c r="C399" i="1"/>
  <c r="D398" i="1"/>
  <c r="G398" i="1" s="1"/>
  <c r="C398" i="1"/>
  <c r="D397" i="1"/>
  <c r="H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D386" i="1"/>
  <c r="H386" i="1" s="1"/>
  <c r="C386" i="1"/>
  <c r="D385" i="1"/>
  <c r="H385" i="1" s="1"/>
  <c r="C385" i="1"/>
  <c r="D384" i="1"/>
  <c r="G384" i="1" s="1"/>
  <c r="C384" i="1"/>
  <c r="D383" i="1"/>
  <c r="H383" i="1" s="1"/>
  <c r="C383" i="1"/>
  <c r="H382" i="1"/>
  <c r="G382" i="1"/>
  <c r="D382" i="1"/>
  <c r="C382" i="1"/>
  <c r="H381" i="1"/>
  <c r="G381" i="1"/>
  <c r="D381" i="1"/>
  <c r="C381" i="1"/>
  <c r="H380" i="1"/>
  <c r="G380" i="1"/>
  <c r="D380" i="1"/>
  <c r="C380" i="1"/>
  <c r="H379" i="1"/>
  <c r="G379" i="1"/>
  <c r="D379" i="1"/>
  <c r="C379" i="1"/>
  <c r="C378" i="1"/>
  <c r="H377" i="1"/>
  <c r="D377" i="1"/>
  <c r="G377" i="1" s="1"/>
  <c r="C377" i="1"/>
  <c r="H376" i="1"/>
  <c r="D376" i="1"/>
  <c r="G376" i="1" s="1"/>
  <c r="C376" i="1"/>
  <c r="H375" i="1"/>
  <c r="D375" i="1"/>
  <c r="G375" i="1" s="1"/>
  <c r="C375" i="1"/>
  <c r="H374" i="1"/>
  <c r="D374" i="1"/>
  <c r="G374" i="1" s="1"/>
  <c r="C374" i="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H364" i="1"/>
  <c r="D364" i="1"/>
  <c r="G364" i="1" s="1"/>
  <c r="C364" i="1"/>
  <c r="H363" i="1"/>
  <c r="D363" i="1"/>
  <c r="G363" i="1" s="1"/>
  <c r="C363" i="1"/>
  <c r="H362" i="1"/>
  <c r="D362" i="1"/>
  <c r="G362" i="1" s="1"/>
  <c r="C362" i="1"/>
  <c r="H361" i="1"/>
  <c r="D361" i="1"/>
  <c r="G361" i="1" s="1"/>
  <c r="C361" i="1"/>
  <c r="H360" i="1"/>
  <c r="D360" i="1"/>
  <c r="G360" i="1" s="1"/>
  <c r="C360" i="1"/>
  <c r="C359" i="1"/>
  <c r="D357" i="1"/>
  <c r="H357" i="1" s="1"/>
  <c r="C357" i="1"/>
  <c r="D356" i="1"/>
  <c r="H356" i="1" s="1"/>
  <c r="C356" i="1"/>
  <c r="D355" i="1"/>
  <c r="H355" i="1" s="1"/>
  <c r="C355" i="1"/>
  <c r="D354" i="1"/>
  <c r="H354" i="1" s="1"/>
  <c r="C354" i="1"/>
  <c r="D353" i="1"/>
  <c r="H353" i="1" s="1"/>
  <c r="C353" i="1"/>
  <c r="D352" i="1"/>
  <c r="H352" i="1" s="1"/>
  <c r="C352" i="1"/>
  <c r="D351" i="1"/>
  <c r="H351" i="1" s="1"/>
  <c r="C351" i="1"/>
  <c r="D350" i="1"/>
  <c r="H350" i="1" s="1"/>
  <c r="C350" i="1"/>
  <c r="D349" i="1"/>
  <c r="H349" i="1" s="1"/>
  <c r="C349" i="1"/>
  <c r="D348" i="1"/>
  <c r="H348" i="1" s="1"/>
  <c r="C348" i="1"/>
  <c r="D347" i="1"/>
  <c r="H347" i="1" s="1"/>
  <c r="C347" i="1"/>
  <c r="H344" i="1"/>
  <c r="D344" i="1"/>
  <c r="G344" i="1" s="1"/>
  <c r="C344" i="1"/>
  <c r="H343" i="1"/>
  <c r="D343" i="1"/>
  <c r="G343" i="1" s="1"/>
  <c r="C343" i="1"/>
  <c r="H342" i="1"/>
  <c r="D342" i="1"/>
  <c r="G342" i="1" s="1"/>
  <c r="C342" i="1"/>
  <c r="H341" i="1"/>
  <c r="D341" i="1"/>
  <c r="G341" i="1" s="1"/>
  <c r="C341" i="1"/>
  <c r="H340" i="1"/>
  <c r="D340" i="1"/>
  <c r="G340" i="1" s="1"/>
  <c r="C340" i="1"/>
  <c r="H339" i="1"/>
  <c r="D339" i="1"/>
  <c r="G339" i="1" s="1"/>
  <c r="C339" i="1"/>
  <c r="H338" i="1"/>
  <c r="D338" i="1"/>
  <c r="G338" i="1" s="1"/>
  <c r="C338" i="1"/>
  <c r="H337" i="1"/>
  <c r="D337" i="1"/>
  <c r="G337" i="1" s="1"/>
  <c r="C337" i="1"/>
  <c r="H336" i="1"/>
  <c r="D336" i="1"/>
  <c r="G336" i="1" s="1"/>
  <c r="C336" i="1"/>
  <c r="H335" i="1"/>
  <c r="D335" i="1"/>
  <c r="G335" i="1" s="1"/>
  <c r="C335" i="1"/>
  <c r="H334" i="1"/>
  <c r="D334" i="1"/>
  <c r="G334" i="1" s="1"/>
  <c r="C334" i="1"/>
  <c r="H333" i="1"/>
  <c r="D333" i="1"/>
  <c r="G333" i="1" s="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C326" i="1"/>
  <c r="G325" i="1"/>
  <c r="D325" i="1"/>
  <c r="H325" i="1" s="1"/>
  <c r="C325" i="1"/>
  <c r="G324" i="1"/>
  <c r="D324" i="1"/>
  <c r="H324" i="1" s="1"/>
  <c r="C324" i="1"/>
  <c r="G323" i="1"/>
  <c r="D323" i="1"/>
  <c r="H323" i="1" s="1"/>
  <c r="C323" i="1"/>
  <c r="G322" i="1"/>
  <c r="D322" i="1"/>
  <c r="H322" i="1" s="1"/>
  <c r="C322" i="1"/>
  <c r="G321"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D311" i="1"/>
  <c r="H311" i="1" s="1"/>
  <c r="C311" i="1"/>
  <c r="D310" i="1"/>
  <c r="H310" i="1" s="1"/>
  <c r="C310" i="1"/>
  <c r="D309" i="1"/>
  <c r="H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D295" i="1"/>
  <c r="H295" i="1" s="1"/>
  <c r="C295" i="1"/>
  <c r="D292" i="1"/>
  <c r="H292" i="1" s="1"/>
  <c r="C292" i="1"/>
  <c r="D291" i="1"/>
  <c r="H291" i="1" s="1"/>
  <c r="C291" i="1"/>
  <c r="D290" i="1"/>
  <c r="H290" i="1" s="1"/>
  <c r="C290" i="1"/>
  <c r="D289" i="1"/>
  <c r="H289" i="1" s="1"/>
  <c r="C289" i="1"/>
  <c r="D288" i="1"/>
  <c r="H288" i="1" s="1"/>
  <c r="C288"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C275" i="1"/>
  <c r="H274" i="1"/>
  <c r="D274" i="1"/>
  <c r="G274" i="1" s="1"/>
  <c r="C274" i="1"/>
  <c r="H273" i="1"/>
  <c r="D273" i="1"/>
  <c r="G273" i="1" s="1"/>
  <c r="C273" i="1"/>
  <c r="H272" i="1"/>
  <c r="D272" i="1"/>
  <c r="G272" i="1" s="1"/>
  <c r="C272" i="1"/>
  <c r="H271" i="1"/>
  <c r="D271" i="1"/>
  <c r="G271" i="1" s="1"/>
  <c r="C271" i="1"/>
  <c r="H270" i="1"/>
  <c r="D270" i="1"/>
  <c r="G270" i="1" s="1"/>
  <c r="C270" i="1"/>
  <c r="C269" i="1"/>
  <c r="H268" i="1"/>
  <c r="D268" i="1"/>
  <c r="G268" i="1" s="1"/>
  <c r="C268" i="1"/>
  <c r="H267" i="1"/>
  <c r="D267" i="1"/>
  <c r="G267" i="1" s="1"/>
  <c r="C267" i="1"/>
  <c r="H266" i="1"/>
  <c r="D266" i="1"/>
  <c r="G266" i="1" s="1"/>
  <c r="C266" i="1"/>
  <c r="H265" i="1"/>
  <c r="D265" i="1"/>
  <c r="G265" i="1" s="1"/>
  <c r="C265" i="1"/>
  <c r="H264" i="1"/>
  <c r="D264" i="1"/>
  <c r="G264" i="1" s="1"/>
  <c r="C264" i="1"/>
  <c r="D263" i="1"/>
  <c r="H263" i="1" s="1"/>
  <c r="C263" i="1"/>
  <c r="D262" i="1"/>
  <c r="H262" i="1" s="1"/>
  <c r="C262" i="1"/>
  <c r="D261" i="1"/>
  <c r="H261" i="1" s="1"/>
  <c r="C261" i="1"/>
  <c r="D260" i="1"/>
  <c r="H260" i="1" s="1"/>
  <c r="C260" i="1"/>
  <c r="C259" i="1"/>
  <c r="H258" i="1"/>
  <c r="G258" i="1"/>
  <c r="D258" i="1"/>
  <c r="C258" i="1"/>
  <c r="H257" i="1"/>
  <c r="G257" i="1"/>
  <c r="D257" i="1"/>
  <c r="C257" i="1"/>
  <c r="H256" i="1"/>
  <c r="G256" i="1"/>
  <c r="D256" i="1"/>
  <c r="C256" i="1"/>
  <c r="H255" i="1"/>
  <c r="G255" i="1"/>
  <c r="D255" i="1"/>
  <c r="C255" i="1"/>
  <c r="H254" i="1"/>
  <c r="D254" i="1"/>
  <c r="G254" i="1" s="1"/>
  <c r="C254" i="1"/>
  <c r="H253" i="1"/>
  <c r="D253" i="1"/>
  <c r="G253" i="1" s="1"/>
  <c r="C253" i="1"/>
  <c r="H252" i="1"/>
  <c r="D252" i="1"/>
  <c r="G252" i="1" s="1"/>
  <c r="C252" i="1"/>
  <c r="H251" i="1"/>
  <c r="D251" i="1"/>
  <c r="G251" i="1" s="1"/>
  <c r="C251" i="1"/>
  <c r="H250" i="1"/>
  <c r="D250" i="1"/>
  <c r="G250" i="1" s="1"/>
  <c r="C250" i="1"/>
  <c r="H249" i="1"/>
  <c r="D249" i="1"/>
  <c r="G249" i="1" s="1"/>
  <c r="C249" i="1"/>
  <c r="D248" i="1"/>
  <c r="D247" i="1"/>
  <c r="H247" i="1" s="1"/>
  <c r="C247" i="1"/>
  <c r="D246" i="1"/>
  <c r="H246" i="1" s="1"/>
  <c r="C246" i="1"/>
  <c r="D245" i="1"/>
  <c r="H245" i="1" s="1"/>
  <c r="C245" i="1"/>
  <c r="D244" i="1"/>
  <c r="H244" i="1" s="1"/>
  <c r="C244" i="1"/>
  <c r="D243" i="1"/>
  <c r="H243" i="1" s="1"/>
  <c r="C243" i="1"/>
  <c r="D242" i="1"/>
  <c r="G242" i="1" s="1"/>
  <c r="C242" i="1"/>
  <c r="D241" i="1"/>
  <c r="H241" i="1" s="1"/>
  <c r="C241" i="1"/>
  <c r="D240" i="1"/>
  <c r="H240" i="1" s="1"/>
  <c r="C240" i="1"/>
  <c r="D239" i="1"/>
  <c r="H239" i="1" s="1"/>
  <c r="C239" i="1"/>
  <c r="D238" i="1"/>
  <c r="H238" i="1" s="1"/>
  <c r="C238" i="1"/>
  <c r="D237" i="1"/>
  <c r="H237" i="1" s="1"/>
  <c r="C237" i="1"/>
  <c r="D236" i="1"/>
  <c r="H236" i="1" s="1"/>
  <c r="C236" i="1"/>
  <c r="D235" i="1"/>
  <c r="G235" i="1" s="1"/>
  <c r="C235" i="1"/>
  <c r="D234" i="1"/>
  <c r="H234" i="1" s="1"/>
  <c r="C234" i="1"/>
  <c r="D233" i="1"/>
  <c r="G233" i="1" s="1"/>
  <c r="C233" i="1"/>
  <c r="D232" i="1"/>
  <c r="G232" i="1" s="1"/>
  <c r="C232" i="1"/>
  <c r="D231" i="1"/>
  <c r="H231" i="1" s="1"/>
  <c r="C231" i="1"/>
  <c r="D230" i="1"/>
  <c r="H230" i="1" s="1"/>
  <c r="C230" i="1"/>
  <c r="D229" i="1"/>
  <c r="H229" i="1" s="1"/>
  <c r="C229" i="1"/>
  <c r="D228" i="1"/>
  <c r="H228" i="1" s="1"/>
  <c r="C228" i="1"/>
  <c r="D227" i="1"/>
  <c r="H227" i="1" s="1"/>
  <c r="C227" i="1"/>
  <c r="D226" i="1"/>
  <c r="H226" i="1" s="1"/>
  <c r="C226" i="1"/>
  <c r="D225" i="1"/>
  <c r="H225" i="1" s="1"/>
  <c r="C225" i="1"/>
  <c r="D224" i="1"/>
  <c r="H224" i="1" s="1"/>
  <c r="C224" i="1"/>
  <c r="D223" i="1"/>
  <c r="H223" i="1" s="1"/>
  <c r="C223" i="1"/>
  <c r="D222" i="1"/>
  <c r="H222" i="1" s="1"/>
  <c r="C222" i="1"/>
  <c r="D221" i="1"/>
  <c r="H221" i="1" s="1"/>
  <c r="C221" i="1"/>
  <c r="D219" i="1"/>
  <c r="H219" i="1" s="1"/>
  <c r="C219" i="1"/>
  <c r="D218" i="1"/>
  <c r="G218" i="1" s="1"/>
  <c r="C218" i="1"/>
  <c r="D217" i="1"/>
  <c r="H217" i="1" s="1"/>
  <c r="C217" i="1"/>
  <c r="D216" i="1"/>
  <c r="G216" i="1" s="1"/>
  <c r="C216" i="1"/>
  <c r="D215" i="1"/>
  <c r="H215" i="1" s="1"/>
  <c r="C215" i="1"/>
  <c r="D214" i="1"/>
  <c r="H214" i="1" s="1"/>
  <c r="C214" i="1"/>
  <c r="D213" i="1"/>
  <c r="H213" i="1" s="1"/>
  <c r="C213" i="1"/>
  <c r="D212" i="1"/>
  <c r="H212" i="1" s="1"/>
  <c r="C212" i="1"/>
  <c r="C211" i="1"/>
  <c r="D210" i="1"/>
  <c r="H210" i="1" s="1"/>
  <c r="C210" i="1"/>
  <c r="D209" i="1"/>
  <c r="G209" i="1" s="1"/>
  <c r="C209" i="1"/>
  <c r="D208" i="1"/>
  <c r="H208" i="1" s="1"/>
  <c r="C208" i="1"/>
  <c r="D207" i="1"/>
  <c r="G207" i="1" s="1"/>
  <c r="C207" i="1"/>
  <c r="D206" i="1"/>
  <c r="H206" i="1" s="1"/>
  <c r="C206" i="1"/>
  <c r="D205" i="1"/>
  <c r="G205" i="1" s="1"/>
  <c r="C205" i="1"/>
  <c r="D204" i="1"/>
  <c r="H204" i="1" s="1"/>
  <c r="C204" i="1"/>
  <c r="D203" i="1"/>
  <c r="H203" i="1" s="1"/>
  <c r="C203" i="1"/>
  <c r="D202" i="1"/>
  <c r="G202" i="1" s="1"/>
  <c r="C202" i="1"/>
  <c r="D201" i="1"/>
  <c r="H201" i="1" s="1"/>
  <c r="C201" i="1"/>
  <c r="D200" i="1"/>
  <c r="G200" i="1" s="1"/>
  <c r="C200" i="1"/>
  <c r="D199" i="1"/>
  <c r="H199" i="1" s="1"/>
  <c r="C199" i="1"/>
  <c r="D198" i="1"/>
  <c r="G198" i="1" s="1"/>
  <c r="C198" i="1"/>
  <c r="H197" i="1"/>
  <c r="G197" i="1"/>
  <c r="D197" i="1"/>
  <c r="C197" i="1"/>
  <c r="H196" i="1"/>
  <c r="G196" i="1"/>
  <c r="D196" i="1"/>
  <c r="C196" i="1"/>
  <c r="H195" i="1"/>
  <c r="G195" i="1"/>
  <c r="D195" i="1"/>
  <c r="C195" i="1"/>
  <c r="H194" i="1"/>
  <c r="G194" i="1"/>
  <c r="D194" i="1"/>
  <c r="C194" i="1"/>
  <c r="H193" i="1"/>
  <c r="G193" i="1"/>
  <c r="D193" i="1"/>
  <c r="C193" i="1"/>
  <c r="C192" i="1"/>
  <c r="D191" i="1"/>
  <c r="G191" i="1" s="1"/>
  <c r="C191" i="1"/>
  <c r="D190" i="1"/>
  <c r="H190" i="1" s="1"/>
  <c r="C190" i="1"/>
  <c r="D189" i="1"/>
  <c r="H189" i="1" s="1"/>
  <c r="C189" i="1"/>
  <c r="D188" i="1"/>
  <c r="G188" i="1" s="1"/>
  <c r="C188" i="1"/>
  <c r="D187" i="1"/>
  <c r="H187" i="1" s="1"/>
  <c r="C187" i="1"/>
  <c r="D186" i="1"/>
  <c r="G186" i="1" s="1"/>
  <c r="C186" i="1"/>
  <c r="D185" i="1"/>
  <c r="H185" i="1" s="1"/>
  <c r="C185" i="1"/>
  <c r="D184" i="1"/>
  <c r="G184" i="1" s="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C160" i="1"/>
  <c r="D158" i="1"/>
  <c r="G158" i="1" s="1"/>
  <c r="C158" i="1"/>
  <c r="D157" i="1"/>
  <c r="H157" i="1" s="1"/>
  <c r="C157" i="1"/>
  <c r="D156" i="1"/>
  <c r="G156" i="1" s="1"/>
  <c r="C156" i="1"/>
  <c r="D155" i="1"/>
  <c r="G155" i="1" s="1"/>
  <c r="C155" i="1"/>
  <c r="D154" i="1"/>
  <c r="G154" i="1" s="1"/>
  <c r="C154" i="1"/>
  <c r="D153" i="1"/>
  <c r="H153" i="1" s="1"/>
  <c r="C153" i="1"/>
  <c r="D152" i="1"/>
  <c r="G152" i="1" s="1"/>
  <c r="C152" i="1"/>
  <c r="D151" i="1"/>
  <c r="G151" i="1" s="1"/>
  <c r="C151" i="1"/>
  <c r="D150" i="1"/>
  <c r="G150" i="1" s="1"/>
  <c r="C150" i="1"/>
  <c r="D149" i="1"/>
  <c r="G149" i="1" s="1"/>
  <c r="C149" i="1"/>
  <c r="C148" i="1"/>
  <c r="D146" i="1"/>
  <c r="H146" i="1" s="1"/>
  <c r="C146" i="1"/>
  <c r="D145" i="1"/>
  <c r="G145" i="1" s="1"/>
  <c r="C145" i="1"/>
  <c r="D144" i="1"/>
  <c r="H144" i="1" s="1"/>
  <c r="C144" i="1"/>
  <c r="D143" i="1"/>
  <c r="G143" i="1" s="1"/>
  <c r="C143" i="1"/>
  <c r="D142" i="1"/>
  <c r="G142" i="1" s="1"/>
  <c r="C142" i="1"/>
  <c r="D141" i="1"/>
  <c r="H141" i="1" s="1"/>
  <c r="C141" i="1"/>
  <c r="D140" i="1"/>
  <c r="G140" i="1" s="1"/>
  <c r="C140" i="1"/>
  <c r="D139" i="1"/>
  <c r="H139" i="1" s="1"/>
  <c r="C139" i="1"/>
  <c r="D138" i="1"/>
  <c r="G138" i="1" s="1"/>
  <c r="C138" i="1"/>
  <c r="D137" i="1"/>
  <c r="H137" i="1" s="1"/>
  <c r="C137" i="1"/>
  <c r="D136" i="1"/>
  <c r="H136" i="1" s="1"/>
  <c r="C136" i="1"/>
  <c r="D135" i="1"/>
  <c r="H135" i="1" s="1"/>
  <c r="C135" i="1"/>
  <c r="H134" i="1"/>
  <c r="D134" i="1"/>
  <c r="G134" i="1" s="1"/>
  <c r="C134" i="1"/>
  <c r="H133" i="1"/>
  <c r="D133" i="1"/>
  <c r="G133" i="1" s="1"/>
  <c r="C133" i="1"/>
  <c r="H132" i="1"/>
  <c r="D132" i="1"/>
  <c r="G132" i="1" s="1"/>
  <c r="C132" i="1"/>
  <c r="H131" i="1"/>
  <c r="D131" i="1"/>
  <c r="G131" i="1" s="1"/>
  <c r="C131" i="1"/>
  <c r="C130" i="1"/>
  <c r="C129" i="1"/>
  <c r="D128" i="1"/>
  <c r="H128" i="1" s="1"/>
  <c r="C128" i="1"/>
  <c r="D127" i="1"/>
  <c r="H127" i="1" s="1"/>
  <c r="C127" i="1"/>
  <c r="D126" i="1"/>
  <c r="H126" i="1" s="1"/>
  <c r="C126" i="1"/>
  <c r="D125" i="1"/>
  <c r="H125" i="1" s="1"/>
  <c r="C125" i="1"/>
  <c r="D124" i="1"/>
  <c r="H124" i="1" s="1"/>
  <c r="C124" i="1"/>
  <c r="H123" i="1"/>
  <c r="G123" i="1"/>
  <c r="D123" i="1"/>
  <c r="C123" i="1"/>
  <c r="H122" i="1"/>
  <c r="G122" i="1"/>
  <c r="D122" i="1"/>
  <c r="C122" i="1"/>
  <c r="C121" i="1"/>
  <c r="C120" i="1"/>
  <c r="H119" i="1"/>
  <c r="G119" i="1"/>
  <c r="D119" i="1"/>
  <c r="C119" i="1"/>
  <c r="H118" i="1"/>
  <c r="G118" i="1"/>
  <c r="D118" i="1"/>
  <c r="C118" i="1"/>
  <c r="H117" i="1"/>
  <c r="G117" i="1"/>
  <c r="D117" i="1"/>
  <c r="C117"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C94" i="1"/>
  <c r="D93" i="1"/>
  <c r="H93" i="1" s="1"/>
  <c r="C93" i="1"/>
  <c r="D92" i="1"/>
  <c r="H92" i="1" s="1"/>
  <c r="C92" i="1"/>
  <c r="D91" i="1"/>
  <c r="H91" i="1" s="1"/>
  <c r="C91" i="1"/>
  <c r="D90" i="1"/>
  <c r="H90" i="1" s="1"/>
  <c r="C90" i="1"/>
  <c r="D89" i="1"/>
  <c r="H89" i="1" s="1"/>
  <c r="C89"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D77" i="1"/>
  <c r="G77" i="1" s="1"/>
  <c r="C77" i="1"/>
  <c r="H76" i="1"/>
  <c r="D76" i="1"/>
  <c r="G76" i="1" s="1"/>
  <c r="C76" i="1"/>
  <c r="H75" i="1"/>
  <c r="D75" i="1"/>
  <c r="G75" i="1" s="1"/>
  <c r="C75" i="1"/>
  <c r="H74" i="1"/>
  <c r="D74" i="1"/>
  <c r="G74" i="1" s="1"/>
  <c r="C74" i="1"/>
  <c r="H73" i="1"/>
  <c r="D73" i="1"/>
  <c r="G73" i="1" s="1"/>
  <c r="C73" i="1"/>
  <c r="D72" i="1"/>
  <c r="G72" i="1" s="1"/>
  <c r="C72" i="1"/>
  <c r="D71" i="1"/>
  <c r="G71" i="1" s="1"/>
  <c r="C71" i="1"/>
  <c r="D70" i="1"/>
  <c r="H70" i="1" s="1"/>
  <c r="C70" i="1"/>
  <c r="D69" i="1"/>
  <c r="H69" i="1" s="1"/>
  <c r="C69" i="1"/>
  <c r="D68" i="1"/>
  <c r="G68" i="1" s="1"/>
  <c r="C68" i="1"/>
  <c r="D67" i="1"/>
  <c r="H67" i="1" s="1"/>
  <c r="C67" i="1"/>
  <c r="H66" i="1"/>
  <c r="G66" i="1"/>
  <c r="D66" i="1"/>
  <c r="C66" i="1"/>
  <c r="H65" i="1"/>
  <c r="G65" i="1"/>
  <c r="D65" i="1"/>
  <c r="C65" i="1"/>
  <c r="H64" i="1"/>
  <c r="G64" i="1"/>
  <c r="D64" i="1"/>
  <c r="C64" i="1"/>
  <c r="H63" i="1"/>
  <c r="D63" i="1"/>
  <c r="G63" i="1" s="1"/>
  <c r="C63" i="1"/>
  <c r="H62" i="1"/>
  <c r="D62" i="1"/>
  <c r="G62" i="1" s="1"/>
  <c r="C62" i="1"/>
  <c r="H61" i="1"/>
  <c r="D61" i="1"/>
  <c r="G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H45" i="1"/>
  <c r="D45" i="1"/>
  <c r="G45" i="1" s="1"/>
  <c r="C45" i="1"/>
  <c r="H44" i="1"/>
  <c r="D44" i="1"/>
  <c r="G44" i="1" s="1"/>
  <c r="C44" i="1"/>
  <c r="H43" i="1"/>
  <c r="D43" i="1"/>
  <c r="G43" i="1" s="1"/>
  <c r="C43" i="1"/>
  <c r="H42" i="1"/>
  <c r="D42" i="1"/>
  <c r="G42" i="1" s="1"/>
  <c r="C42" i="1"/>
  <c r="H41" i="1"/>
  <c r="D41" i="1"/>
  <c r="G41" i="1" s="1"/>
  <c r="C41" i="1"/>
  <c r="H40" i="1"/>
  <c r="D40" i="1"/>
  <c r="G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G24" i="1"/>
  <c r="D24" i="1"/>
  <c r="H24" i="1" s="1"/>
  <c r="C24" i="1"/>
  <c r="H23" i="1"/>
  <c r="G23" i="1"/>
  <c r="D23" i="1"/>
  <c r="C23" i="1"/>
  <c r="H22" i="1"/>
  <c r="G22" i="1"/>
  <c r="D22" i="1"/>
  <c r="C22" i="1"/>
  <c r="H21" i="1"/>
  <c r="G21" i="1"/>
  <c r="D21" i="1"/>
  <c r="C21" i="1"/>
  <c r="H20" i="1"/>
  <c r="G20" i="1"/>
  <c r="D20" i="1"/>
  <c r="C20" i="1"/>
  <c r="H19" i="1"/>
  <c r="G19" i="1"/>
  <c r="D19" i="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D1424" i="1" l="1"/>
  <c r="G1424" i="1" s="1"/>
  <c r="F129" i="6"/>
  <c r="D1416" i="1"/>
  <c r="G1416" i="1" s="1"/>
  <c r="F122" i="6"/>
  <c r="D1408" i="1"/>
  <c r="H1403" i="1"/>
  <c r="H1393" i="1"/>
  <c r="H1395" i="1"/>
  <c r="E89" i="6"/>
  <c r="D1383" i="1" s="1"/>
  <c r="H1385" i="1"/>
  <c r="H1387" i="1"/>
  <c r="H1378" i="1"/>
  <c r="H1380" i="1"/>
  <c r="H1372" i="1"/>
  <c r="D1360" i="1"/>
  <c r="G1360" i="1" s="1"/>
  <c r="H1364" i="1"/>
  <c r="H1358" i="1"/>
  <c r="D1348" i="1"/>
  <c r="G1348" i="1" s="1"/>
  <c r="H1350" i="1"/>
  <c r="H1344" i="1"/>
  <c r="H1342" i="1"/>
  <c r="H1334" i="1"/>
  <c r="H1332" i="1"/>
  <c r="H1323" i="1"/>
  <c r="H1325" i="1"/>
  <c r="H1321" i="1"/>
  <c r="H1317" i="1"/>
  <c r="H1307" i="1"/>
  <c r="H1315" i="1"/>
  <c r="H1309" i="1"/>
  <c r="H1301" i="1"/>
  <c r="B227" i="9"/>
  <c r="E57" i="9"/>
  <c r="B57" i="9" s="1"/>
  <c r="E70" i="9"/>
  <c r="B70" i="9" s="1"/>
  <c r="E74" i="9"/>
  <c r="B74" i="9" s="1"/>
  <c r="E90" i="9"/>
  <c r="B90" i="9" s="1"/>
  <c r="F215" i="9"/>
  <c r="F229" i="9"/>
  <c r="B229" i="9" s="1"/>
  <c r="F234" i="9"/>
  <c r="B234" i="9" s="1"/>
  <c r="F248" i="9"/>
  <c r="B248" i="9" s="1"/>
  <c r="B259" i="9"/>
  <c r="E65" i="9"/>
  <c r="B65" i="9" s="1"/>
  <c r="E112" i="9"/>
  <c r="B112" i="9" s="1"/>
  <c r="E116" i="9"/>
  <c r="B116" i="9" s="1"/>
  <c r="E120" i="9"/>
  <c r="B120" i="9" s="1"/>
  <c r="E124" i="9"/>
  <c r="B124" i="9" s="1"/>
  <c r="F218" i="9"/>
  <c r="B218" i="9" s="1"/>
  <c r="F226" i="9"/>
  <c r="B226" i="9" s="1"/>
  <c r="F233" i="9"/>
  <c r="B233" i="9" s="1"/>
  <c r="F237" i="9"/>
  <c r="B237" i="9" s="1"/>
  <c r="F246" i="9"/>
  <c r="B246" i="9" s="1"/>
  <c r="F262" i="9"/>
  <c r="B262" i="9" s="1"/>
  <c r="G642" i="1"/>
  <c r="G643" i="1"/>
  <c r="G644" i="1"/>
  <c r="G645" i="1"/>
  <c r="G641" i="1"/>
  <c r="G631" i="1"/>
  <c r="H632" i="1"/>
  <c r="B271" i="9"/>
  <c r="E160" i="9"/>
  <c r="B160" i="9" s="1"/>
  <c r="G612" i="1"/>
  <c r="G617" i="1"/>
  <c r="H611" i="1"/>
  <c r="H613" i="1"/>
  <c r="H614" i="1"/>
  <c r="H615" i="1"/>
  <c r="H616" i="1"/>
  <c r="H618" i="1"/>
  <c r="E155" i="9"/>
  <c r="B155" i="9" s="1"/>
  <c r="G606" i="1"/>
  <c r="G607" i="1"/>
  <c r="G608" i="1"/>
  <c r="G609" i="1"/>
  <c r="G610" i="1"/>
  <c r="E152" i="9"/>
  <c r="B152" i="9" s="1"/>
  <c r="F270" i="9"/>
  <c r="B270" i="9" s="1"/>
  <c r="G599" i="1"/>
  <c r="G600" i="1"/>
  <c r="G601" i="1"/>
  <c r="G602" i="1"/>
  <c r="G603" i="1"/>
  <c r="G604" i="1"/>
  <c r="G605" i="1"/>
  <c r="E144" i="9"/>
  <c r="B144" i="9" s="1"/>
  <c r="B267" i="9"/>
  <c r="E148" i="9"/>
  <c r="B148" i="9" s="1"/>
  <c r="G597" i="1"/>
  <c r="G598" i="1"/>
  <c r="B263" i="9"/>
  <c r="H593" i="1"/>
  <c r="G593" i="1"/>
  <c r="G594" i="1"/>
  <c r="G595" i="1"/>
  <c r="G596" i="1"/>
  <c r="E593" i="4"/>
  <c r="D587" i="1" s="1"/>
  <c r="E140" i="9"/>
  <c r="B140" i="9" s="1"/>
  <c r="E139" i="9"/>
  <c r="B139" i="9" s="1"/>
  <c r="F257" i="9"/>
  <c r="B257" i="9" s="1"/>
  <c r="G579" i="1"/>
  <c r="H580" i="1"/>
  <c r="G575" i="1"/>
  <c r="G576" i="1"/>
  <c r="G577" i="1"/>
  <c r="G578" i="1"/>
  <c r="G572" i="1"/>
  <c r="H571" i="1"/>
  <c r="H573" i="1"/>
  <c r="G569" i="1"/>
  <c r="G568" i="1"/>
  <c r="G570" i="1"/>
  <c r="G566" i="1"/>
  <c r="H565" i="1"/>
  <c r="H567" i="1"/>
  <c r="G561" i="1"/>
  <c r="G562" i="1"/>
  <c r="G563" i="1"/>
  <c r="G564" i="1"/>
  <c r="G557" i="1"/>
  <c r="G558" i="1"/>
  <c r="G559" i="1"/>
  <c r="G560" i="1"/>
  <c r="E128" i="9"/>
  <c r="B128" i="9" s="1"/>
  <c r="G538" i="1"/>
  <c r="G542" i="1"/>
  <c r="H537" i="1"/>
  <c r="H539" i="1"/>
  <c r="H540" i="1"/>
  <c r="H541" i="1"/>
  <c r="H543" i="1"/>
  <c r="B255" i="9"/>
  <c r="F254" i="9"/>
  <c r="B254" i="9" s="1"/>
  <c r="G532" i="1"/>
  <c r="G535" i="1"/>
  <c r="H533" i="1"/>
  <c r="H534" i="1"/>
  <c r="H536" i="1"/>
  <c r="E123" i="9"/>
  <c r="B123" i="9" s="1"/>
  <c r="B251" i="9"/>
  <c r="G529" i="1"/>
  <c r="G531" i="1"/>
  <c r="E529" i="4"/>
  <c r="D523" i="1" s="1"/>
  <c r="H530" i="1"/>
  <c r="D524" i="1"/>
  <c r="H519" i="1"/>
  <c r="G519" i="1"/>
  <c r="H516" i="1"/>
  <c r="G516" i="1"/>
  <c r="G513" i="1"/>
  <c r="H513" i="1"/>
  <c r="E515" i="4"/>
  <c r="D509" i="1" s="1"/>
  <c r="D510" i="1"/>
  <c r="G501" i="1"/>
  <c r="G502" i="1"/>
  <c r="G503" i="1"/>
  <c r="G504" i="1"/>
  <c r="G505" i="1"/>
  <c r="G506" i="1"/>
  <c r="G507" i="1"/>
  <c r="G508" i="1"/>
  <c r="E115" i="9"/>
  <c r="B115" i="9" s="1"/>
  <c r="H496" i="1"/>
  <c r="G496" i="1"/>
  <c r="B247" i="9"/>
  <c r="D489" i="1"/>
  <c r="F242" i="9"/>
  <c r="B242" i="9" s="1"/>
  <c r="F244" i="9"/>
  <c r="B244" i="9" s="1"/>
  <c r="F245" i="9"/>
  <c r="B245" i="9" s="1"/>
  <c r="B239" i="9"/>
  <c r="F240" i="9"/>
  <c r="B240" i="9" s="1"/>
  <c r="F241" i="9"/>
  <c r="B241" i="9" s="1"/>
  <c r="G479" i="1"/>
  <c r="H479" i="1"/>
  <c r="B235" i="9"/>
  <c r="F238" i="9"/>
  <c r="G475" i="1"/>
  <c r="H475" i="1"/>
  <c r="D472" i="1"/>
  <c r="G463" i="1"/>
  <c r="G465" i="1"/>
  <c r="H464" i="1"/>
  <c r="G460" i="1"/>
  <c r="G461" i="1"/>
  <c r="G462" i="1"/>
  <c r="G457" i="1"/>
  <c r="G459" i="1"/>
  <c r="E459" i="4"/>
  <c r="D453" i="1" s="1"/>
  <c r="G453" i="1" s="1"/>
  <c r="H458" i="1"/>
  <c r="G455" i="1"/>
  <c r="H454" i="1"/>
  <c r="H456" i="1"/>
  <c r="G449" i="1"/>
  <c r="G450" i="1"/>
  <c r="G451" i="1"/>
  <c r="G452" i="1"/>
  <c r="E86" i="9"/>
  <c r="B86" i="9" s="1"/>
  <c r="E92" i="9"/>
  <c r="B92" i="9" s="1"/>
  <c r="F442" i="4"/>
  <c r="E85" i="9"/>
  <c r="B85" i="9" s="1"/>
  <c r="H429" i="1"/>
  <c r="G429" i="1"/>
  <c r="E81" i="9"/>
  <c r="B81" i="9" s="1"/>
  <c r="B231" i="9"/>
  <c r="H424" i="1"/>
  <c r="G424" i="1"/>
  <c r="F230" i="9"/>
  <c r="B230" i="9" s="1"/>
  <c r="F228" i="9"/>
  <c r="B228" i="9" s="1"/>
  <c r="G421" i="1"/>
  <c r="G422" i="1"/>
  <c r="G423" i="1"/>
  <c r="G416" i="1"/>
  <c r="G417" i="1"/>
  <c r="G418" i="1"/>
  <c r="G419" i="1"/>
  <c r="G420" i="1"/>
  <c r="G404" i="1"/>
  <c r="G405" i="1"/>
  <c r="G406" i="1"/>
  <c r="G397" i="1"/>
  <c r="G400" i="1"/>
  <c r="H398" i="1"/>
  <c r="H399" i="1"/>
  <c r="H401" i="1"/>
  <c r="G395" i="1"/>
  <c r="G396" i="1"/>
  <c r="G391" i="1"/>
  <c r="G392" i="1"/>
  <c r="G393" i="1"/>
  <c r="G394" i="1"/>
  <c r="G386" i="1"/>
  <c r="G387" i="1"/>
  <c r="G388" i="1"/>
  <c r="G390" i="1"/>
  <c r="G389" i="1"/>
  <c r="G383" i="1"/>
  <c r="G385" i="1"/>
  <c r="H384" i="1"/>
  <c r="F388" i="4"/>
  <c r="G378" i="1"/>
  <c r="H378" i="1"/>
  <c r="F383" i="4"/>
  <c r="D373" i="1"/>
  <c r="F369" i="4"/>
  <c r="G359" i="1"/>
  <c r="H359" i="1"/>
  <c r="E363" i="4"/>
  <c r="D358" i="1" s="1"/>
  <c r="G351" i="1"/>
  <c r="G352" i="1"/>
  <c r="G353" i="1"/>
  <c r="G354" i="1"/>
  <c r="G355" i="1"/>
  <c r="G356" i="1"/>
  <c r="G357" i="1"/>
  <c r="D346" i="1"/>
  <c r="G347" i="1"/>
  <c r="G348" i="1"/>
  <c r="G349" i="1"/>
  <c r="G350" i="1"/>
  <c r="G326" i="1"/>
  <c r="H326" i="1"/>
  <c r="G312" i="1"/>
  <c r="G313" i="1"/>
  <c r="G314" i="1"/>
  <c r="G315" i="1"/>
  <c r="G316" i="1"/>
  <c r="G317" i="1"/>
  <c r="G318" i="1"/>
  <c r="G319" i="1"/>
  <c r="G320" i="1"/>
  <c r="F317" i="4"/>
  <c r="G307" i="1"/>
  <c r="G308" i="1"/>
  <c r="G309" i="1"/>
  <c r="G310" i="1"/>
  <c r="G311" i="1"/>
  <c r="G299" i="1"/>
  <c r="G300" i="1"/>
  <c r="G301" i="1"/>
  <c r="G302" i="1"/>
  <c r="G303" i="1"/>
  <c r="G304" i="1"/>
  <c r="G305" i="1"/>
  <c r="G295" i="1"/>
  <c r="G296" i="1"/>
  <c r="G297" i="1"/>
  <c r="G298" i="1"/>
  <c r="H638" i="1"/>
  <c r="G638" i="1"/>
  <c r="D412" i="1"/>
  <c r="G288" i="1"/>
  <c r="G289" i="1"/>
  <c r="G290" i="1"/>
  <c r="G291" i="1"/>
  <c r="G292" i="1"/>
  <c r="G411" i="1"/>
  <c r="G413" i="1"/>
  <c r="H284" i="1"/>
  <c r="G284" i="1"/>
  <c r="H275" i="1"/>
  <c r="G275" i="1"/>
  <c r="F279" i="4"/>
  <c r="E73" i="9"/>
  <c r="B73" i="9" s="1"/>
  <c r="D269" i="1"/>
  <c r="G260" i="1"/>
  <c r="G261" i="1"/>
  <c r="G262" i="1"/>
  <c r="G263" i="1"/>
  <c r="E263" i="4"/>
  <c r="E69" i="9"/>
  <c r="B69" i="9" s="1"/>
  <c r="E66" i="9"/>
  <c r="G245" i="1"/>
  <c r="G243" i="1"/>
  <c r="G244" i="1"/>
  <c r="G246" i="1"/>
  <c r="G247" i="1"/>
  <c r="G240" i="1"/>
  <c r="G241" i="1"/>
  <c r="H242" i="1"/>
  <c r="G236" i="1"/>
  <c r="G237" i="1"/>
  <c r="G238" i="1"/>
  <c r="G239" i="1"/>
  <c r="G234" i="1"/>
  <c r="H232" i="1"/>
  <c r="H233" i="1"/>
  <c r="H235" i="1"/>
  <c r="G227" i="1"/>
  <c r="G228" i="1"/>
  <c r="G229" i="1"/>
  <c r="G230" i="1"/>
  <c r="G231" i="1"/>
  <c r="E62" i="9"/>
  <c r="B62" i="9" s="1"/>
  <c r="E61" i="9"/>
  <c r="B61" i="9" s="1"/>
  <c r="G224" i="1"/>
  <c r="G225" i="1"/>
  <c r="G226" i="1"/>
  <c r="G221" i="1"/>
  <c r="G222" i="1"/>
  <c r="G223" i="1"/>
  <c r="G215" i="1"/>
  <c r="G217" i="1"/>
  <c r="G219" i="1"/>
  <c r="H216" i="1"/>
  <c r="H218" i="1"/>
  <c r="G212" i="1"/>
  <c r="G213" i="1"/>
  <c r="G214" i="1"/>
  <c r="E215" i="4"/>
  <c r="G206" i="1"/>
  <c r="G208" i="1"/>
  <c r="G210" i="1"/>
  <c r="H207" i="1"/>
  <c r="H209" i="1"/>
  <c r="E196" i="4"/>
  <c r="D192" i="1" s="1"/>
  <c r="F210" i="4"/>
  <c r="F225" i="9"/>
  <c r="B225" i="9" s="1"/>
  <c r="G199" i="1"/>
  <c r="G201" i="1"/>
  <c r="G203" i="1"/>
  <c r="G204" i="1"/>
  <c r="H198" i="1"/>
  <c r="H200" i="1"/>
  <c r="H202" i="1"/>
  <c r="H205" i="1"/>
  <c r="F224" i="9"/>
  <c r="B224" i="9" s="1"/>
  <c r="H192" i="1"/>
  <c r="G192" i="1"/>
  <c r="E50" i="9"/>
  <c r="G185" i="1"/>
  <c r="G187" i="1"/>
  <c r="G189" i="1"/>
  <c r="G190" i="1"/>
  <c r="H184" i="1"/>
  <c r="H186" i="1"/>
  <c r="H188" i="1"/>
  <c r="H191" i="1"/>
  <c r="B223" i="9"/>
  <c r="F222" i="9"/>
  <c r="B222" i="9" s="1"/>
  <c r="H173" i="1"/>
  <c r="G173" i="1"/>
  <c r="E163" i="4"/>
  <c r="D159" i="1" s="1"/>
  <c r="B219" i="9"/>
  <c r="E45" i="9"/>
  <c r="B45" i="9" s="1"/>
  <c r="D160" i="1"/>
  <c r="F164" i="4"/>
  <c r="G157" i="1"/>
  <c r="H155" i="1"/>
  <c r="H156" i="1"/>
  <c r="H158" i="1"/>
  <c r="G153" i="1"/>
  <c r="H148" i="1"/>
  <c r="H149" i="1"/>
  <c r="H150" i="1"/>
  <c r="H151" i="1"/>
  <c r="H152" i="1"/>
  <c r="H154" i="1"/>
  <c r="G135" i="1"/>
  <c r="G137" i="1"/>
  <c r="G139" i="1"/>
  <c r="G141" i="1"/>
  <c r="G144" i="1"/>
  <c r="G146" i="1"/>
  <c r="H138" i="1"/>
  <c r="H140" i="1"/>
  <c r="H142" i="1"/>
  <c r="H143" i="1"/>
  <c r="H145" i="1"/>
  <c r="F139" i="4"/>
  <c r="G136" i="1"/>
  <c r="G130" i="1"/>
  <c r="H130" i="1"/>
  <c r="E133" i="4"/>
  <c r="G124" i="1"/>
  <c r="G125" i="1"/>
  <c r="G126" i="1"/>
  <c r="G127" i="1"/>
  <c r="G128" i="1"/>
  <c r="H120" i="1"/>
  <c r="G120" i="1"/>
  <c r="F125" i="4"/>
  <c r="D121" i="1"/>
  <c r="G116" i="1"/>
  <c r="H116" i="1"/>
  <c r="D108" i="1"/>
  <c r="E38" i="9"/>
  <c r="B38" i="9" s="1"/>
  <c r="G94" i="1"/>
  <c r="H94" i="1"/>
  <c r="D87" i="1"/>
  <c r="G88" i="1"/>
  <c r="G89" i="1"/>
  <c r="G90" i="1"/>
  <c r="G91" i="1"/>
  <c r="G92" i="1"/>
  <c r="G93" i="1"/>
  <c r="F216" i="9"/>
  <c r="B216" i="9" s="1"/>
  <c r="E82" i="4"/>
  <c r="D78" i="1" s="1"/>
  <c r="G70" i="1"/>
  <c r="H71" i="1"/>
  <c r="H72" i="1"/>
  <c r="G67" i="1"/>
  <c r="H68" i="1"/>
  <c r="G69" i="1"/>
  <c r="E30" i="9"/>
  <c r="G59" i="1"/>
  <c r="G58" i="1"/>
  <c r="G60" i="1"/>
  <c r="G55" i="1"/>
  <c r="G56" i="1"/>
  <c r="G57" i="1"/>
  <c r="E27" i="9"/>
  <c r="B27" i="9" s="1"/>
  <c r="E26" i="9"/>
  <c r="B26" i="9" s="1"/>
  <c r="G50" i="1"/>
  <c r="G51" i="1"/>
  <c r="G52" i="1"/>
  <c r="G53" i="1"/>
  <c r="G54" i="1"/>
  <c r="G47" i="1"/>
  <c r="G48" i="1"/>
  <c r="G49" i="1"/>
  <c r="G36" i="1"/>
  <c r="G37" i="1"/>
  <c r="G38" i="1"/>
  <c r="G39" i="1"/>
  <c r="G33" i="1"/>
  <c r="G34" i="1"/>
  <c r="G35" i="1"/>
  <c r="H3" i="1"/>
  <c r="G3" i="1"/>
  <c r="G25" i="1"/>
  <c r="G26" i="1"/>
  <c r="G27" i="1"/>
  <c r="G28" i="1"/>
  <c r="G29" i="1"/>
  <c r="G30" i="1"/>
  <c r="G31" i="1"/>
  <c r="G32" i="1"/>
  <c r="F214" i="9"/>
  <c r="B214" i="9" s="1"/>
  <c r="G1580" i="1"/>
  <c r="G1576" i="1"/>
  <c r="H1577" i="1"/>
  <c r="H1573" i="1"/>
  <c r="G1565" i="1"/>
  <c r="H1565" i="1"/>
  <c r="H1569" i="1"/>
  <c r="H1561" i="1"/>
  <c r="G1564" i="1"/>
  <c r="H1557" i="1"/>
  <c r="H1553" i="1"/>
  <c r="G1548" i="1"/>
  <c r="H1545" i="1"/>
  <c r="H1541" i="1"/>
  <c r="G1544" i="1"/>
  <c r="H1537" i="1"/>
  <c r="H1533" i="1"/>
  <c r="D49" i="8"/>
  <c r="C1524" i="1" s="1"/>
  <c r="G1524" i="1" s="1"/>
  <c r="H1525" i="1"/>
  <c r="G1528" i="1"/>
  <c r="H1529" i="1"/>
  <c r="G1520" i="1"/>
  <c r="H1521" i="1"/>
  <c r="G1501" i="1"/>
  <c r="H1501" i="1"/>
  <c r="H1509" i="1"/>
  <c r="G1496" i="1"/>
  <c r="D6" i="8"/>
  <c r="C1481" i="1" s="1"/>
  <c r="H1481" i="1" s="1"/>
  <c r="G1495" i="1"/>
  <c r="G1481" i="1"/>
  <c r="G1488" i="1"/>
  <c r="H1489" i="1"/>
  <c r="G1492" i="1"/>
  <c r="H1486" i="1"/>
  <c r="G1482" i="1"/>
  <c r="H1177" i="1"/>
  <c r="G1176" i="1"/>
  <c r="H1175" i="1"/>
  <c r="E190" i="5"/>
  <c r="H1168" i="1"/>
  <c r="H1203" i="1"/>
  <c r="H1201" i="1"/>
  <c r="H1241" i="1"/>
  <c r="H1243" i="1"/>
  <c r="H1257" i="1"/>
  <c r="H1259" i="1"/>
  <c r="H1273" i="1"/>
  <c r="H1275" i="1"/>
  <c r="H1289" i="1"/>
  <c r="H1291" i="1"/>
  <c r="H1249" i="1"/>
  <c r="H1251" i="1"/>
  <c r="H1265" i="1"/>
  <c r="H1267" i="1"/>
  <c r="H1281" i="1"/>
  <c r="H1283" i="1"/>
  <c r="H1295" i="1"/>
  <c r="G1236" i="1"/>
  <c r="E245" i="5"/>
  <c r="D1222" i="1" s="1"/>
  <c r="H1227" i="1"/>
  <c r="H1231" i="1"/>
  <c r="H1233" i="1"/>
  <c r="E284" i="9"/>
  <c r="B284" i="9" s="1"/>
  <c r="G1224" i="1"/>
  <c r="H1221" i="1"/>
  <c r="H1211" i="1"/>
  <c r="H1185" i="1"/>
  <c r="H1187" i="1"/>
  <c r="E305" i="9"/>
  <c r="B305" i="9" s="1"/>
  <c r="E206" i="5"/>
  <c r="H311" i="9" s="1"/>
  <c r="H1193" i="1"/>
  <c r="H1195" i="1"/>
  <c r="F207" i="5"/>
  <c r="E297" i="9"/>
  <c r="B297" i="9" s="1"/>
  <c r="E293" i="9"/>
  <c r="E309" i="9"/>
  <c r="B309" i="9" s="1"/>
  <c r="H1161" i="1"/>
  <c r="H1163" i="1"/>
  <c r="H1160" i="1"/>
  <c r="H1156" i="1"/>
  <c r="H1149" i="1"/>
  <c r="H1151" i="1"/>
  <c r="H1146" i="1"/>
  <c r="E289" i="9"/>
  <c r="B289" i="9" s="1"/>
  <c r="E288" i="9"/>
  <c r="B288" i="9" s="1"/>
  <c r="D1120" i="1"/>
  <c r="F146" i="5"/>
  <c r="E291" i="9"/>
  <c r="B291" i="9" s="1"/>
  <c r="F52" i="5"/>
  <c r="F35" i="5"/>
  <c r="F29" i="5"/>
  <c r="D997" i="1"/>
  <c r="F13" i="5"/>
  <c r="E12" i="5"/>
  <c r="D990" i="1" s="1"/>
  <c r="E298" i="9"/>
  <c r="E286" i="9"/>
  <c r="B286" i="9" s="1"/>
  <c r="E303" i="9"/>
  <c r="B303" i="9" s="1"/>
  <c r="H1477" i="1"/>
  <c r="I1477" i="1" s="1"/>
  <c r="E38" i="7"/>
  <c r="D38" i="7"/>
  <c r="G1479" i="1"/>
  <c r="I1479" i="1" s="1"/>
  <c r="J1479" i="1"/>
  <c r="J1477" i="1"/>
  <c r="H1472" i="1"/>
  <c r="G1472" i="1"/>
  <c r="I1472" i="1" s="1"/>
  <c r="J1472" i="1"/>
  <c r="E22" i="7"/>
  <c r="G1462" i="1"/>
  <c r="G1461" i="1"/>
  <c r="G1468" i="1"/>
  <c r="I1468" i="1" s="1"/>
  <c r="I1464" i="1"/>
  <c r="H1462" i="1"/>
  <c r="I1462" i="1"/>
  <c r="I1466" i="1"/>
  <c r="J1464" i="1"/>
  <c r="J1468" i="1"/>
  <c r="G1459" i="1"/>
  <c r="H30" i="3"/>
  <c r="C1453" i="1"/>
  <c r="I1455" i="1"/>
  <c r="H1454" i="1"/>
  <c r="H1455" i="1"/>
  <c r="J1457" i="1"/>
  <c r="H1459" i="1"/>
  <c r="I1459" i="1" s="1"/>
  <c r="G1451" i="1"/>
  <c r="I1451" i="1" s="1"/>
  <c r="E6" i="7"/>
  <c r="E5" i="7" s="1"/>
  <c r="I29" i="3" s="1"/>
  <c r="J1445" i="1"/>
  <c r="J1449" i="1"/>
  <c r="G1449" i="1"/>
  <c r="I1449" i="1" s="1"/>
  <c r="G1445" i="1"/>
  <c r="J1447" i="1"/>
  <c r="J1451" i="1"/>
  <c r="D6" i="7"/>
  <c r="D1437" i="1"/>
  <c r="D1438" i="1"/>
  <c r="G1438" i="1" s="1"/>
  <c r="G1442" i="1"/>
  <c r="J1439" i="1"/>
  <c r="J1443" i="1"/>
  <c r="I1444" i="1"/>
  <c r="H1440" i="1"/>
  <c r="I1440" i="1" s="1"/>
  <c r="H1444" i="1"/>
  <c r="E32" i="9"/>
  <c r="B32" i="9" s="1"/>
  <c r="E33" i="9"/>
  <c r="B33" i="9" s="1"/>
  <c r="B215" i="9"/>
  <c r="H1049" i="1"/>
  <c r="G1049" i="1"/>
  <c r="H1057" i="1"/>
  <c r="G1057" i="1"/>
  <c r="H1059" i="1"/>
  <c r="G1059" i="1"/>
  <c r="H1063" i="1"/>
  <c r="G1063" i="1"/>
  <c r="H1166" i="1"/>
  <c r="G1166"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81" i="1"/>
  <c r="G1181" i="1"/>
  <c r="H1191" i="1"/>
  <c r="G1191" i="1"/>
  <c r="H1207" i="1"/>
  <c r="G1207" i="1"/>
  <c r="H1219" i="1"/>
  <c r="G1219" i="1"/>
  <c r="F177" i="4"/>
  <c r="D163" i="4"/>
  <c r="F253" i="4"/>
  <c r="D252" i="4"/>
  <c r="H1047" i="1"/>
  <c r="G1047" i="1"/>
  <c r="H1051" i="1"/>
  <c r="G1051" i="1"/>
  <c r="H1053" i="1"/>
  <c r="G1053" i="1"/>
  <c r="H1055" i="1"/>
  <c r="G1055" i="1"/>
  <c r="H1061" i="1"/>
  <c r="G1061" i="1"/>
  <c r="H1158" i="1"/>
  <c r="G1158" i="1"/>
  <c r="H1170" i="1"/>
  <c r="G1170" i="1"/>
  <c r="H1239" i="1"/>
  <c r="G1239" i="1"/>
  <c r="H1255" i="1"/>
  <c r="G1255" i="1"/>
  <c r="H1271" i="1"/>
  <c r="G1271" i="1"/>
  <c r="H1287" i="1"/>
  <c r="G1287" i="1"/>
  <c r="H1048" i="1"/>
  <c r="G1048" i="1"/>
  <c r="H1050" i="1"/>
  <c r="G1050" i="1"/>
  <c r="H1052" i="1"/>
  <c r="G1052" i="1"/>
  <c r="H1054" i="1"/>
  <c r="G1054" i="1"/>
  <c r="H1056" i="1"/>
  <c r="G1056" i="1"/>
  <c r="H1058" i="1"/>
  <c r="G1058" i="1"/>
  <c r="H1060" i="1"/>
  <c r="G1060" i="1"/>
  <c r="H1062" i="1"/>
  <c r="G1062" i="1"/>
  <c r="H1064" i="1"/>
  <c r="G1064" i="1"/>
  <c r="H1162" i="1"/>
  <c r="G1162" i="1"/>
  <c r="H1229" i="1"/>
  <c r="G1229" i="1"/>
  <c r="H1247" i="1"/>
  <c r="G1247" i="1"/>
  <c r="H1263" i="1"/>
  <c r="G1263" i="1"/>
  <c r="H1279" i="1"/>
  <c r="G1279"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8" i="1"/>
  <c r="G1148" i="1"/>
  <c r="H1173" i="1"/>
  <c r="G1173" i="1"/>
  <c r="H1199" i="1"/>
  <c r="G1199" i="1"/>
  <c r="H1476" i="1"/>
  <c r="G1476" i="1"/>
  <c r="J1476" i="1"/>
  <c r="G1172" i="1"/>
  <c r="G1180" i="1"/>
  <c r="G1228" i="1"/>
  <c r="H1450" i="1"/>
  <c r="G1450" i="1"/>
  <c r="J1450" i="1"/>
  <c r="H1506" i="1"/>
  <c r="G1506" i="1"/>
  <c r="H1531" i="1"/>
  <c r="G1531" i="1"/>
  <c r="H1547" i="1"/>
  <c r="G1547" i="1"/>
  <c r="H1563" i="1"/>
  <c r="G1563" i="1"/>
  <c r="H1579" i="1"/>
  <c r="G1579" i="1"/>
  <c r="F455" i="4"/>
  <c r="D421" i="4"/>
  <c r="G1147" i="1"/>
  <c r="G1151" i="1"/>
  <c r="G1157" i="1"/>
  <c r="G1161" i="1"/>
  <c r="G1165" i="1"/>
  <c r="G1169" i="1"/>
  <c r="G1175" i="1"/>
  <c r="G1184" i="1"/>
  <c r="G1185" i="1"/>
  <c r="G1192" i="1"/>
  <c r="G1193" i="1"/>
  <c r="G1200" i="1"/>
  <c r="G1201" i="1"/>
  <c r="G1208" i="1"/>
  <c r="G1209" i="1"/>
  <c r="G1220" i="1"/>
  <c r="G1221" i="1"/>
  <c r="G1223" i="1"/>
  <c r="G1231" i="1"/>
  <c r="G1240" i="1"/>
  <c r="G1241" i="1"/>
  <c r="G1248" i="1"/>
  <c r="G1249" i="1"/>
  <c r="G1256" i="1"/>
  <c r="G1257" i="1"/>
  <c r="G1264" i="1"/>
  <c r="G1265" i="1"/>
  <c r="G1272" i="1"/>
  <c r="G1273" i="1"/>
  <c r="G1280" i="1"/>
  <c r="G1281" i="1"/>
  <c r="G1288" i="1"/>
  <c r="G1289" i="1"/>
  <c r="H1456" i="1"/>
  <c r="G1456" i="1"/>
  <c r="I1456" i="1" s="1"/>
  <c r="J1456" i="1"/>
  <c r="H1471" i="1"/>
  <c r="G1471" i="1"/>
  <c r="J1471" i="1"/>
  <c r="H1487" i="1"/>
  <c r="G1487" i="1"/>
  <c r="H1174" i="1"/>
  <c r="H1178" i="1"/>
  <c r="H1182" i="1"/>
  <c r="H1186" i="1"/>
  <c r="H1190" i="1"/>
  <c r="H1194" i="1"/>
  <c r="H1198" i="1"/>
  <c r="H1202" i="1"/>
  <c r="H1206" i="1"/>
  <c r="H1210" i="1"/>
  <c r="H1218"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3" i="1"/>
  <c r="H1337" i="1"/>
  <c r="H1341" i="1"/>
  <c r="H1345" i="1"/>
  <c r="H1349" i="1"/>
  <c r="H1353" i="1"/>
  <c r="H1357" i="1"/>
  <c r="H1361" i="1"/>
  <c r="H1365" i="1"/>
  <c r="H1369" i="1"/>
  <c r="H1373" i="1"/>
  <c r="H1377" i="1"/>
  <c r="H1381" i="1"/>
  <c r="H1384" i="1"/>
  <c r="H1388" i="1"/>
  <c r="H1392" i="1"/>
  <c r="H1396" i="1"/>
  <c r="H1400" i="1"/>
  <c r="H1404" i="1"/>
  <c r="H1410" i="1"/>
  <c r="H1412" i="1"/>
  <c r="H1414" i="1"/>
  <c r="H1416" i="1"/>
  <c r="H1418" i="1"/>
  <c r="H1420" i="1"/>
  <c r="H1422" i="1"/>
  <c r="H1424" i="1"/>
  <c r="H1426" i="1"/>
  <c r="H1428" i="1"/>
  <c r="H1430" i="1"/>
  <c r="H1432" i="1"/>
  <c r="H1434" i="1"/>
  <c r="I1441" i="1"/>
  <c r="H1448" i="1"/>
  <c r="G1448" i="1"/>
  <c r="J1448" i="1"/>
  <c r="H1467" i="1"/>
  <c r="G1467" i="1"/>
  <c r="J1467" i="1"/>
  <c r="H1503" i="1"/>
  <c r="G1503" i="1"/>
  <c r="H1514" i="1"/>
  <c r="G1514" i="1"/>
  <c r="H1527" i="1"/>
  <c r="G1527" i="1"/>
  <c r="H1543" i="1"/>
  <c r="G1543" i="1"/>
  <c r="H1559" i="1"/>
  <c r="G1559" i="1"/>
  <c r="H1575" i="1"/>
  <c r="G1575" i="1"/>
  <c r="F535" i="4"/>
  <c r="D529" i="4"/>
  <c r="D1453" i="1"/>
  <c r="I30" i="3"/>
  <c r="H1511" i="1"/>
  <c r="G1511" i="1"/>
  <c r="H1446" i="1"/>
  <c r="G1446" i="1"/>
  <c r="J1446" i="1"/>
  <c r="H1460" i="1"/>
  <c r="G1460" i="1"/>
  <c r="J1460" i="1"/>
  <c r="H1465" i="1"/>
  <c r="G1465" i="1"/>
  <c r="J1465" i="1"/>
  <c r="H1470" i="1"/>
  <c r="G1470" i="1"/>
  <c r="H1475" i="1"/>
  <c r="G1475" i="1"/>
  <c r="H1480" i="1"/>
  <c r="G1480" i="1"/>
  <c r="H1484" i="1"/>
  <c r="G1484" i="1"/>
  <c r="H1523" i="1"/>
  <c r="G1523" i="1"/>
  <c r="H1539" i="1"/>
  <c r="G1539" i="1"/>
  <c r="H1555" i="1"/>
  <c r="G1555" i="1"/>
  <c r="H1571" i="1"/>
  <c r="G1571" i="1"/>
  <c r="F519" i="4"/>
  <c r="D515" i="4"/>
  <c r="H1172" i="1"/>
  <c r="H1176" i="1"/>
  <c r="H1180" i="1"/>
  <c r="H1184" i="1"/>
  <c r="H1188" i="1"/>
  <c r="H1192" i="1"/>
  <c r="H1196" i="1"/>
  <c r="H1200" i="1"/>
  <c r="H1204" i="1"/>
  <c r="H1208" i="1"/>
  <c r="H1212" i="1"/>
  <c r="H1216" i="1"/>
  <c r="H1220" i="1"/>
  <c r="H1224" i="1"/>
  <c r="H1228" i="1"/>
  <c r="H1232" i="1"/>
  <c r="H1236" i="1"/>
  <c r="H1240" i="1"/>
  <c r="H1244" i="1"/>
  <c r="H1248" i="1"/>
  <c r="H1252" i="1"/>
  <c r="H1256" i="1"/>
  <c r="H1260" i="1"/>
  <c r="H1264" i="1"/>
  <c r="H1268" i="1"/>
  <c r="H1272" i="1"/>
  <c r="H1276" i="1"/>
  <c r="H1280" i="1"/>
  <c r="H1284" i="1"/>
  <c r="H1288" i="1"/>
  <c r="H1292" i="1"/>
  <c r="H1296" i="1"/>
  <c r="H1300" i="1"/>
  <c r="H1304" i="1"/>
  <c r="H1308" i="1"/>
  <c r="H1312" i="1"/>
  <c r="H1316" i="1"/>
  <c r="H1320" i="1"/>
  <c r="H1324" i="1"/>
  <c r="H1328" i="1"/>
  <c r="H1331" i="1"/>
  <c r="H1335" i="1"/>
  <c r="H1339" i="1"/>
  <c r="H1343" i="1"/>
  <c r="H1347" i="1"/>
  <c r="H1351" i="1"/>
  <c r="H1355" i="1"/>
  <c r="H1359" i="1"/>
  <c r="H1363" i="1"/>
  <c r="H1367" i="1"/>
  <c r="H1371" i="1"/>
  <c r="H1375" i="1"/>
  <c r="H1379" i="1"/>
  <c r="H1386" i="1"/>
  <c r="H1390" i="1"/>
  <c r="H1394" i="1"/>
  <c r="H1398" i="1"/>
  <c r="H1402" i="1"/>
  <c r="H1409" i="1"/>
  <c r="H1411" i="1"/>
  <c r="H1413" i="1"/>
  <c r="H1415" i="1"/>
  <c r="H1417" i="1"/>
  <c r="H1419" i="1"/>
  <c r="H1421" i="1"/>
  <c r="H1423" i="1"/>
  <c r="H1425" i="1"/>
  <c r="H1427" i="1"/>
  <c r="H1429" i="1"/>
  <c r="H1431" i="1"/>
  <c r="H1433" i="1"/>
  <c r="I1439" i="1"/>
  <c r="I1442" i="1"/>
  <c r="I1443" i="1"/>
  <c r="H1452" i="1"/>
  <c r="G1452" i="1"/>
  <c r="I1452" i="1" s="1"/>
  <c r="J1452" i="1"/>
  <c r="H1458" i="1"/>
  <c r="G1458" i="1"/>
  <c r="J1458" i="1"/>
  <c r="H1463" i="1"/>
  <c r="G1463" i="1"/>
  <c r="I1463" i="1" s="1"/>
  <c r="J1463" i="1"/>
  <c r="H1473" i="1"/>
  <c r="G1473" i="1"/>
  <c r="J1473" i="1"/>
  <c r="H1478" i="1"/>
  <c r="G1478" i="1"/>
  <c r="J1478" i="1"/>
  <c r="H1490" i="1"/>
  <c r="G1490" i="1"/>
  <c r="H1510" i="1"/>
  <c r="G1510" i="1"/>
  <c r="H1519" i="1"/>
  <c r="G1519" i="1"/>
  <c r="H1535" i="1"/>
  <c r="G1535" i="1"/>
  <c r="H1551" i="1"/>
  <c r="G1551" i="1"/>
  <c r="H1567" i="1"/>
  <c r="G1567" i="1"/>
  <c r="F473" i="4"/>
  <c r="D472" i="4"/>
  <c r="D68" i="5"/>
  <c r="F69" i="5"/>
  <c r="H290" i="9"/>
  <c r="E290" i="9" s="1"/>
  <c r="B290" i="9" s="1"/>
  <c r="F88" i="5"/>
  <c r="E87" i="5"/>
  <c r="D1065" i="1" s="1"/>
  <c r="H1065" i="1" s="1"/>
  <c r="F119" i="5"/>
  <c r="D118" i="5"/>
  <c r="F239" i="5"/>
  <c r="E238" i="5"/>
  <c r="F259" i="5"/>
  <c r="E258" i="5"/>
  <c r="D1235" i="1" s="1"/>
  <c r="G1235" i="1" s="1"/>
  <c r="H1494" i="1"/>
  <c r="G1494" i="1"/>
  <c r="F7" i="4"/>
  <c r="F51" i="4"/>
  <c r="D50" i="4"/>
  <c r="D6" i="4" s="1"/>
  <c r="F107" i="4"/>
  <c r="D106" i="4"/>
  <c r="F225" i="4"/>
  <c r="D224" i="4"/>
  <c r="E484" i="4"/>
  <c r="D478" i="1" s="1"/>
  <c r="D190" i="5"/>
  <c r="F6" i="6"/>
  <c r="E5" i="6"/>
  <c r="F5" i="6" s="1"/>
  <c r="J1440" i="1"/>
  <c r="J1442" i="1"/>
  <c r="J1444" i="1"/>
  <c r="H1445" i="1"/>
  <c r="G1483" i="1"/>
  <c r="G1491" i="1"/>
  <c r="H1498" i="1"/>
  <c r="G1498" i="1"/>
  <c r="G1507" i="1"/>
  <c r="G1515" i="1"/>
  <c r="F8" i="4"/>
  <c r="E50" i="4"/>
  <c r="D46" i="1" s="1"/>
  <c r="F68" i="4"/>
  <c r="F83" i="4"/>
  <c r="D82" i="4"/>
  <c r="F124" i="4"/>
  <c r="F196" i="4"/>
  <c r="E224" i="4"/>
  <c r="D220" i="1" s="1"/>
  <c r="D299" i="4"/>
  <c r="F304" i="4"/>
  <c r="F312" i="4"/>
  <c r="D311" i="4"/>
  <c r="D643" i="4"/>
  <c r="F416" i="4"/>
  <c r="F485" i="4"/>
  <c r="D484" i="4"/>
  <c r="D12" i="5"/>
  <c r="F45" i="5"/>
  <c r="F78" i="5"/>
  <c r="F87" i="5"/>
  <c r="F134" i="5"/>
  <c r="D177" i="5"/>
  <c r="F180" i="5"/>
  <c r="D238" i="5"/>
  <c r="H1502" i="1"/>
  <c r="G1502"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112" i="4"/>
  <c r="G21" i="9"/>
  <c r="E311" i="4"/>
  <c r="D306" i="1" s="1"/>
  <c r="D351" i="4"/>
  <c r="F356" i="4"/>
  <c r="F364" i="4"/>
  <c r="D363" i="4"/>
  <c r="E643" i="4"/>
  <c r="D637" i="1" s="1"/>
  <c r="E421" i="4"/>
  <c r="D580" i="4"/>
  <c r="F585" i="4"/>
  <c r="F599" i="4"/>
  <c r="D593" i="4"/>
  <c r="F56" i="5"/>
  <c r="H308" i="9"/>
  <c r="F246" i="5"/>
  <c r="D245" i="5"/>
  <c r="H24" i="3"/>
  <c r="F152" i="4"/>
  <c r="F268" i="4"/>
  <c r="F417" i="4"/>
  <c r="F466" i="4"/>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M213" i="9"/>
  <c r="G212" i="9"/>
  <c r="E212" i="9" s="1"/>
  <c r="B212" i="9" s="1"/>
  <c r="G208" i="9"/>
  <c r="E208" i="9" s="1"/>
  <c r="B208" i="9" s="1"/>
  <c r="G204" i="9"/>
  <c r="E204" i="9" s="1"/>
  <c r="B204" i="9" s="1"/>
  <c r="G200" i="9"/>
  <c r="E200" i="9" s="1"/>
  <c r="B200" i="9" s="1"/>
  <c r="G196" i="9"/>
  <c r="E196" i="9" s="1"/>
  <c r="B196" i="9" s="1"/>
  <c r="L192" i="9"/>
  <c r="F192" i="9" s="1"/>
  <c r="G168" i="9"/>
  <c r="E168" i="9" s="1"/>
  <c r="B168" i="9" s="1"/>
  <c r="G167" i="9"/>
  <c r="E167" i="9" s="1"/>
  <c r="B167" i="9" s="1"/>
  <c r="H166" i="9"/>
  <c r="L213" i="9"/>
  <c r="F213" i="9" s="1"/>
  <c r="B213" i="9" s="1"/>
  <c r="G209" i="9"/>
  <c r="E209" i="9" s="1"/>
  <c r="B209" i="9" s="1"/>
  <c r="G205" i="9"/>
  <c r="E205" i="9" s="1"/>
  <c r="B205" i="9" s="1"/>
  <c r="G201" i="9"/>
  <c r="E201" i="9" s="1"/>
  <c r="B201" i="9" s="1"/>
  <c r="G197" i="9"/>
  <c r="E197" i="9" s="1"/>
  <c r="B197" i="9" s="1"/>
  <c r="G193" i="9"/>
  <c r="E193" i="9" s="1"/>
  <c r="B193" i="9" s="1"/>
  <c r="G166" i="9"/>
  <c r="H165" i="9"/>
  <c r="G210" i="9"/>
  <c r="E210" i="9" s="1"/>
  <c r="B210" i="9" s="1"/>
  <c r="G206" i="9"/>
  <c r="E206" i="9" s="1"/>
  <c r="B206" i="9" s="1"/>
  <c r="G202" i="9"/>
  <c r="E202" i="9" s="1"/>
  <c r="B202" i="9" s="1"/>
  <c r="G198" i="9"/>
  <c r="E198" i="9" s="1"/>
  <c r="B198" i="9" s="1"/>
  <c r="G194" i="9"/>
  <c r="E194" i="9" s="1"/>
  <c r="B194" i="9" s="1"/>
  <c r="G165" i="9"/>
  <c r="E165" i="9" s="1"/>
  <c r="B165" i="9" s="1"/>
  <c r="G164" i="9"/>
  <c r="E164" i="9" s="1"/>
  <c r="B164" i="9" s="1"/>
  <c r="G163" i="9"/>
  <c r="E163" i="9" s="1"/>
  <c r="B163" i="9" s="1"/>
  <c r="G162" i="9"/>
  <c r="E162" i="9" s="1"/>
  <c r="B162" i="9" s="1"/>
  <c r="G161" i="9"/>
  <c r="E161" i="9" s="1"/>
  <c r="B161" i="9" s="1"/>
  <c r="G207" i="9"/>
  <c r="E207" i="9" s="1"/>
  <c r="B207" i="9" s="1"/>
  <c r="G199" i="9"/>
  <c r="E199" i="9" s="1"/>
  <c r="B199" i="9" s="1"/>
  <c r="G211" i="9"/>
  <c r="E211" i="9" s="1"/>
  <c r="B211" i="9" s="1"/>
  <c r="G203" i="9"/>
  <c r="E203" i="9" s="1"/>
  <c r="B203" i="9" s="1"/>
  <c r="G195" i="9"/>
  <c r="E195" i="9" s="1"/>
  <c r="B195" i="9" s="1"/>
  <c r="B34" i="9"/>
  <c r="B42" i="9"/>
  <c r="B50" i="9"/>
  <c r="B58" i="9"/>
  <c r="B66" i="9"/>
  <c r="B82" i="9"/>
  <c r="B91" i="9"/>
  <c r="E143" i="9"/>
  <c r="B143" i="9" s="1"/>
  <c r="D7" i="5"/>
  <c r="D206" i="5"/>
  <c r="E35" i="6"/>
  <c r="D89" i="6"/>
  <c r="H21" i="9"/>
  <c r="F28" i="6"/>
  <c r="D35" i="6"/>
  <c r="D141" i="6" s="1"/>
  <c r="F94" i="6"/>
  <c r="F115" i="6"/>
  <c r="D114" i="6"/>
  <c r="D24" i="8"/>
  <c r="C1499" i="1" s="1"/>
  <c r="I10" i="9"/>
  <c r="B22" i="9"/>
  <c r="B30" i="9"/>
  <c r="B113" i="9"/>
  <c r="B121" i="9"/>
  <c r="B129" i="9"/>
  <c r="B137" i="9"/>
  <c r="E151" i="9"/>
  <c r="B151" i="9" s="1"/>
  <c r="E159" i="9"/>
  <c r="B159" i="9" s="1"/>
  <c r="E95" i="9"/>
  <c r="B95" i="9" s="1"/>
  <c r="E99" i="9"/>
  <c r="B99" i="9" s="1"/>
  <c r="E103" i="9"/>
  <c r="B103" i="9" s="1"/>
  <c r="E107" i="9"/>
  <c r="B107" i="9" s="1"/>
  <c r="E111" i="9"/>
  <c r="B111" i="9" s="1"/>
  <c r="E119" i="9"/>
  <c r="B119" i="9" s="1"/>
  <c r="E127" i="9"/>
  <c r="B127" i="9" s="1"/>
  <c r="E135" i="9"/>
  <c r="B135" i="9" s="1"/>
  <c r="B149" i="9"/>
  <c r="B157" i="9"/>
  <c r="B238" i="9"/>
  <c r="E273" i="9"/>
  <c r="B273" i="9" s="1"/>
  <c r="B293" i="9"/>
  <c r="B301" i="9"/>
  <c r="F277" i="9"/>
  <c r="E292" i="9"/>
  <c r="B292" i="9" s="1"/>
  <c r="E296" i="9"/>
  <c r="B296" i="9" s="1"/>
  <c r="E300" i="9"/>
  <c r="B300" i="9" s="1"/>
  <c r="E304" i="9"/>
  <c r="B304" i="9" s="1"/>
  <c r="F312" i="9"/>
  <c r="E283" i="9"/>
  <c r="B283" i="9" s="1"/>
  <c r="B294" i="9"/>
  <c r="B298" i="9"/>
  <c r="B302" i="9"/>
  <c r="B306" i="9"/>
  <c r="H1360" i="1" l="1"/>
  <c r="H1348" i="1"/>
  <c r="E528" i="4"/>
  <c r="D522" i="1" s="1"/>
  <c r="H524" i="1"/>
  <c r="G524" i="1"/>
  <c r="H510" i="1"/>
  <c r="G510" i="1"/>
  <c r="G489" i="1"/>
  <c r="H489" i="1"/>
  <c r="G472" i="1"/>
  <c r="H472" i="1"/>
  <c r="H453" i="1"/>
  <c r="E166" i="9"/>
  <c r="B166" i="9" s="1"/>
  <c r="E350" i="4"/>
  <c r="D345" i="1" s="1"/>
  <c r="G373" i="1"/>
  <c r="H373" i="1"/>
  <c r="E298" i="4"/>
  <c r="H412" i="1"/>
  <c r="G412" i="1"/>
  <c r="G269" i="1"/>
  <c r="H269" i="1"/>
  <c r="F263" i="4"/>
  <c r="D259" i="1"/>
  <c r="F215" i="4"/>
  <c r="D211" i="1"/>
  <c r="G160" i="1"/>
  <c r="H160" i="1"/>
  <c r="F133" i="4"/>
  <c r="D129" i="1"/>
  <c r="H121" i="1"/>
  <c r="G121" i="1"/>
  <c r="H108" i="1"/>
  <c r="G108" i="1"/>
  <c r="H87" i="1"/>
  <c r="G87" i="1"/>
  <c r="D43" i="8"/>
  <c r="H1524" i="1"/>
  <c r="C1518" i="1"/>
  <c r="I35" i="3"/>
  <c r="H310" i="9"/>
  <c r="D1167" i="1"/>
  <c r="E176" i="5"/>
  <c r="I22" i="3" s="1"/>
  <c r="D1183" i="1"/>
  <c r="E7" i="5"/>
  <c r="F7" i="5" s="1"/>
  <c r="I31" i="3"/>
  <c r="D1469" i="1"/>
  <c r="I1478" i="1"/>
  <c r="C1469" i="1"/>
  <c r="H31" i="3"/>
  <c r="D1436" i="1"/>
  <c r="I1465" i="1"/>
  <c r="I1446" i="1"/>
  <c r="I1448" i="1"/>
  <c r="D5" i="7"/>
  <c r="C1437" i="1"/>
  <c r="H1437" i="1" s="1"/>
  <c r="H1438" i="1"/>
  <c r="H16" i="3"/>
  <c r="C2" i="1"/>
  <c r="H28" i="3"/>
  <c r="C1435" i="1"/>
  <c r="F114" i="6"/>
  <c r="H27" i="3"/>
  <c r="C1408" i="1"/>
  <c r="G311" i="9"/>
  <c r="E311" i="9" s="1"/>
  <c r="B311" i="9" s="1"/>
  <c r="C1183" i="1"/>
  <c r="F206" i="5"/>
  <c r="D6" i="5"/>
  <c r="H20" i="3"/>
  <c r="C985" i="1"/>
  <c r="F245" i="5"/>
  <c r="C1222" i="1"/>
  <c r="F363" i="4"/>
  <c r="C358" i="1"/>
  <c r="E6" i="4"/>
  <c r="F6" i="4" s="1"/>
  <c r="F12" i="5"/>
  <c r="C990" i="1"/>
  <c r="F643" i="4"/>
  <c r="C637" i="1"/>
  <c r="F299" i="4"/>
  <c r="D298" i="4"/>
  <c r="C294" i="1"/>
  <c r="F82" i="4"/>
  <c r="C78" i="1"/>
  <c r="F472" i="4"/>
  <c r="C466" i="1"/>
  <c r="I1458" i="1"/>
  <c r="E68" i="5"/>
  <c r="E6" i="5" s="1"/>
  <c r="I1460" i="1"/>
  <c r="H1453" i="1"/>
  <c r="G1453" i="1"/>
  <c r="E151" i="4"/>
  <c r="I1471" i="1"/>
  <c r="G1065" i="1"/>
  <c r="F252" i="4"/>
  <c r="C248" i="1"/>
  <c r="F89" i="6"/>
  <c r="C1383" i="1"/>
  <c r="B192" i="9"/>
  <c r="D42" i="8"/>
  <c r="F580" i="4"/>
  <c r="C574" i="1"/>
  <c r="F238" i="5"/>
  <c r="D237" i="5"/>
  <c r="C1215" i="1"/>
  <c r="F484" i="4"/>
  <c r="C478" i="1"/>
  <c r="F311" i="4"/>
  <c r="C306" i="1"/>
  <c r="G310" i="9"/>
  <c r="E310" i="9" s="1"/>
  <c r="B310" i="9" s="1"/>
  <c r="F190" i="5"/>
  <c r="C1167" i="1"/>
  <c r="F106" i="4"/>
  <c r="C102" i="1"/>
  <c r="F118" i="5"/>
  <c r="C1096" i="1"/>
  <c r="F515" i="4"/>
  <c r="C509" i="1"/>
  <c r="D528" i="4"/>
  <c r="F529" i="4"/>
  <c r="C523" i="1"/>
  <c r="H1235" i="1"/>
  <c r="F421" i="4"/>
  <c r="D420" i="4"/>
  <c r="C415" i="1"/>
  <c r="H1499" i="1"/>
  <c r="G1499" i="1"/>
  <c r="H25" i="3"/>
  <c r="C1329" i="1"/>
  <c r="F35" i="6"/>
  <c r="I25" i="3"/>
  <c r="D1329" i="1"/>
  <c r="G313" i="9"/>
  <c r="E313" i="9" s="1"/>
  <c r="D1153" i="1"/>
  <c r="F593" i="4"/>
  <c r="C587" i="1"/>
  <c r="E420" i="4"/>
  <c r="D415" i="1"/>
  <c r="E21" i="9"/>
  <c r="I1473" i="1"/>
  <c r="I1467" i="1"/>
  <c r="I1450" i="1"/>
  <c r="I1476" i="1"/>
  <c r="F163" i="4"/>
  <c r="D151" i="4"/>
  <c r="C159" i="1"/>
  <c r="F351" i="4"/>
  <c r="D350" i="4"/>
  <c r="C346" i="1"/>
  <c r="G308" i="9"/>
  <c r="E308" i="9" s="1"/>
  <c r="B308" i="9" s="1"/>
  <c r="F177" i="5"/>
  <c r="D176" i="5"/>
  <c r="C1154" i="1"/>
  <c r="E141" i="6"/>
  <c r="F141" i="6" s="1"/>
  <c r="I24" i="3"/>
  <c r="D1299" i="1"/>
  <c r="F224" i="4"/>
  <c r="C220" i="1"/>
  <c r="F50" i="4"/>
  <c r="C46" i="1"/>
  <c r="E237" i="5"/>
  <c r="D1215" i="1"/>
  <c r="H21" i="3"/>
  <c r="C1046" i="1"/>
  <c r="G318" i="9" l="1"/>
  <c r="E318" i="9" s="1"/>
  <c r="B318" i="9" s="1"/>
  <c r="E407" i="4"/>
  <c r="D402" i="1" s="1"/>
  <c r="E408" i="4"/>
  <c r="D403" i="1" s="1"/>
  <c r="D293" i="1"/>
  <c r="H259" i="1"/>
  <c r="G259" i="1"/>
  <c r="H211" i="1"/>
  <c r="G211" i="1"/>
  <c r="G129" i="1"/>
  <c r="H129" i="1"/>
  <c r="G1518" i="1"/>
  <c r="H1518" i="1"/>
  <c r="F68" i="5"/>
  <c r="D985" i="1"/>
  <c r="I20" i="3"/>
  <c r="H1469" i="1"/>
  <c r="G1469" i="1"/>
  <c r="H29" i="3"/>
  <c r="C1436" i="1"/>
  <c r="G316" i="9"/>
  <c r="E316" i="9" s="1"/>
  <c r="G1437" i="1"/>
  <c r="G220" i="1"/>
  <c r="H220" i="1"/>
  <c r="I23" i="3"/>
  <c r="D1214" i="1"/>
  <c r="G46" i="1"/>
  <c r="H46" i="1"/>
  <c r="G1299" i="1"/>
  <c r="H1299" i="1"/>
  <c r="D408" i="4"/>
  <c r="F350" i="4"/>
  <c r="C345" i="1"/>
  <c r="G587" i="1"/>
  <c r="H587" i="1"/>
  <c r="E175" i="5"/>
  <c r="D1152" i="1" s="1"/>
  <c r="F420" i="4"/>
  <c r="D635" i="4"/>
  <c r="C414" i="1"/>
  <c r="H1096" i="1"/>
  <c r="G1096" i="1"/>
  <c r="H1167" i="1"/>
  <c r="G1167" i="1"/>
  <c r="F237" i="5"/>
  <c r="H23" i="3"/>
  <c r="C1214" i="1"/>
  <c r="G574" i="1"/>
  <c r="H574" i="1"/>
  <c r="H278" i="9"/>
  <c r="D984" i="1"/>
  <c r="D407" i="4"/>
  <c r="F298" i="4"/>
  <c r="C293" i="1"/>
  <c r="H990" i="1"/>
  <c r="G990" i="1"/>
  <c r="B21" i="9"/>
  <c r="B313" i="9"/>
  <c r="H1329" i="1"/>
  <c r="G1329" i="1"/>
  <c r="D636" i="4"/>
  <c r="F528" i="4"/>
  <c r="C522" i="1"/>
  <c r="G478" i="1"/>
  <c r="H478" i="1"/>
  <c r="G314" i="9"/>
  <c r="E314" i="9" s="1"/>
  <c r="B314" i="9" s="1"/>
  <c r="K1451" i="9"/>
  <c r="I34" i="3"/>
  <c r="C1517" i="1"/>
  <c r="H19" i="9"/>
  <c r="E19" i="9" s="1"/>
  <c r="B19" i="9" s="1"/>
  <c r="G248" i="1"/>
  <c r="H248" i="1"/>
  <c r="E289" i="4"/>
  <c r="E290" i="4" s="1"/>
  <c r="D286" i="1" s="1"/>
  <c r="I17" i="3"/>
  <c r="D147" i="1"/>
  <c r="I21" i="3"/>
  <c r="D1046" i="1"/>
  <c r="H1046" i="1" s="1"/>
  <c r="G78" i="1"/>
  <c r="H78" i="1"/>
  <c r="H1222" i="1"/>
  <c r="G1222" i="1"/>
  <c r="H1183" i="1"/>
  <c r="G1183" i="1"/>
  <c r="H1154" i="1"/>
  <c r="G1154" i="1"/>
  <c r="G346" i="1"/>
  <c r="H346" i="1"/>
  <c r="G159" i="1"/>
  <c r="H159" i="1"/>
  <c r="G509" i="1"/>
  <c r="H509" i="1"/>
  <c r="G102" i="1"/>
  <c r="H102" i="1"/>
  <c r="G637" i="1"/>
  <c r="H637" i="1"/>
  <c r="E412" i="4"/>
  <c r="I16" i="3"/>
  <c r="D2" i="1"/>
  <c r="G285" i="9"/>
  <c r="E285" i="9" s="1"/>
  <c r="B285" i="9" s="1"/>
  <c r="F6" i="5"/>
  <c r="C984" i="1"/>
  <c r="D412" i="4"/>
  <c r="I28" i="3"/>
  <c r="D1435" i="1"/>
  <c r="G1435" i="1" s="1"/>
  <c r="H22" i="3"/>
  <c r="F176" i="5"/>
  <c r="D175" i="5"/>
  <c r="C1153" i="1"/>
  <c r="H17" i="3"/>
  <c r="D289" i="4"/>
  <c r="F151" i="4"/>
  <c r="C147" i="1"/>
  <c r="E635" i="4"/>
  <c r="D629" i="1" s="1"/>
  <c r="D414" i="1"/>
  <c r="E636" i="4"/>
  <c r="D630" i="1" s="1"/>
  <c r="G415" i="1"/>
  <c r="H415" i="1"/>
  <c r="G523" i="1"/>
  <c r="H523" i="1"/>
  <c r="G306" i="1"/>
  <c r="H306" i="1"/>
  <c r="H1215" i="1"/>
  <c r="G1215" i="1"/>
  <c r="H1383" i="1"/>
  <c r="G1383" i="1"/>
  <c r="G466" i="1"/>
  <c r="H466" i="1"/>
  <c r="G294" i="1"/>
  <c r="H294" i="1"/>
  <c r="G358" i="1"/>
  <c r="H358" i="1"/>
  <c r="H985" i="1"/>
  <c r="G985" i="1"/>
  <c r="H1408" i="1"/>
  <c r="G1408" i="1"/>
  <c r="E317" i="9" l="1"/>
  <c r="H1435" i="1"/>
  <c r="G1046" i="1"/>
  <c r="H1436" i="1"/>
  <c r="G1436" i="1"/>
  <c r="B316" i="9"/>
  <c r="E315" i="9"/>
  <c r="I10" i="3" s="1"/>
  <c r="H2" i="1"/>
  <c r="E312" i="9"/>
  <c r="G293" i="1"/>
  <c r="H293" i="1"/>
  <c r="G345" i="1"/>
  <c r="H345" i="1"/>
  <c r="H9" i="3"/>
  <c r="G147" i="1"/>
  <c r="H147" i="1"/>
  <c r="H1153" i="1"/>
  <c r="G1153" i="1"/>
  <c r="H984" i="1"/>
  <c r="G984" i="1"/>
  <c r="F175" i="5"/>
  <c r="C1152" i="1"/>
  <c r="D639" i="4"/>
  <c r="F412" i="4"/>
  <c r="C407" i="1"/>
  <c r="G2" i="1"/>
  <c r="E291" i="4"/>
  <c r="D287" i="1" s="1"/>
  <c r="E413" i="4"/>
  <c r="D285" i="1"/>
  <c r="G1517" i="1"/>
  <c r="H1517" i="1"/>
  <c r="H11" i="3"/>
  <c r="F636" i="4"/>
  <c r="C630" i="1"/>
  <c r="D413" i="4"/>
  <c r="F289" i="4"/>
  <c r="D291" i="4"/>
  <c r="C285" i="1"/>
  <c r="D290" i="4"/>
  <c r="G278" i="9"/>
  <c r="E278" i="9" s="1"/>
  <c r="E639" i="4"/>
  <c r="D407" i="1"/>
  <c r="F407" i="4"/>
  <c r="C402" i="1"/>
  <c r="G414" i="1"/>
  <c r="H414" i="1"/>
  <c r="F408" i="4"/>
  <c r="C403" i="1"/>
  <c r="G522" i="1"/>
  <c r="H522" i="1"/>
  <c r="H1214" i="1"/>
  <c r="G1214" i="1"/>
  <c r="F635" i="4"/>
  <c r="C629" i="1"/>
  <c r="K3" i="9" l="1"/>
  <c r="I9" i="3"/>
  <c r="G629" i="1"/>
  <c r="H629" i="1"/>
  <c r="F290" i="4"/>
  <c r="C286" i="1"/>
  <c r="D640" i="4"/>
  <c r="D415" i="4"/>
  <c r="F413" i="4"/>
  <c r="C408" i="1"/>
  <c r="D414" i="4"/>
  <c r="B278" i="9"/>
  <c r="E277" i="9"/>
  <c r="N3" i="9"/>
  <c r="I11" i="3"/>
  <c r="E640" i="4"/>
  <c r="E641" i="4" s="1"/>
  <c r="E415" i="4"/>
  <c r="D410" i="1" s="1"/>
  <c r="D408" i="1"/>
  <c r="E414" i="4"/>
  <c r="D409" i="1" s="1"/>
  <c r="G285" i="1"/>
  <c r="H285" i="1"/>
  <c r="G630" i="1"/>
  <c r="H630" i="1"/>
  <c r="F639" i="4"/>
  <c r="C633" i="1"/>
  <c r="G403" i="1"/>
  <c r="H403" i="1"/>
  <c r="G402" i="1"/>
  <c r="H402" i="1"/>
  <c r="D633" i="1"/>
  <c r="F291" i="4"/>
  <c r="C287" i="1"/>
  <c r="G407" i="1"/>
  <c r="H407" i="1"/>
  <c r="H1152" i="1"/>
  <c r="G1152" i="1"/>
  <c r="H8" i="3"/>
  <c r="G286" i="1" l="1"/>
  <c r="H286" i="1"/>
  <c r="M3" i="9"/>
  <c r="I8" i="3"/>
  <c r="D635" i="1"/>
  <c r="F414" i="4"/>
  <c r="C409" i="1"/>
  <c r="D642" i="4"/>
  <c r="F640" i="4"/>
  <c r="C634" i="1"/>
  <c r="G287" i="1"/>
  <c r="H287" i="1"/>
  <c r="G633" i="1"/>
  <c r="H633" i="1"/>
  <c r="G408" i="1"/>
  <c r="H408" i="1"/>
  <c r="D641" i="4"/>
  <c r="E642" i="4"/>
  <c r="D634" i="1"/>
  <c r="F415" i="4"/>
  <c r="C410" i="1"/>
  <c r="E646" i="4" l="1"/>
  <c r="D636" i="1"/>
  <c r="G634" i="1"/>
  <c r="H634" i="1"/>
  <c r="G409" i="1"/>
  <c r="H409" i="1"/>
  <c r="G410" i="1"/>
  <c r="H410" i="1"/>
  <c r="F641" i="4"/>
  <c r="D645" i="4"/>
  <c r="C635" i="1"/>
  <c r="D646" i="4"/>
  <c r="F642" i="4"/>
  <c r="C636" i="1"/>
  <c r="E645" i="4"/>
  <c r="G276" i="9" l="1"/>
  <c r="E276" i="9" s="1"/>
  <c r="B276" i="9" s="1"/>
  <c r="G636" i="1"/>
  <c r="H636" i="1"/>
  <c r="G635" i="1"/>
  <c r="H635" i="1"/>
  <c r="I18" i="3"/>
  <c r="D639" i="1"/>
  <c r="H18" i="3"/>
  <c r="F645" i="4"/>
  <c r="C639" i="1"/>
  <c r="H19" i="3"/>
  <c r="F646" i="4"/>
  <c r="C640" i="1"/>
  <c r="I19" i="3"/>
  <c r="D640" i="1"/>
  <c r="G640" i="1" l="1"/>
  <c r="H640" i="1"/>
  <c r="H7" i="3"/>
  <c r="G639" i="1"/>
  <c r="H639" i="1"/>
  <c r="J3" i="9" l="1"/>
  <c r="L272" i="9" l="1"/>
  <c r="H274" i="9"/>
  <c r="M272" i="9"/>
  <c r="H18" i="9"/>
  <c r="G18" i="9"/>
  <c r="L16" i="9"/>
  <c r="G274" i="9"/>
  <c r="H15" i="9"/>
  <c r="G17" i="9"/>
  <c r="J17" i="9"/>
  <c r="M16" i="9"/>
  <c r="J12" i="9"/>
  <c r="K7" i="9"/>
  <c r="K10" i="9"/>
  <c r="I11" i="9"/>
  <c r="J6" i="9"/>
  <c r="K12" i="9"/>
  <c r="H17" i="9"/>
  <c r="H16" i="9"/>
  <c r="J10" i="9"/>
  <c r="K11" i="9"/>
  <c r="I5" i="9"/>
  <c r="I8" i="9"/>
  <c r="K5" i="9"/>
  <c r="M15" i="9"/>
  <c r="I9" i="9"/>
  <c r="I12" i="9"/>
  <c r="J7" i="9"/>
  <c r="K9" i="9"/>
  <c r="J5" i="9"/>
  <c r="I6" i="9"/>
  <c r="L15" i="9"/>
  <c r="G16" i="9"/>
  <c r="I13" i="9"/>
  <c r="J8" i="9"/>
  <c r="J11" i="9"/>
  <c r="K6" i="9"/>
  <c r="K13" i="9"/>
  <c r="I7" i="9"/>
  <c r="K8" i="9"/>
  <c r="J9" i="9"/>
  <c r="J13" i="9"/>
  <c r="I17" i="9"/>
  <c r="G15" i="9"/>
  <c r="E15" i="9" s="1"/>
  <c r="E274" i="9" l="1"/>
  <c r="B274" i="9" s="1"/>
  <c r="F272" i="9"/>
  <c r="F20" i="9" s="1"/>
  <c r="F15" i="9"/>
  <c r="B15" i="9" s="1"/>
  <c r="E16" i="9"/>
  <c r="E10" i="9"/>
  <c r="B10" i="9" s="1"/>
  <c r="E12" i="9"/>
  <c r="B12" i="9" s="1"/>
  <c r="E8" i="9"/>
  <c r="B8" i="9" s="1"/>
  <c r="E11" i="9"/>
  <c r="B11" i="9" s="1"/>
  <c r="E20" i="9"/>
  <c r="I7" i="3" s="1"/>
  <c r="E7" i="9"/>
  <c r="B7" i="9" s="1"/>
  <c r="E6" i="9"/>
  <c r="B6" i="9" s="1"/>
  <c r="E13" i="9"/>
  <c r="B13" i="9" s="1"/>
  <c r="E9" i="9"/>
  <c r="B9" i="9" s="1"/>
  <c r="E5" i="9"/>
  <c r="F16" i="9"/>
  <c r="E17" i="9"/>
  <c r="B17" i="9" s="1"/>
  <c r="E18" i="9"/>
  <c r="B18" i="9" s="1"/>
  <c r="B272" i="9"/>
  <c r="B16" i="9" l="1"/>
  <c r="F14" i="9"/>
  <c r="F3" i="9" s="1"/>
  <c r="E4" i="9"/>
  <c r="B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<sst xmlns="http://schemas.openxmlformats.org/spreadsheetml/2006/main" count="4374" uniqueCount="3426">
  <si>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</si>
  <si>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</si>
  <si>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</si>
  <si>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</si>
  <si>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</si>
  <si>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</si>
  <si>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</si>
  <si>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</si>
  <si>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</si>
  <si>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</si>
  <si>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</si>
  <si>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</si>
  <si>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</si>
  <si>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</si>
  <si>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</si>
  <si>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</si>
  <si>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</si>
  <si>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</si>
  <si>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</si>
  <si>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</si>
  <si>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</si>
  <si>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</si>
  <si>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</si>
  <si>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</si>
  <si>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</si>
  <si>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</si>
  <si>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</si>
  <si>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</si>
  <si>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</si>
  <si>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</si>
  <si>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</si>
  <si>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PRIMORSKO-GORANSKA ŽUPANIJA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</si>
  <si>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</si>
  <si>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</si>
  <si>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</si>
  <si>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</si>
  <si>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</si>
  <si>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</si>
  <si>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</si>
  <si>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</si>
  <si>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</si>
  <si>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</si>
  <si>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</si>
  <si>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</si>
  <si>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</si>
  <si>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</si>
  <si>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</si>
  <si>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</si>
  <si>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</si>
  <si>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29429 - PRIMORSKO-GORANSKA ŽUPANIJA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</si>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</sst>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225557003.04999998</v>
      </c>
      <c r="D2" s="6">
        <f>'PR-RAS'!E6</f>
        <v>283535274.99000001</v>
      </c>
      <c r="E2" s="6">
        <v>0</v>
      </c>
      <c r="F2" s="6">
        <v>0</v>
      </c>
      <c r="G2" s="7">
        <f t="shared" ref="G2:G264" si="0">(B2/1000)*(C2*1+D2*2)</f>
        <v>792627.55302999995</v>
      </c>
      <c r="H2" s="7">
        <f t="shared" ref="H2:H264" si="1">ABS(C2-ROUND(C2,0))+ABS(D2-ROUND(D2,0))</f>
        <v>5.9999972581863403E-2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49912598.029999994</v>
      </c>
      <c r="D3" s="1">
        <f>'PR-RAS'!E7</f>
        <v>65290908.840000004</v>
      </c>
      <c r="E3" s="1">
        <v>0</v>
      </c>
      <c r="F3" s="1">
        <v>0</v>
      </c>
      <c r="G3" s="2">
        <f t="shared" si="0"/>
        <v>360988.83142</v>
      </c>
      <c r="H3" s="2">
        <f t="shared" si="1"/>
        <v>0.18999999016523361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46469216.479999997</v>
      </c>
      <c r="D4" s="1">
        <f>'PR-RAS'!E8</f>
        <v>61416568.140000001</v>
      </c>
      <c r="E4" s="1">
        <v>0</v>
      </c>
      <c r="F4" s="1">
        <v>0</v>
      </c>
      <c r="G4" s="2">
        <f t="shared" si="0"/>
        <v>507907.05828</v>
      </c>
      <c r="H4" s="2">
        <f t="shared" si="1"/>
        <v>0.61999999731779099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36659932.030000001</v>
      </c>
      <c r="D5" s="1">
        <f>'PR-RAS'!E9</f>
        <v>50601170.039999999</v>
      </c>
      <c r="E5" s="1">
        <v>0</v>
      </c>
      <c r="F5" s="1">
        <v>0</v>
      </c>
      <c r="G5" s="2">
        <f t="shared" si="0"/>
        <v>551449.08844000008</v>
      </c>
      <c r="H5" s="2">
        <f t="shared" si="1"/>
        <v>7.0000000298023224E-2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4052359.86</v>
      </c>
      <c r="D6" s="1">
        <f>'PR-RAS'!E10</f>
        <v>4745456.3099999996</v>
      </c>
      <c r="E6" s="1">
        <v>0</v>
      </c>
      <c r="F6" s="1">
        <v>0</v>
      </c>
      <c r="G6" s="2">
        <f t="shared" si="0"/>
        <v>67716.362399999998</v>
      </c>
      <c r="H6" s="2">
        <f t="shared" si="1"/>
        <v>0.44999999972060323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2475271.62</v>
      </c>
      <c r="D7" s="1">
        <f>'PR-RAS'!E11</f>
        <v>3311691.51</v>
      </c>
      <c r="E7" s="1">
        <v>0</v>
      </c>
      <c r="F7" s="1">
        <v>0</v>
      </c>
      <c r="G7" s="2">
        <f t="shared" si="0"/>
        <v>54591.927840000004</v>
      </c>
      <c r="H7" s="2">
        <f t="shared" si="1"/>
        <v>0.87000000011175871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5292318.0599999996</v>
      </c>
      <c r="D8" s="1">
        <f>'PR-RAS'!E12</f>
        <v>5204161.76</v>
      </c>
      <c r="E8" s="1">
        <v>0</v>
      </c>
      <c r="F8" s="1">
        <v>0</v>
      </c>
      <c r="G8" s="2">
        <f t="shared" si="0"/>
        <v>109904.49105999999</v>
      </c>
      <c r="H8" s="2">
        <f t="shared" si="1"/>
        <v>0.29999999981373549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1549944.96</v>
      </c>
      <c r="D9" s="1">
        <f>'PR-RAS'!E13</f>
        <v>2363487.38</v>
      </c>
      <c r="E9" s="1">
        <v>0</v>
      </c>
      <c r="F9" s="1">
        <v>0</v>
      </c>
      <c r="G9" s="2">
        <f t="shared" si="0"/>
        <v>50215.357759999999</v>
      </c>
      <c r="H9" s="2">
        <f t="shared" si="1"/>
        <v>0.41999999992549419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77335.47</v>
      </c>
      <c r="D10" s="1">
        <f>'PR-RAS'!E14</f>
        <v>66821.59</v>
      </c>
      <c r="E10" s="1">
        <v>0</v>
      </c>
      <c r="F10" s="1">
        <v>0</v>
      </c>
      <c r="G10" s="2">
        <f t="shared" si="0"/>
        <v>1898.8078499999999</v>
      </c>
      <c r="H10" s="2">
        <f t="shared" si="1"/>
        <v>0.88000000000465661</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3637945.52</v>
      </c>
      <c r="D11" s="1">
        <f>'PR-RAS'!E15</f>
        <v>4876220.45</v>
      </c>
      <c r="E11" s="1">
        <v>0</v>
      </c>
      <c r="F11" s="1">
        <v>0</v>
      </c>
      <c r="G11" s="2">
        <f t="shared" si="0"/>
        <v>133903.86420000001</v>
      </c>
      <c r="H11" s="2">
        <f t="shared" si="1"/>
        <v>0.93000000016763806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212679.08</v>
      </c>
      <c r="D19" s="1">
        <f>'PR-RAS'!E23</f>
        <v>268972.11</v>
      </c>
      <c r="E19" s="1">
        <v>0</v>
      </c>
      <c r="F19" s="1">
        <v>0</v>
      </c>
      <c r="G19" s="2">
        <f t="shared" si="0"/>
        <v>13511.219399999998</v>
      </c>
      <c r="H19" s="2">
        <f t="shared" si="1"/>
        <v>0.18999999997322448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212679.08</v>
      </c>
      <c r="D21" s="1">
        <f>'PR-RAS'!E25</f>
        <v>268972.11</v>
      </c>
      <c r="E21" s="1">
        <v>0</v>
      </c>
      <c r="F21" s="1">
        <v>0</v>
      </c>
      <c r="G21" s="2">
        <f t="shared" si="0"/>
        <v>15012.465999999999</v>
      </c>
      <c r="H21" s="2">
        <f t="shared" si="1"/>
        <v>0.18999999997322448</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3230702.4699999997</v>
      </c>
      <c r="D25" s="1">
        <f>'PR-RAS'!E29</f>
        <v>3605368.59</v>
      </c>
      <c r="E25" s="1">
        <v>0</v>
      </c>
      <c r="F25" s="1">
        <v>0</v>
      </c>
      <c r="G25" s="2">
        <f t="shared" si="0"/>
        <v>250594.55159999998</v>
      </c>
      <c r="H25" s="2">
        <f t="shared" si="1"/>
        <v>0.87999999988824129</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3209584.65</v>
      </c>
      <c r="D29" s="1">
        <f>'PR-RAS'!E33</f>
        <v>3585473.79</v>
      </c>
      <c r="E29" s="1">
        <v>0</v>
      </c>
      <c r="F29" s="1">
        <v>0</v>
      </c>
      <c r="G29" s="2">
        <f t="shared" si="0"/>
        <v>290654.90244000003</v>
      </c>
      <c r="H29" s="2">
        <f t="shared" si="1"/>
        <v>0.56000000005587935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21117.82</v>
      </c>
      <c r="D31" s="1">
        <f>'PR-RAS'!E35</f>
        <v>19894.8</v>
      </c>
      <c r="E31" s="1">
        <v>0</v>
      </c>
      <c r="F31" s="1">
        <v>0</v>
      </c>
      <c r="G31" s="2">
        <f t="shared" si="0"/>
        <v>1827.2225999999998</v>
      </c>
      <c r="H31" s="2">
        <f t="shared" si="1"/>
        <v>0.38000000000101863</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93209701.390000001</v>
      </c>
      <c r="D46" s="1">
        <f>'PR-RAS'!E50</f>
        <v>115869392.78</v>
      </c>
      <c r="E46" s="1">
        <v>0</v>
      </c>
      <c r="F46" s="1">
        <v>0</v>
      </c>
      <c r="G46" s="2">
        <f t="shared" si="0"/>
        <v>14622681.912749998</v>
      </c>
      <c r="H46" s="2">
        <f t="shared" si="1"/>
        <v>0.60999999940395355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996</v>
      </c>
      <c r="D47" s="1">
        <f>'PR-RAS'!E51</f>
        <v>0</v>
      </c>
      <c r="E47" s="1">
        <v>0</v>
      </c>
      <c r="F47" s="1">
        <v>0</v>
      </c>
      <c r="G47" s="2">
        <f t="shared" si="0"/>
        <v>45.816000000000003</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996</v>
      </c>
      <c r="D48" s="1">
        <f>'PR-RAS'!E52</f>
        <v>0</v>
      </c>
      <c r="E48" s="1">
        <v>0</v>
      </c>
      <c r="F48" s="1">
        <v>0</v>
      </c>
      <c r="G48" s="2">
        <f t="shared" si="0"/>
        <v>46.811999999999998</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662163.15</v>
      </c>
      <c r="D50" s="1">
        <f>'PR-RAS'!E54</f>
        <v>973560.14</v>
      </c>
      <c r="E50" s="1">
        <v>0</v>
      </c>
      <c r="F50" s="1">
        <v>0</v>
      </c>
      <c r="G50" s="2">
        <f t="shared" si="0"/>
        <v>127854.88807000002</v>
      </c>
      <c r="H50" s="2">
        <f t="shared" si="1"/>
        <v>0.2900000000372529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42604.77</v>
      </c>
      <c r="D51" s="1">
        <f>'PR-RAS'!E55</f>
        <v>14280.07</v>
      </c>
      <c r="E51" s="1">
        <v>0</v>
      </c>
      <c r="F51" s="1">
        <v>0</v>
      </c>
      <c r="G51" s="2">
        <f t="shared" si="0"/>
        <v>3558.2455000000004</v>
      </c>
      <c r="H51" s="2">
        <f t="shared" si="1"/>
        <v>0.30000000000291038</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619558.38</v>
      </c>
      <c r="D53" s="1">
        <f>'PR-RAS'!E57</f>
        <v>959280.07000000007</v>
      </c>
      <c r="E53" s="1">
        <v>0</v>
      </c>
      <c r="F53" s="1">
        <v>0</v>
      </c>
      <c r="G53" s="2">
        <f t="shared" si="0"/>
        <v>131982.16303999998</v>
      </c>
      <c r="H53" s="2">
        <f t="shared" si="1"/>
        <v>0.45000000006984919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5437284.25</v>
      </c>
      <c r="D55" s="1">
        <f>'PR-RAS'!E59</f>
        <v>5750550.8099999996</v>
      </c>
      <c r="E55" s="1">
        <v>0</v>
      </c>
      <c r="F55" s="1">
        <v>0</v>
      </c>
      <c r="G55" s="2">
        <f t="shared" si="0"/>
        <v>914672.83697999979</v>
      </c>
      <c r="H55" s="2">
        <f t="shared" si="1"/>
        <v>0.44000000040978193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4937168.55</v>
      </c>
      <c r="D56" s="1">
        <f>'PR-RAS'!E60</f>
        <v>5445127.5199999996</v>
      </c>
      <c r="E56" s="1">
        <v>0</v>
      </c>
      <c r="F56" s="1">
        <v>0</v>
      </c>
      <c r="G56" s="2">
        <f t="shared" si="0"/>
        <v>870508.29744999995</v>
      </c>
      <c r="H56" s="2">
        <f t="shared" si="1"/>
        <v>0.93000000063329935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500115.7</v>
      </c>
      <c r="D57" s="1">
        <f>'PR-RAS'!E61</f>
        <v>305423.28999999998</v>
      </c>
      <c r="E57" s="1">
        <v>0</v>
      </c>
      <c r="F57" s="1">
        <v>0</v>
      </c>
      <c r="G57" s="2">
        <f t="shared" si="0"/>
        <v>62213.88768</v>
      </c>
      <c r="H57" s="2">
        <f t="shared" si="1"/>
        <v>0.58999999996740371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1308077.25</v>
      </c>
      <c r="D58" s="1">
        <f>'PR-RAS'!E62</f>
        <v>1219819.68</v>
      </c>
      <c r="E58" s="1">
        <v>0</v>
      </c>
      <c r="F58" s="1">
        <v>0</v>
      </c>
      <c r="G58" s="2">
        <f t="shared" si="0"/>
        <v>213619.84677</v>
      </c>
      <c r="H58" s="2">
        <f t="shared" si="1"/>
        <v>0.57000000006519258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1296635.6100000001</v>
      </c>
      <c r="D59" s="1">
        <f>'PR-RAS'!E63</f>
        <v>1173608.24</v>
      </c>
      <c r="E59" s="1">
        <v>0</v>
      </c>
      <c r="F59" s="1">
        <v>0</v>
      </c>
      <c r="G59" s="2">
        <f t="shared" si="0"/>
        <v>211343.42121999999</v>
      </c>
      <c r="H59" s="2">
        <f t="shared" si="1"/>
        <v>0.62999999988824129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11441.64</v>
      </c>
      <c r="D60" s="1">
        <f>'PR-RAS'!E64</f>
        <v>46211.44</v>
      </c>
      <c r="E60" s="1">
        <v>0</v>
      </c>
      <c r="F60" s="1">
        <v>0</v>
      </c>
      <c r="G60" s="2">
        <f t="shared" si="0"/>
        <v>6128.0066799999995</v>
      </c>
      <c r="H60" s="2">
        <f t="shared" si="1"/>
        <v>0.80000000000291038</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4835888.22</v>
      </c>
      <c r="D61" s="1">
        <f>'PR-RAS'!E65</f>
        <v>3221892.5999999996</v>
      </c>
      <c r="E61" s="1">
        <v>0</v>
      </c>
      <c r="F61" s="1">
        <v>0</v>
      </c>
      <c r="G61" s="2">
        <f t="shared" si="0"/>
        <v>676780.4051999998</v>
      </c>
      <c r="H61" s="2">
        <f t="shared" si="1"/>
        <v>0.62000000011175871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2876159.83</v>
      </c>
      <c r="D62" s="1">
        <f>'PR-RAS'!E66</f>
        <v>1712435.46</v>
      </c>
      <c r="E62" s="1">
        <v>0</v>
      </c>
      <c r="F62" s="1">
        <v>0</v>
      </c>
      <c r="G62" s="2">
        <f t="shared" si="0"/>
        <v>384362.87575000001</v>
      </c>
      <c r="H62" s="2">
        <f t="shared" si="1"/>
        <v>0.62999999988824129</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1959728.39</v>
      </c>
      <c r="D63" s="1">
        <f>'PR-RAS'!E67</f>
        <v>1509457.14</v>
      </c>
      <c r="E63" s="1">
        <v>0</v>
      </c>
      <c r="F63" s="1">
        <v>0</v>
      </c>
      <c r="G63" s="2">
        <f t="shared" si="0"/>
        <v>308675.84554000001</v>
      </c>
      <c r="H63" s="2">
        <f t="shared" si="1"/>
        <v>0.52999999979510903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75588824.359999999</v>
      </c>
      <c r="D64" s="1">
        <f>'PR-RAS'!E68</f>
        <v>94159019.489999995</v>
      </c>
      <c r="E64" s="1">
        <v>0</v>
      </c>
      <c r="F64" s="1">
        <v>0</v>
      </c>
      <c r="G64" s="2">
        <f t="shared" si="0"/>
        <v>16626132.390419999</v>
      </c>
      <c r="H64" s="2">
        <f t="shared" si="1"/>
        <v>0.84999999403953552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74869843.870000005</v>
      </c>
      <c r="D65" s="1">
        <f>'PR-RAS'!E69</f>
        <v>93059392.5</v>
      </c>
      <c r="E65" s="1">
        <v>0</v>
      </c>
      <c r="F65" s="1">
        <v>0</v>
      </c>
      <c r="G65" s="2">
        <f t="shared" si="0"/>
        <v>16703272.247680001</v>
      </c>
      <c r="H65" s="2">
        <f t="shared" si="1"/>
        <v>0.62999999523162842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718980.49</v>
      </c>
      <c r="D66" s="1">
        <f>'PR-RAS'!E70</f>
        <v>1099626.99</v>
      </c>
      <c r="E66" s="1">
        <v>0</v>
      </c>
      <c r="F66" s="1">
        <v>0</v>
      </c>
      <c r="G66" s="2">
        <f t="shared" si="0"/>
        <v>189685.24054999999</v>
      </c>
      <c r="H66" s="2">
        <f t="shared" si="1"/>
        <v>0.5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5376468.1600000001</v>
      </c>
      <c r="D70" s="1">
        <f>'PR-RAS'!E74</f>
        <v>10544550.059999999</v>
      </c>
      <c r="E70" s="1">
        <v>0</v>
      </c>
      <c r="F70" s="1">
        <v>0</v>
      </c>
      <c r="G70" s="2">
        <f t="shared" si="0"/>
        <v>1826124.21132</v>
      </c>
      <c r="H70" s="2">
        <f t="shared" si="1"/>
        <v>0.2199999988079071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3489909.07</v>
      </c>
      <c r="D71" s="1">
        <f>'PR-RAS'!E75</f>
        <v>5817707.2299999995</v>
      </c>
      <c r="E71" s="1">
        <v>0</v>
      </c>
      <c r="F71" s="1">
        <v>0</v>
      </c>
      <c r="G71" s="2">
        <f t="shared" si="0"/>
        <v>1058772.6470999999</v>
      </c>
      <c r="H71" s="2">
        <f t="shared" si="1"/>
        <v>0.2999999993480742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1886559.09</v>
      </c>
      <c r="D72" s="1">
        <f>'PR-RAS'!E76</f>
        <v>4726842.83</v>
      </c>
      <c r="E72" s="1">
        <v>0</v>
      </c>
      <c r="F72" s="1">
        <v>0</v>
      </c>
      <c r="G72" s="2">
        <f t="shared" si="0"/>
        <v>805157.3772499999</v>
      </c>
      <c r="H72" s="2">
        <f t="shared" si="1"/>
        <v>0.26000000000931323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2312318.6300000004</v>
      </c>
      <c r="D78" s="1">
        <f>'PR-RAS'!E82</f>
        <v>5814018.0999999996</v>
      </c>
      <c r="E78" s="1">
        <v>0</v>
      </c>
      <c r="F78" s="1">
        <v>0</v>
      </c>
      <c r="G78" s="2">
        <f t="shared" si="0"/>
        <v>1073407.3219099999</v>
      </c>
      <c r="H78" s="2">
        <f t="shared" si="1"/>
        <v>0.46999999927356839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520891.36</v>
      </c>
      <c r="D79" s="1">
        <f>'PR-RAS'!E83</f>
        <v>778391.46</v>
      </c>
      <c r="E79" s="1">
        <v>0</v>
      </c>
      <c r="F79" s="1">
        <v>0</v>
      </c>
      <c r="G79" s="2">
        <f t="shared" si="0"/>
        <v>162058.59383999999</v>
      </c>
      <c r="H79" s="2">
        <f t="shared" si="1"/>
        <v>0.81999999994877726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57017.42</v>
      </c>
      <c r="D81" s="1">
        <f>'PR-RAS'!E85</f>
        <v>166430.51999999999</v>
      </c>
      <c r="E81" s="1">
        <v>0</v>
      </c>
      <c r="F81" s="1">
        <v>0</v>
      </c>
      <c r="G81" s="2">
        <f t="shared" si="0"/>
        <v>31190.276799999996</v>
      </c>
      <c r="H81" s="2">
        <f t="shared" si="1"/>
        <v>0.90000000000873115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4708.1499999999996</v>
      </c>
      <c r="D82" s="1">
        <f>'PR-RAS'!E86</f>
        <v>890.71999999999991</v>
      </c>
      <c r="E82" s="1">
        <v>0</v>
      </c>
      <c r="F82" s="1">
        <v>0</v>
      </c>
      <c r="G82" s="2">
        <f t="shared" si="0"/>
        <v>525.65679</v>
      </c>
      <c r="H82" s="2">
        <f t="shared" si="1"/>
        <v>0.4299999999997226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359.38</v>
      </c>
      <c r="D83" s="1">
        <f>'PR-RAS'!E87</f>
        <v>0</v>
      </c>
      <c r="E83" s="1">
        <v>0</v>
      </c>
      <c r="F83" s="1">
        <v>0</v>
      </c>
      <c r="G83" s="2">
        <f t="shared" si="0"/>
        <v>29.469160000000002</v>
      </c>
      <c r="H83" s="2">
        <f t="shared" si="1"/>
        <v>0.37999999999999545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457200</v>
      </c>
      <c r="D85" s="1">
        <f>'PR-RAS'!E89</f>
        <v>609600</v>
      </c>
      <c r="E85" s="1">
        <v>0</v>
      </c>
      <c r="F85" s="1">
        <v>0</v>
      </c>
      <c r="G85" s="2">
        <f t="shared" si="0"/>
        <v>140817.60000000001</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1606.41</v>
      </c>
      <c r="D86" s="1">
        <f>'PR-RAS'!E90</f>
        <v>1470.22</v>
      </c>
      <c r="E86" s="1">
        <v>0</v>
      </c>
      <c r="F86" s="1">
        <v>0</v>
      </c>
      <c r="G86" s="2">
        <f t="shared" si="0"/>
        <v>386.48225000000008</v>
      </c>
      <c r="H86" s="2">
        <f t="shared" si="1"/>
        <v>0.63000000000010914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1791427.2700000003</v>
      </c>
      <c r="D87" s="1">
        <f>'PR-RAS'!E91</f>
        <v>5035626.6399999997</v>
      </c>
      <c r="E87" s="1">
        <v>0</v>
      </c>
      <c r="F87" s="1">
        <v>0</v>
      </c>
      <c r="G87" s="2">
        <f t="shared" si="0"/>
        <v>1020190.5272999998</v>
      </c>
      <c r="H87" s="2">
        <f t="shared" si="1"/>
        <v>0.63000000058673322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1635718.29</v>
      </c>
      <c r="D88" s="1">
        <f>'PR-RAS'!E92</f>
        <v>4027470.75</v>
      </c>
      <c r="E88" s="1">
        <v>0</v>
      </c>
      <c r="F88" s="1">
        <v>0</v>
      </c>
      <c r="G88" s="2">
        <f t="shared" si="0"/>
        <v>843087.40172999981</v>
      </c>
      <c r="H88" s="2">
        <f t="shared" si="1"/>
        <v>0.5400000000372529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17786.82</v>
      </c>
      <c r="D89" s="1">
        <f>'PR-RAS'!E93</f>
        <v>828871.5</v>
      </c>
      <c r="E89" s="1">
        <v>0</v>
      </c>
      <c r="F89" s="1">
        <v>0</v>
      </c>
      <c r="G89" s="2">
        <f t="shared" si="0"/>
        <v>147446.62416000001</v>
      </c>
      <c r="H89" s="2">
        <f t="shared" si="1"/>
        <v>0.68000000000029104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83267.039999999994</v>
      </c>
      <c r="D90" s="1">
        <f>'PR-RAS'!E94</f>
        <v>108608.56</v>
      </c>
      <c r="E90" s="1">
        <v>0</v>
      </c>
      <c r="F90" s="1">
        <v>0</v>
      </c>
      <c r="G90" s="2">
        <f t="shared" si="0"/>
        <v>26743.090239999998</v>
      </c>
      <c r="H90" s="2">
        <f t="shared" si="1"/>
        <v>0.47999999999592546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1995.61</v>
      </c>
      <c r="D92" s="1">
        <f>'PR-RAS'!E96</f>
        <v>0</v>
      </c>
      <c r="E92" s="1">
        <v>0</v>
      </c>
      <c r="F92" s="1">
        <v>0</v>
      </c>
      <c r="G92" s="2">
        <f t="shared" si="0"/>
        <v>181.60050999999999</v>
      </c>
      <c r="H92" s="2">
        <f t="shared" si="1"/>
        <v>0.39000000000010004</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52659.51</v>
      </c>
      <c r="D93" s="1">
        <f>'PR-RAS'!E97</f>
        <v>70675.829999999987</v>
      </c>
      <c r="E93" s="1">
        <v>0</v>
      </c>
      <c r="F93" s="1">
        <v>0</v>
      </c>
      <c r="G93" s="2">
        <f t="shared" si="0"/>
        <v>17849.027639999997</v>
      </c>
      <c r="H93" s="2">
        <f t="shared" si="1"/>
        <v>0.66000000001076842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13521357.99</v>
      </c>
      <c r="D102" s="1">
        <f>'PR-RAS'!E106</f>
        <v>15481806.939999999</v>
      </c>
      <c r="E102" s="1">
        <v>0</v>
      </c>
      <c r="F102" s="1">
        <v>0</v>
      </c>
      <c r="G102" s="2">
        <f t="shared" si="0"/>
        <v>4492982.1588700004</v>
      </c>
      <c r="H102" s="2">
        <f t="shared" si="1"/>
        <v>7.0000000298023224E-2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718636.91</v>
      </c>
      <c r="D103" s="1">
        <f>'PR-RAS'!E107</f>
        <v>640198.68999999994</v>
      </c>
      <c r="E103" s="1">
        <v>0</v>
      </c>
      <c r="F103" s="1">
        <v>0</v>
      </c>
      <c r="G103" s="2">
        <f t="shared" si="0"/>
        <v>203901.49758</v>
      </c>
      <c r="H103" s="2">
        <f t="shared" si="1"/>
        <v>0.40000000002328306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419490.68</v>
      </c>
      <c r="D105" s="1">
        <f>'PR-RAS'!E109</f>
        <v>454541.68</v>
      </c>
      <c r="E105" s="1">
        <v>0</v>
      </c>
      <c r="F105" s="1">
        <v>0</v>
      </c>
      <c r="G105" s="2">
        <f t="shared" si="0"/>
        <v>138171.70016000001</v>
      </c>
      <c r="H105" s="2">
        <f t="shared" si="1"/>
        <v>0.64000000001396984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82923.88</v>
      </c>
      <c r="D106" s="1">
        <f>'PR-RAS'!E110</f>
        <v>56011.14</v>
      </c>
      <c r="E106" s="1">
        <v>0</v>
      </c>
      <c r="F106" s="1">
        <v>0</v>
      </c>
      <c r="G106" s="2">
        <f t="shared" si="0"/>
        <v>20469.346799999999</v>
      </c>
      <c r="H106" s="2">
        <f t="shared" si="1"/>
        <v>0.25999999999476131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216222.35</v>
      </c>
      <c r="D107" s="1">
        <f>'PR-RAS'!E111</f>
        <v>129645.87</v>
      </c>
      <c r="E107" s="1">
        <v>0</v>
      </c>
      <c r="F107" s="1">
        <v>0</v>
      </c>
      <c r="G107" s="2">
        <f t="shared" si="0"/>
        <v>50404.493539999996</v>
      </c>
      <c r="H107" s="2">
        <f t="shared" si="1"/>
        <v>0.48000000001047738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12802721.08</v>
      </c>
      <c r="D108" s="1">
        <f>'PR-RAS'!E112</f>
        <v>14841608.25</v>
      </c>
      <c r="E108" s="1">
        <v>0</v>
      </c>
      <c r="F108" s="1">
        <v>0</v>
      </c>
      <c r="G108" s="2">
        <f t="shared" si="0"/>
        <v>4545995.32106</v>
      </c>
      <c r="H108" s="2">
        <f t="shared" si="1"/>
        <v>0.33000000007450581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12802721.08</v>
      </c>
      <c r="D113" s="1">
        <f>'PR-RAS'!E117</f>
        <v>14841608.25</v>
      </c>
      <c r="E113" s="1">
        <v>0</v>
      </c>
      <c r="F113" s="1">
        <v>0</v>
      </c>
      <c r="G113" s="2">
        <f t="shared" si="0"/>
        <v>4758425.0089600002</v>
      </c>
      <c r="H113" s="2">
        <f t="shared" si="1"/>
        <v>0.33000000007450581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11235406.689999999</v>
      </c>
      <c r="D120" s="1">
        <f>'PR-RAS'!E124</f>
        <v>12162871.329999998</v>
      </c>
      <c r="E120" s="1">
        <v>0</v>
      </c>
      <c r="F120" s="1">
        <v>0</v>
      </c>
      <c r="G120" s="2">
        <f t="shared" si="0"/>
        <v>4231776.7726499988</v>
      </c>
      <c r="H120" s="2">
        <f t="shared" si="1"/>
        <v>0.6399999987334013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10544697.859999999</v>
      </c>
      <c r="D121" s="1">
        <f>'PR-RAS'!E125</f>
        <v>11605823.899999999</v>
      </c>
      <c r="E121" s="1">
        <v>0</v>
      </c>
      <c r="F121" s="1">
        <v>0</v>
      </c>
      <c r="G121" s="2">
        <f t="shared" si="0"/>
        <v>4050761.4791999995</v>
      </c>
      <c r="H121" s="2">
        <f t="shared" si="1"/>
        <v>0.24000000208616257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22189.26</v>
      </c>
      <c r="D122" s="1">
        <f>'PR-RAS'!E126</f>
        <v>37669.949999999997</v>
      </c>
      <c r="E122" s="1">
        <v>0</v>
      </c>
      <c r="F122" s="1">
        <v>0</v>
      </c>
      <c r="G122" s="2">
        <f t="shared" si="0"/>
        <v>11801.028359999998</v>
      </c>
      <c r="H122" s="2">
        <f t="shared" si="1"/>
        <v>0.31000000000130967</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10522508.6</v>
      </c>
      <c r="D123" s="1">
        <f>'PR-RAS'!E127</f>
        <v>11568153.949999999</v>
      </c>
      <c r="E123" s="1">
        <v>0</v>
      </c>
      <c r="F123" s="1">
        <v>0</v>
      </c>
      <c r="G123" s="2">
        <f t="shared" si="0"/>
        <v>4106375.6129999999</v>
      </c>
      <c r="H123" s="2">
        <f t="shared" si="1"/>
        <v>0.45000000111758709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690708.83</v>
      </c>
      <c r="D124" s="1">
        <f>'PR-RAS'!E128</f>
        <v>557047.43000000005</v>
      </c>
      <c r="E124" s="1">
        <v>0</v>
      </c>
      <c r="F124" s="1">
        <v>0</v>
      </c>
      <c r="G124" s="2">
        <f t="shared" si="0"/>
        <v>221990.85386999999</v>
      </c>
      <c r="H124" s="2">
        <f t="shared" si="1"/>
        <v>0.60000000009313226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444242.74</v>
      </c>
      <c r="D125" s="1">
        <f>'PR-RAS'!E129</f>
        <v>412537.68000000005</v>
      </c>
      <c r="E125" s="1">
        <v>0</v>
      </c>
      <c r="F125" s="1">
        <v>0</v>
      </c>
      <c r="G125" s="2">
        <f t="shared" si="0"/>
        <v>157395.44440000001</v>
      </c>
      <c r="H125" s="2">
        <f t="shared" si="1"/>
        <v>0.57999999995809048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246466.09</v>
      </c>
      <c r="D126" s="1">
        <f>'PR-RAS'!E130</f>
        <v>144509.75</v>
      </c>
      <c r="E126" s="1">
        <v>0</v>
      </c>
      <c r="F126" s="1">
        <v>0</v>
      </c>
      <c r="G126" s="2">
        <f t="shared" si="0"/>
        <v>66935.698749999996</v>
      </c>
      <c r="H126" s="2">
        <f t="shared" si="1"/>
        <v>0.33999999999650754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55066990.789999999</v>
      </c>
      <c r="D129" s="1">
        <f>'PR-RAS'!E133</f>
        <v>68783589.86999999</v>
      </c>
      <c r="E129" s="1">
        <v>0</v>
      </c>
      <c r="F129" s="1">
        <v>0</v>
      </c>
      <c r="G129" s="2">
        <f t="shared" si="0"/>
        <v>24657173.827839997</v>
      </c>
      <c r="H129" s="2">
        <f t="shared" si="1"/>
        <v>0.34000001102685928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55066990.789999999</v>
      </c>
      <c r="D134" s="1">
        <f>'PR-RAS'!E138</f>
        <v>68783589.86999999</v>
      </c>
      <c r="E134" s="1">
        <v>0</v>
      </c>
      <c r="F134" s="1">
        <v>0</v>
      </c>
      <c r="G134" s="2">
        <f t="shared" si="0"/>
        <v>25620344.680489998</v>
      </c>
      <c r="H134" s="2">
        <f t="shared" si="1"/>
        <v>0.34000001102685928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298629.53000000003</v>
      </c>
      <c r="D135" s="1">
        <f>'PR-RAS'!E139</f>
        <v>132687.12999999998</v>
      </c>
      <c r="E135" s="1">
        <v>0</v>
      </c>
      <c r="F135" s="1">
        <v>0</v>
      </c>
      <c r="G135" s="2">
        <f t="shared" si="0"/>
        <v>75576.507860000012</v>
      </c>
      <c r="H135" s="2">
        <f t="shared" si="1"/>
        <v>0.59999999994761311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298629.53000000003</v>
      </c>
      <c r="D146" s="1">
        <f>'PR-RAS'!E150</f>
        <v>132687.12999999998</v>
      </c>
      <c r="E146" s="1">
        <v>0</v>
      </c>
      <c r="F146" s="1">
        <v>0</v>
      </c>
      <c r="G146" s="2">
        <f t="shared" si="0"/>
        <v>81780.549549999996</v>
      </c>
      <c r="H146" s="2">
        <f t="shared" si="1"/>
        <v>0.59999999994761311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213832674.75</v>
      </c>
      <c r="D147" s="1">
        <f>'PR-RAS'!E151</f>
        <v>257508762.76999998</v>
      </c>
      <c r="E147" s="1">
        <v>0</v>
      </c>
      <c r="F147" s="1">
        <v>0</v>
      </c>
      <c r="G147" s="2">
        <f t="shared" si="0"/>
        <v>106412129.24233998</v>
      </c>
      <c r="H147" s="2">
        <f t="shared" si="1"/>
        <v>0.48000001907348633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146004781.81</v>
      </c>
      <c r="D148" s="1">
        <f>'PR-RAS'!E152</f>
        <v>184218980.50999996</v>
      </c>
      <c r="E148" s="1">
        <v>0</v>
      </c>
      <c r="F148" s="1">
        <v>0</v>
      </c>
      <c r="G148" s="2">
        <f t="shared" si="0"/>
        <v>75623083.196009979</v>
      </c>
      <c r="H148" s="2">
        <f t="shared" si="1"/>
        <v>0.68000003695487976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120696580.16000001</v>
      </c>
      <c r="D149" s="1">
        <f>'PR-RAS'!E153</f>
        <v>152856372.32999995</v>
      </c>
      <c r="E149" s="1">
        <v>0</v>
      </c>
      <c r="F149" s="1">
        <v>0</v>
      </c>
      <c r="G149" s="2">
        <f t="shared" si="0"/>
        <v>63108580.073359989</v>
      </c>
      <c r="H149" s="2">
        <f t="shared" si="1"/>
        <v>0.48999996483325958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116043787.03</v>
      </c>
      <c r="D150" s="1">
        <f>'PR-RAS'!E154</f>
        <v>147574308.59999996</v>
      </c>
      <c r="E150" s="1">
        <v>0</v>
      </c>
      <c r="F150" s="1">
        <v>0</v>
      </c>
      <c r="G150" s="2">
        <f t="shared" si="0"/>
        <v>61267668.230269983</v>
      </c>
      <c r="H150" s="2">
        <f t="shared" si="1"/>
        <v>0.43000003695487976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234.64</v>
      </c>
      <c r="E151" s="1">
        <v>0</v>
      </c>
      <c r="F151" s="1">
        <v>0</v>
      </c>
      <c r="G151" s="2">
        <f t="shared" si="0"/>
        <v>70.391999999999996</v>
      </c>
      <c r="H151" s="2">
        <f t="shared" si="1"/>
        <v>0.36000000000001364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2174498.37</v>
      </c>
      <c r="D152" s="1">
        <f>'PR-RAS'!E156</f>
        <v>3435355.2400000007</v>
      </c>
      <c r="E152" s="1">
        <v>0</v>
      </c>
      <c r="F152" s="1">
        <v>0</v>
      </c>
      <c r="G152" s="2">
        <f t="shared" si="0"/>
        <v>1365826.5363500002</v>
      </c>
      <c r="H152" s="2">
        <f t="shared" si="1"/>
        <v>0.61000000080093741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2478294.7599999998</v>
      </c>
      <c r="D153" s="1">
        <f>'PR-RAS'!E157</f>
        <v>1846473.8499999999</v>
      </c>
      <c r="E153" s="1">
        <v>0</v>
      </c>
      <c r="F153" s="1">
        <v>0</v>
      </c>
      <c r="G153" s="2">
        <f t="shared" si="0"/>
        <v>938028.85391999979</v>
      </c>
      <c r="H153" s="2">
        <f t="shared" si="1"/>
        <v>0.3900000003632158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6308893.5</v>
      </c>
      <c r="D154" s="1">
        <f>'PR-RAS'!E158</f>
        <v>7212009.4999999991</v>
      </c>
      <c r="E154" s="1">
        <v>0</v>
      </c>
      <c r="F154" s="1">
        <v>0</v>
      </c>
      <c r="G154" s="2">
        <f t="shared" si="0"/>
        <v>3172135.6124999998</v>
      </c>
      <c r="H154" s="2">
        <f t="shared" si="1"/>
        <v>1.0000000009313226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18999308.149999999</v>
      </c>
      <c r="D155" s="1">
        <f>'PR-RAS'!E159</f>
        <v>24150598.68</v>
      </c>
      <c r="E155" s="1">
        <v>0</v>
      </c>
      <c r="F155" s="1">
        <v>0</v>
      </c>
      <c r="G155" s="2">
        <f t="shared" si="0"/>
        <v>10364277.848539999</v>
      </c>
      <c r="H155" s="2">
        <f t="shared" si="1"/>
        <v>0.4699999988079071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1403.15</v>
      </c>
      <c r="D156" s="1">
        <f>'PR-RAS'!E160</f>
        <v>7252.62</v>
      </c>
      <c r="E156" s="1">
        <v>0</v>
      </c>
      <c r="F156" s="1">
        <v>0</v>
      </c>
      <c r="G156" s="2">
        <f t="shared" si="0"/>
        <v>2465.8004499999997</v>
      </c>
      <c r="H156" s="2">
        <f t="shared" si="1"/>
        <v>0.53000000000020009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18994231.379999999</v>
      </c>
      <c r="D157" s="1">
        <f>'PR-RAS'!E161</f>
        <v>24141367.379999999</v>
      </c>
      <c r="E157" s="1">
        <v>0</v>
      </c>
      <c r="F157" s="1">
        <v>0</v>
      </c>
      <c r="G157" s="2">
        <f t="shared" si="0"/>
        <v>10495206.717840001</v>
      </c>
      <c r="H157" s="2">
        <f t="shared" si="1"/>
        <v>0.75999999791383743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3673.62</v>
      </c>
      <c r="D158" s="1">
        <f>'PR-RAS'!E162</f>
        <v>1978.68</v>
      </c>
      <c r="E158" s="1">
        <v>0</v>
      </c>
      <c r="F158" s="1">
        <v>0</v>
      </c>
      <c r="G158" s="2">
        <f t="shared" si="0"/>
        <v>1198.06386</v>
      </c>
      <c r="H158" s="2">
        <f t="shared" si="1"/>
        <v>0.70000000000004547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51014020.32</v>
      </c>
      <c r="D159" s="1">
        <f>'PR-RAS'!E163</f>
        <v>50824700.900000006</v>
      </c>
      <c r="E159" s="1">
        <v>0</v>
      </c>
      <c r="F159" s="1">
        <v>0</v>
      </c>
      <c r="G159" s="2">
        <f t="shared" si="0"/>
        <v>24120820.694960002</v>
      </c>
      <c r="H159" s="2">
        <f t="shared" si="1"/>
        <v>0.41999999433755875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5923344.2800000003</v>
      </c>
      <c r="D160" s="1">
        <f>'PR-RAS'!E164</f>
        <v>5752649.2300000004</v>
      </c>
      <c r="E160" s="1">
        <v>0</v>
      </c>
      <c r="F160" s="1">
        <v>0</v>
      </c>
      <c r="G160" s="2">
        <f t="shared" si="0"/>
        <v>2771154.1956600002</v>
      </c>
      <c r="H160" s="2">
        <f t="shared" si="1"/>
        <v>0.51000000070780516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1109983.22</v>
      </c>
      <c r="D161" s="1">
        <f>'PR-RAS'!E165</f>
        <v>1019225.4200000002</v>
      </c>
      <c r="E161" s="1">
        <v>0</v>
      </c>
      <c r="F161" s="1">
        <v>0</v>
      </c>
      <c r="G161" s="2">
        <f t="shared" si="0"/>
        <v>503749.44960000011</v>
      </c>
      <c r="H161" s="2">
        <f t="shared" si="1"/>
        <v>0.64000000013038516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4053225.09</v>
      </c>
      <c r="D162" s="1">
        <f>'PR-RAS'!E166</f>
        <v>4075757.8299999996</v>
      </c>
      <c r="E162" s="1">
        <v>0</v>
      </c>
      <c r="F162" s="1">
        <v>0</v>
      </c>
      <c r="G162" s="2">
        <f t="shared" si="0"/>
        <v>1964963.2607500001</v>
      </c>
      <c r="H162" s="2">
        <f t="shared" si="1"/>
        <v>0.26000000024214387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672668.77</v>
      </c>
      <c r="D163" s="1">
        <f>'PR-RAS'!E167</f>
        <v>447663.06000000006</v>
      </c>
      <c r="E163" s="1">
        <v>0</v>
      </c>
      <c r="F163" s="1">
        <v>0</v>
      </c>
      <c r="G163" s="2">
        <f t="shared" si="0"/>
        <v>254015.17218000002</v>
      </c>
      <c r="H163" s="2">
        <f t="shared" si="1"/>
        <v>0.2900000000372529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87467.199999999997</v>
      </c>
      <c r="D164" s="1">
        <f>'PR-RAS'!E168</f>
        <v>210002.92</v>
      </c>
      <c r="E164" s="1">
        <v>0</v>
      </c>
      <c r="F164" s="1">
        <v>0</v>
      </c>
      <c r="G164" s="2">
        <f t="shared" si="0"/>
        <v>82718.105520000012</v>
      </c>
      <c r="H164" s="2">
        <f t="shared" si="1"/>
        <v>0.27999999998428393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20406709.790000003</v>
      </c>
      <c r="D165" s="1">
        <f>'PR-RAS'!E169</f>
        <v>19857427.82</v>
      </c>
      <c r="E165" s="1">
        <v>0</v>
      </c>
      <c r="F165" s="1">
        <v>0</v>
      </c>
      <c r="G165" s="2">
        <f t="shared" si="0"/>
        <v>9859936.7305200007</v>
      </c>
      <c r="H165" s="2">
        <f t="shared" si="1"/>
        <v>0.38999999687075615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1800746.73</v>
      </c>
      <c r="D166" s="1">
        <f>'PR-RAS'!E170</f>
        <v>1804805.18</v>
      </c>
      <c r="E166" s="1">
        <v>0</v>
      </c>
      <c r="F166" s="1">
        <v>0</v>
      </c>
      <c r="G166" s="2">
        <f t="shared" si="0"/>
        <v>892708.91985000006</v>
      </c>
      <c r="H166" s="2">
        <f t="shared" si="1"/>
        <v>0.44999999995343387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10897044.970000001</v>
      </c>
      <c r="D167" s="1">
        <f>'PR-RAS'!E171</f>
        <v>10891528.299999999</v>
      </c>
      <c r="E167" s="1">
        <v>0</v>
      </c>
      <c r="F167" s="1">
        <v>0</v>
      </c>
      <c r="G167" s="2">
        <f t="shared" si="0"/>
        <v>5424896.8606200004</v>
      </c>
      <c r="H167" s="2">
        <f t="shared" si="1"/>
        <v>0.32999999821186066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6358178.4699999997</v>
      </c>
      <c r="D168" s="1">
        <f>'PR-RAS'!E172</f>
        <v>5658202.1500000004</v>
      </c>
      <c r="E168" s="1">
        <v>0</v>
      </c>
      <c r="F168" s="1">
        <v>0</v>
      </c>
      <c r="G168" s="2">
        <f t="shared" si="0"/>
        <v>2951655.32259</v>
      </c>
      <c r="H168" s="2">
        <f t="shared" si="1"/>
        <v>0.62000000011175871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656007.46</v>
      </c>
      <c r="D169" s="1">
        <f>'PR-RAS'!E173</f>
        <v>680421.35</v>
      </c>
      <c r="E169" s="1">
        <v>0</v>
      </c>
      <c r="F169" s="1">
        <v>0</v>
      </c>
      <c r="G169" s="2">
        <f t="shared" si="0"/>
        <v>338830.82688000001</v>
      </c>
      <c r="H169" s="2">
        <f t="shared" si="1"/>
        <v>0.80999999993946403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480244.23</v>
      </c>
      <c r="D170" s="1">
        <f>'PR-RAS'!E174</f>
        <v>492764.7699999999</v>
      </c>
      <c r="E170" s="1">
        <v>0</v>
      </c>
      <c r="F170" s="1">
        <v>0</v>
      </c>
      <c r="G170" s="2">
        <f t="shared" si="0"/>
        <v>247715.76712999999</v>
      </c>
      <c r="H170" s="2">
        <f t="shared" si="1"/>
        <v>0.46000000007916242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214487.93</v>
      </c>
      <c r="D172" s="1">
        <f>'PR-RAS'!E176</f>
        <v>329706.07</v>
      </c>
      <c r="E172" s="1">
        <v>0</v>
      </c>
      <c r="F172" s="1">
        <v>0</v>
      </c>
      <c r="G172" s="2">
        <f t="shared" si="0"/>
        <v>149436.91197000002</v>
      </c>
      <c r="H172" s="2">
        <f t="shared" si="1"/>
        <v>0.14000000001396984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22533005.739999998</v>
      </c>
      <c r="D173" s="1">
        <f>'PR-RAS'!E177</f>
        <v>22841752.73</v>
      </c>
      <c r="E173" s="1">
        <v>0</v>
      </c>
      <c r="F173" s="1">
        <v>0</v>
      </c>
      <c r="G173" s="2">
        <f t="shared" si="0"/>
        <v>11733239.9264</v>
      </c>
      <c r="H173" s="2">
        <f t="shared" si="1"/>
        <v>0.5300000011920929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2378107.27</v>
      </c>
      <c r="D174" s="1">
        <f>'PR-RAS'!E178</f>
        <v>2472310.6500000004</v>
      </c>
      <c r="E174" s="1">
        <v>0</v>
      </c>
      <c r="F174" s="1">
        <v>0</v>
      </c>
      <c r="G174" s="2">
        <f t="shared" si="0"/>
        <v>1266832.0426099999</v>
      </c>
      <c r="H174" s="2">
        <f t="shared" si="1"/>
        <v>0.61999999964609742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6582272.4699999997</v>
      </c>
      <c r="D175" s="1">
        <f>'PR-RAS'!E179</f>
        <v>6478348.2800000003</v>
      </c>
      <c r="E175" s="1">
        <v>0</v>
      </c>
      <c r="F175" s="1">
        <v>0</v>
      </c>
      <c r="G175" s="2">
        <f t="shared" si="0"/>
        <v>3399780.6112199998</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1003366.35</v>
      </c>
      <c r="D176" s="1">
        <f>'PR-RAS'!E180</f>
        <v>847823.34000000008</v>
      </c>
      <c r="E176" s="1">
        <v>0</v>
      </c>
      <c r="F176" s="1">
        <v>0</v>
      </c>
      <c r="G176" s="2">
        <f t="shared" si="0"/>
        <v>472327.28025000001</v>
      </c>
      <c r="H176" s="2">
        <f t="shared" si="1"/>
        <v>0.69000000006053597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2280218.29</v>
      </c>
      <c r="D177" s="1">
        <f>'PR-RAS'!E181</f>
        <v>2429616.5100000002</v>
      </c>
      <c r="E177" s="1">
        <v>0</v>
      </c>
      <c r="F177" s="1">
        <v>0</v>
      </c>
      <c r="G177" s="2">
        <f t="shared" si="0"/>
        <v>1256543.43056</v>
      </c>
      <c r="H177" s="2">
        <f t="shared" si="1"/>
        <v>0.77999999979510903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1168102.72</v>
      </c>
      <c r="D178" s="1">
        <f>'PR-RAS'!E182</f>
        <v>1310670.2899999998</v>
      </c>
      <c r="E178" s="1">
        <v>0</v>
      </c>
      <c r="F178" s="1">
        <v>0</v>
      </c>
      <c r="G178" s="2">
        <f t="shared" si="0"/>
        <v>670731.46409999998</v>
      </c>
      <c r="H178" s="2">
        <f t="shared" si="1"/>
        <v>0.56999999983236194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1183846.54</v>
      </c>
      <c r="D179" s="1">
        <f>'PR-RAS'!E183</f>
        <v>1290594.1499999999</v>
      </c>
      <c r="E179" s="1">
        <v>0</v>
      </c>
      <c r="F179" s="1">
        <v>0</v>
      </c>
      <c r="G179" s="2">
        <f t="shared" si="0"/>
        <v>670176.20151999989</v>
      </c>
      <c r="H179" s="2">
        <f t="shared" si="1"/>
        <v>0.60999999986961484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3176978.09</v>
      </c>
      <c r="D180" s="1">
        <f>'PR-RAS'!E184</f>
        <v>2946292.31</v>
      </c>
      <c r="E180" s="1">
        <v>0</v>
      </c>
      <c r="F180" s="1">
        <v>0</v>
      </c>
      <c r="G180" s="2">
        <f t="shared" si="0"/>
        <v>1623451.7250900001</v>
      </c>
      <c r="H180" s="2">
        <f t="shared" si="1"/>
        <v>0.39999999990686774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1419422.29</v>
      </c>
      <c r="D181" s="1">
        <f>'PR-RAS'!E185</f>
        <v>1462629.4200000002</v>
      </c>
      <c r="E181" s="1">
        <v>0</v>
      </c>
      <c r="F181" s="1">
        <v>0</v>
      </c>
      <c r="G181" s="2">
        <f t="shared" si="0"/>
        <v>782042.60340000014</v>
      </c>
      <c r="H181" s="2">
        <f t="shared" si="1"/>
        <v>0.71000000019557774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3340691.72</v>
      </c>
      <c r="D182" s="1">
        <f>'PR-RAS'!E186</f>
        <v>3603467.7800000003</v>
      </c>
      <c r="E182" s="1">
        <v>0</v>
      </c>
      <c r="F182" s="1">
        <v>0</v>
      </c>
      <c r="G182" s="2">
        <f t="shared" si="0"/>
        <v>1909120.5376800001</v>
      </c>
      <c r="H182" s="2">
        <f t="shared" si="1"/>
        <v>0.49999999953433871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142855.66</v>
      </c>
      <c r="D183" s="1">
        <f>'PR-RAS'!E187</f>
        <v>205038.46</v>
      </c>
      <c r="E183" s="1">
        <v>0</v>
      </c>
      <c r="F183" s="1">
        <v>0</v>
      </c>
      <c r="G183" s="2">
        <f t="shared" si="0"/>
        <v>100633.72955999999</v>
      </c>
      <c r="H183" s="2">
        <f t="shared" si="1"/>
        <v>0.79999999998835847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2008104.85</v>
      </c>
      <c r="D184" s="1">
        <f>'PR-RAS'!E188</f>
        <v>2167832.66</v>
      </c>
      <c r="E184" s="1">
        <v>0</v>
      </c>
      <c r="F184" s="1">
        <v>0</v>
      </c>
      <c r="G184" s="2">
        <f t="shared" si="0"/>
        <v>1160909.94111</v>
      </c>
      <c r="H184" s="2">
        <f t="shared" si="1"/>
        <v>0.48999999975785613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380307.67</v>
      </c>
      <c r="D185" s="1">
        <f>'PR-RAS'!E189</f>
        <v>375723.8</v>
      </c>
      <c r="E185" s="1">
        <v>0</v>
      </c>
      <c r="F185" s="1">
        <v>0</v>
      </c>
      <c r="G185" s="2">
        <f t="shared" si="0"/>
        <v>208242.96968000001</v>
      </c>
      <c r="H185" s="2">
        <f t="shared" si="1"/>
        <v>0.53000000002793968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435260.57</v>
      </c>
      <c r="D186" s="1">
        <f>'PR-RAS'!E190</f>
        <v>519254.13000000006</v>
      </c>
      <c r="E186" s="1">
        <v>0</v>
      </c>
      <c r="F186" s="1">
        <v>0</v>
      </c>
      <c r="G186" s="2">
        <f t="shared" si="0"/>
        <v>272647.23355</v>
      </c>
      <c r="H186" s="2">
        <f t="shared" si="1"/>
        <v>0.56000000005587935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380790.35</v>
      </c>
      <c r="D187" s="1">
        <f>'PR-RAS'!E191</f>
        <v>390742.87</v>
      </c>
      <c r="E187" s="1">
        <v>0</v>
      </c>
      <c r="F187" s="1">
        <v>0</v>
      </c>
      <c r="G187" s="2">
        <f t="shared" si="0"/>
        <v>216183.35273999997</v>
      </c>
      <c r="H187" s="2">
        <f t="shared" si="1"/>
        <v>0.47999999998137355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108233.17</v>
      </c>
      <c r="D188" s="1">
        <f>'PR-RAS'!E192</f>
        <v>135433.22999999998</v>
      </c>
      <c r="E188" s="1">
        <v>0</v>
      </c>
      <c r="F188" s="1">
        <v>0</v>
      </c>
      <c r="G188" s="2">
        <f t="shared" si="0"/>
        <v>70891.630809999988</v>
      </c>
      <c r="H188" s="2">
        <f t="shared" si="1"/>
        <v>0.39999999997962732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260562.34</v>
      </c>
      <c r="D189" s="1">
        <f>'PR-RAS'!E193</f>
        <v>322235.59999999998</v>
      </c>
      <c r="E189" s="1">
        <v>0</v>
      </c>
      <c r="F189" s="1">
        <v>0</v>
      </c>
      <c r="G189" s="2">
        <f t="shared" si="0"/>
        <v>170146.30551999999</v>
      </c>
      <c r="H189" s="2">
        <f t="shared" si="1"/>
        <v>0.7400000000197906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148886.88</v>
      </c>
      <c r="D190" s="1">
        <f>'PR-RAS'!E194</f>
        <v>100577.45999999999</v>
      </c>
      <c r="E190" s="1">
        <v>0</v>
      </c>
      <c r="F190" s="1">
        <v>0</v>
      </c>
      <c r="G190" s="2">
        <f t="shared" si="0"/>
        <v>66157.900200000004</v>
      </c>
      <c r="H190" s="2">
        <f t="shared" si="1"/>
        <v>0.57999999998719431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294063.87</v>
      </c>
      <c r="D191" s="1">
        <f>'PR-RAS'!E195</f>
        <v>323865.57000000007</v>
      </c>
      <c r="E191" s="1">
        <v>0</v>
      </c>
      <c r="F191" s="1">
        <v>0</v>
      </c>
      <c r="G191" s="2">
        <f t="shared" si="0"/>
        <v>178941.05190000002</v>
      </c>
      <c r="H191" s="2">
        <f t="shared" si="1"/>
        <v>0.55999999993946403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314180.46999999997</v>
      </c>
      <c r="D192" s="1">
        <f>'PR-RAS'!E196</f>
        <v>324167.65000000002</v>
      </c>
      <c r="E192" s="1">
        <v>0</v>
      </c>
      <c r="F192" s="1">
        <v>0</v>
      </c>
      <c r="G192" s="2">
        <f t="shared" si="0"/>
        <v>183840.51207</v>
      </c>
      <c r="H192" s="2">
        <f t="shared" si="1"/>
        <v>0.81999999994877726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79772.42</v>
      </c>
      <c r="D198" s="1">
        <f>'PR-RAS'!E202</f>
        <v>120628.29000000001</v>
      </c>
      <c r="E198" s="1">
        <v>0</v>
      </c>
      <c r="F198" s="1">
        <v>0</v>
      </c>
      <c r="G198" s="2">
        <f t="shared" si="0"/>
        <v>63242.713000000003</v>
      </c>
      <c r="H198" s="2">
        <f t="shared" si="1"/>
        <v>0.71000000000640284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30065.46</v>
      </c>
      <c r="D201" s="1">
        <f>'PR-RAS'!E205</f>
        <v>70921.33</v>
      </c>
      <c r="E201" s="1">
        <v>0</v>
      </c>
      <c r="F201" s="1">
        <v>0</v>
      </c>
      <c r="G201" s="2">
        <f t="shared" si="0"/>
        <v>34381.624000000003</v>
      </c>
      <c r="H201" s="2">
        <f t="shared" si="1"/>
        <v>0.79000000000087311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49706.96</v>
      </c>
      <c r="D205" s="1">
        <f>'PR-RAS'!E209</f>
        <v>49706.96</v>
      </c>
      <c r="E205" s="1">
        <v>0</v>
      </c>
      <c r="F205" s="1">
        <v>0</v>
      </c>
      <c r="G205" s="2">
        <f t="shared" si="0"/>
        <v>30420.659519999997</v>
      </c>
      <c r="H205" s="2">
        <f t="shared" si="1"/>
        <v>8.000000000174623E-2</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234408.05</v>
      </c>
      <c r="D206" s="1">
        <f>'PR-RAS'!E210</f>
        <v>203539.36</v>
      </c>
      <c r="E206" s="1">
        <v>0</v>
      </c>
      <c r="F206" s="1">
        <v>0</v>
      </c>
      <c r="G206" s="2">
        <f t="shared" si="0"/>
        <v>131504.78784999999</v>
      </c>
      <c r="H206" s="2">
        <f t="shared" si="1"/>
        <v>0.40999999997438863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102133.23</v>
      </c>
      <c r="D207" s="1">
        <f>'PR-RAS'!E211</f>
        <v>95057.78</v>
      </c>
      <c r="E207" s="1">
        <v>0</v>
      </c>
      <c r="F207" s="1">
        <v>0</v>
      </c>
      <c r="G207" s="2">
        <f t="shared" si="0"/>
        <v>60203.250739999996</v>
      </c>
      <c r="H207" s="2">
        <f t="shared" si="1"/>
        <v>0.44999999999708962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595.9</v>
      </c>
      <c r="D208" s="1">
        <f>'PR-RAS'!E212</f>
        <v>500.61999999999995</v>
      </c>
      <c r="E208" s="1">
        <v>0</v>
      </c>
      <c r="F208" s="1">
        <v>0</v>
      </c>
      <c r="G208" s="2">
        <f t="shared" si="0"/>
        <v>330.60797999999994</v>
      </c>
      <c r="H208" s="2">
        <f t="shared" si="1"/>
        <v>0.48000000000007503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101690.7</v>
      </c>
      <c r="D209" s="1">
        <f>'PR-RAS'!E213</f>
        <v>79422.19</v>
      </c>
      <c r="E209" s="1">
        <v>0</v>
      </c>
      <c r="F209" s="1">
        <v>0</v>
      </c>
      <c r="G209" s="2">
        <f t="shared" si="0"/>
        <v>54191.29664</v>
      </c>
      <c r="H209" s="2">
        <f t="shared" si="1"/>
        <v>0.49000000000523869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29988.22</v>
      </c>
      <c r="D210" s="1">
        <f>'PR-RAS'!E214</f>
        <v>28558.769999999997</v>
      </c>
      <c r="E210" s="1">
        <v>0</v>
      </c>
      <c r="F210" s="1">
        <v>0</v>
      </c>
      <c r="G210" s="2">
        <f t="shared" si="0"/>
        <v>18205.10384</v>
      </c>
      <c r="H210" s="2">
        <f t="shared" si="1"/>
        <v>0.45000000000436557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1487905.68</v>
      </c>
      <c r="D211" s="1">
        <f>'PR-RAS'!E215</f>
        <v>1579836.53</v>
      </c>
      <c r="E211" s="1">
        <v>0</v>
      </c>
      <c r="F211" s="1">
        <v>0</v>
      </c>
      <c r="G211" s="2">
        <f t="shared" si="0"/>
        <v>975991.53540000005</v>
      </c>
      <c r="H211" s="2">
        <f t="shared" si="1"/>
        <v>0.7900000000372529</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785020</v>
      </c>
      <c r="D212" s="1">
        <f>'PR-RAS'!E216</f>
        <v>975100</v>
      </c>
      <c r="E212" s="1">
        <v>0</v>
      </c>
      <c r="F212" s="1">
        <v>0</v>
      </c>
      <c r="G212" s="2">
        <f t="shared" si="0"/>
        <v>577131.41999999993</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785020</v>
      </c>
      <c r="D214" s="1">
        <f>'PR-RAS'!E218</f>
        <v>975100</v>
      </c>
      <c r="E214" s="1">
        <v>0</v>
      </c>
      <c r="F214" s="1">
        <v>0</v>
      </c>
      <c r="G214" s="2">
        <f t="shared" si="0"/>
        <v>582601.86</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452381.92</v>
      </c>
      <c r="D215" s="1">
        <f>'PR-RAS'!E219</f>
        <v>527141</v>
      </c>
      <c r="E215" s="1">
        <v>0</v>
      </c>
      <c r="F215" s="1">
        <v>0</v>
      </c>
      <c r="G215" s="2">
        <f t="shared" si="0"/>
        <v>322426.07887999999</v>
      </c>
      <c r="H215" s="2">
        <f t="shared" si="1"/>
        <v>8.0000000016298145E-2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106598.23</v>
      </c>
      <c r="D216" s="1">
        <f>'PR-RAS'!E220</f>
        <v>83814.84</v>
      </c>
      <c r="E216" s="1">
        <v>0</v>
      </c>
      <c r="F216" s="1">
        <v>0</v>
      </c>
      <c r="G216" s="2">
        <f t="shared" si="0"/>
        <v>58959.000649999994</v>
      </c>
      <c r="H216" s="2">
        <f t="shared" si="1"/>
        <v>0.38999999999941792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226117.43</v>
      </c>
      <c r="D217" s="1">
        <f>'PR-RAS'!E221</f>
        <v>258505.18999999997</v>
      </c>
      <c r="E217" s="1">
        <v>0</v>
      </c>
      <c r="F217" s="1">
        <v>0</v>
      </c>
      <c r="G217" s="2">
        <f t="shared" si="0"/>
        <v>160515.60695999998</v>
      </c>
      <c r="H217" s="2">
        <f t="shared" si="1"/>
        <v>0.61999999996623956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119666.26</v>
      </c>
      <c r="D218" s="1">
        <f>'PR-RAS'!E222</f>
        <v>184820.97</v>
      </c>
      <c r="E218" s="1">
        <v>0</v>
      </c>
      <c r="F218" s="1">
        <v>0</v>
      </c>
      <c r="G218" s="2">
        <f t="shared" si="0"/>
        <v>106179.87940000001</v>
      </c>
      <c r="H218" s="2">
        <f t="shared" si="1"/>
        <v>0.28999999999359716</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250503.76</v>
      </c>
      <c r="D219" s="1">
        <f>'PR-RAS'!E223</f>
        <v>77595.53</v>
      </c>
      <c r="E219" s="1">
        <v>0</v>
      </c>
      <c r="F219" s="1">
        <v>0</v>
      </c>
      <c r="G219" s="2">
        <f t="shared" si="0"/>
        <v>88441.470759999997</v>
      </c>
      <c r="H219" s="2">
        <f t="shared" si="1"/>
        <v>0.70999999999185093</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4636715.51</v>
      </c>
      <c r="D220" s="1">
        <f>'PR-RAS'!E224</f>
        <v>6470650.2400000002</v>
      </c>
      <c r="E220" s="1">
        <v>0</v>
      </c>
      <c r="F220" s="1">
        <v>0</v>
      </c>
      <c r="G220" s="2">
        <f t="shared" si="0"/>
        <v>3849585.5018100003</v>
      </c>
      <c r="H220" s="2">
        <f t="shared" si="1"/>
        <v>0.73000000044703484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50107.27</v>
      </c>
      <c r="D221" s="1">
        <f>'PR-RAS'!E225</f>
        <v>211651.59</v>
      </c>
      <c r="E221" s="1">
        <v>0</v>
      </c>
      <c r="F221" s="1">
        <v>0</v>
      </c>
      <c r="G221" s="2">
        <f t="shared" si="0"/>
        <v>104150.299</v>
      </c>
      <c r="H221" s="2">
        <f t="shared" si="1"/>
        <v>0.68000000000029104</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50107.27</v>
      </c>
      <c r="D222" s="1">
        <f>'PR-RAS'!E226</f>
        <v>211651.59</v>
      </c>
      <c r="E222" s="1">
        <v>0</v>
      </c>
      <c r="F222" s="1">
        <v>0</v>
      </c>
      <c r="G222" s="2">
        <f t="shared" si="0"/>
        <v>104623.70945000001</v>
      </c>
      <c r="H222" s="2">
        <f t="shared" si="1"/>
        <v>0.68000000000029104</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3420506.85</v>
      </c>
      <c r="D227" s="1">
        <f>'PR-RAS'!E231</f>
        <v>4441817.67</v>
      </c>
      <c r="E227" s="1">
        <v>0</v>
      </c>
      <c r="F227" s="1">
        <v>0</v>
      </c>
      <c r="G227" s="2">
        <f t="shared" si="0"/>
        <v>2780736.1349399998</v>
      </c>
      <c r="H227" s="2">
        <f t="shared" si="1"/>
        <v>0.47999999998137355</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975063.39</v>
      </c>
      <c r="D228" s="1">
        <f>'PR-RAS'!E232</f>
        <v>1372400.56</v>
      </c>
      <c r="E228" s="1">
        <v>0</v>
      </c>
      <c r="F228" s="1">
        <v>0</v>
      </c>
      <c r="G228" s="2">
        <f t="shared" si="0"/>
        <v>844409.24377000006</v>
      </c>
      <c r="H228" s="2">
        <f t="shared" si="1"/>
        <v>0.82999999995809048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2445443.46</v>
      </c>
      <c r="D229" s="1">
        <f>'PR-RAS'!E233</f>
        <v>3069417.11</v>
      </c>
      <c r="E229" s="1">
        <v>0</v>
      </c>
      <c r="F229" s="1">
        <v>0</v>
      </c>
      <c r="G229" s="2">
        <f t="shared" si="0"/>
        <v>1957215.3110400001</v>
      </c>
      <c r="H229" s="2">
        <f t="shared" si="1"/>
        <v>0.56999999983236194</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563435.96</v>
      </c>
      <c r="D232" s="1">
        <f>'PR-RAS'!E236</f>
        <v>660692.12</v>
      </c>
      <c r="E232" s="1">
        <v>0</v>
      </c>
      <c r="F232" s="1">
        <v>0</v>
      </c>
      <c r="G232" s="2">
        <f t="shared" si="0"/>
        <v>435393.46620000002</v>
      </c>
      <c r="H232" s="2">
        <f t="shared" si="1"/>
        <v>0.16000000003259629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396260.39</v>
      </c>
      <c r="D233" s="1">
        <f>'PR-RAS'!E237</f>
        <v>442334.58</v>
      </c>
      <c r="E233" s="1">
        <v>0</v>
      </c>
      <c r="F233" s="1">
        <v>0</v>
      </c>
      <c r="G233" s="2">
        <f t="shared" si="0"/>
        <v>297175.6556</v>
      </c>
      <c r="H233" s="2">
        <f t="shared" si="1"/>
        <v>0.80999999999767169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167175.57</v>
      </c>
      <c r="D234" s="1">
        <f>'PR-RAS'!E238</f>
        <v>218357.54</v>
      </c>
      <c r="E234" s="1">
        <v>0</v>
      </c>
      <c r="F234" s="1">
        <v>0</v>
      </c>
      <c r="G234" s="2">
        <f t="shared" si="0"/>
        <v>140706.52145</v>
      </c>
      <c r="H234" s="2">
        <f t="shared" si="1"/>
        <v>0.88999999998486601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602665.43000000005</v>
      </c>
      <c r="D240" s="1">
        <f>'PR-RAS'!E244</f>
        <v>1156488.8600000001</v>
      </c>
      <c r="E240" s="1">
        <v>0</v>
      </c>
      <c r="F240" s="1">
        <v>0</v>
      </c>
      <c r="G240" s="2">
        <f t="shared" si="0"/>
        <v>696838.71285000001</v>
      </c>
      <c r="H240" s="2">
        <f t="shared" si="1"/>
        <v>0.56999999994877726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211764.23</v>
      </c>
      <c r="D241" s="1">
        <f>'PR-RAS'!E245</f>
        <v>797124.78</v>
      </c>
      <c r="E241" s="1">
        <v>0</v>
      </c>
      <c r="F241" s="1">
        <v>0</v>
      </c>
      <c r="G241" s="2">
        <f t="shared" si="0"/>
        <v>433443.30959999998</v>
      </c>
      <c r="H241" s="2">
        <f t="shared" si="1"/>
        <v>0.4499999999825377</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390901.2</v>
      </c>
      <c r="D242" s="1">
        <f>'PR-RAS'!E246</f>
        <v>359364.08</v>
      </c>
      <c r="E242" s="1">
        <v>0</v>
      </c>
      <c r="F242" s="1">
        <v>0</v>
      </c>
      <c r="G242" s="2">
        <f t="shared" si="0"/>
        <v>267420.67576000001</v>
      </c>
      <c r="H242" s="2">
        <f t="shared" si="1"/>
        <v>0.28000000002793968</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2276404.0599999996</v>
      </c>
      <c r="D248" s="1">
        <f>'PR-RAS'!E252</f>
        <v>3344879.0000000005</v>
      </c>
      <c r="E248" s="1">
        <v>0</v>
      </c>
      <c r="F248" s="1">
        <v>0</v>
      </c>
      <c r="G248" s="2">
        <f t="shared" si="0"/>
        <v>2214642.0288200001</v>
      </c>
      <c r="H248" s="2">
        <f t="shared" si="1"/>
        <v>6.0000000055879354E-2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2276404.0599999996</v>
      </c>
      <c r="D255" s="1">
        <f>'PR-RAS'!E259</f>
        <v>3344879.0000000005</v>
      </c>
      <c r="E255" s="1">
        <v>0</v>
      </c>
      <c r="F255" s="1">
        <v>0</v>
      </c>
      <c r="G255" s="2">
        <f t="shared" si="0"/>
        <v>2277405.1632400001</v>
      </c>
      <c r="H255" s="2">
        <f t="shared" si="1"/>
        <v>6.0000000055879354E-2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132941.82</v>
      </c>
      <c r="D256" s="1">
        <f>'PR-RAS'!E260</f>
        <v>169847.85</v>
      </c>
      <c r="E256" s="1">
        <v>0</v>
      </c>
      <c r="F256" s="1">
        <v>0</v>
      </c>
      <c r="G256" s="2">
        <f t="shared" si="0"/>
        <v>120522.56760000001</v>
      </c>
      <c r="H256" s="2">
        <f t="shared" si="1"/>
        <v>0.32999999998719431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2143391.84</v>
      </c>
      <c r="D257" s="1">
        <f>'PR-RAS'!E261</f>
        <v>3175031.1500000004</v>
      </c>
      <c r="E257" s="1">
        <v>0</v>
      </c>
      <c r="F257" s="1">
        <v>0</v>
      </c>
      <c r="G257" s="2">
        <f t="shared" si="0"/>
        <v>2174324.2598400004</v>
      </c>
      <c r="H257" s="2">
        <f t="shared" si="1"/>
        <v>0.31000000052154064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70.400000000000006</v>
      </c>
      <c r="D258" s="1">
        <f>'PR-RAS'!E262</f>
        <v>0</v>
      </c>
      <c r="E258" s="1">
        <v>0</v>
      </c>
      <c r="F258" s="1">
        <v>0</v>
      </c>
      <c r="G258" s="2">
        <f t="shared" si="0"/>
        <v>18.0928</v>
      </c>
      <c r="H258" s="2">
        <f t="shared" si="1"/>
        <v>0.40000000000000568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8098666.8999999994</v>
      </c>
      <c r="D259" s="1">
        <f>'PR-RAS'!E263</f>
        <v>10745547.940000001</v>
      </c>
      <c r="E259" s="1">
        <v>0</v>
      </c>
      <c r="F259" s="1">
        <v>0</v>
      </c>
      <c r="G259" s="2">
        <f t="shared" si="0"/>
        <v>7634158.7972400002</v>
      </c>
      <c r="H259" s="2">
        <f t="shared" si="1"/>
        <v>0.15999999921768904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3613583</v>
      </c>
      <c r="D260" s="1">
        <f>'PR-RAS'!E264</f>
        <v>4338796.8600000003</v>
      </c>
      <c r="E260" s="1">
        <v>0</v>
      </c>
      <c r="F260" s="1">
        <v>0</v>
      </c>
      <c r="G260" s="2">
        <f t="shared" si="0"/>
        <v>3183414.7704800004</v>
      </c>
      <c r="H260" s="2">
        <f t="shared" si="1"/>
        <v>0.13999999966472387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3559720.67</v>
      </c>
      <c r="D261" s="1">
        <f>'PR-RAS'!E265</f>
        <v>4292473.29</v>
      </c>
      <c r="E261" s="1">
        <v>0</v>
      </c>
      <c r="F261" s="1">
        <v>0</v>
      </c>
      <c r="G261" s="2">
        <f t="shared" si="0"/>
        <v>3157613.4850000003</v>
      </c>
      <c r="H261" s="2">
        <f t="shared" si="1"/>
        <v>0.62000000011175871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46362.33</v>
      </c>
      <c r="D262" s="1">
        <f>'PR-RAS'!E266</f>
        <v>46323.57</v>
      </c>
      <c r="E262" s="1">
        <v>0</v>
      </c>
      <c r="F262" s="1">
        <v>0</v>
      </c>
      <c r="G262" s="2">
        <f t="shared" si="0"/>
        <v>36281.471669999999</v>
      </c>
      <c r="H262" s="2">
        <f t="shared" si="1"/>
        <v>0.76000000000203727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7500</v>
      </c>
      <c r="D263" s="1">
        <f>'PR-RAS'!E267</f>
        <v>0</v>
      </c>
      <c r="E263" s="1">
        <v>0</v>
      </c>
      <c r="F263" s="1">
        <v>0</v>
      </c>
      <c r="G263" s="2">
        <f t="shared" si="0"/>
        <v>1965</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2318169.66</v>
      </c>
      <c r="D264" s="1">
        <f>'PR-RAS'!E268</f>
        <v>4122961.27</v>
      </c>
      <c r="E264" s="1">
        <v>0</v>
      </c>
      <c r="F264" s="1">
        <v>0</v>
      </c>
      <c r="G264" s="2">
        <f t="shared" si="0"/>
        <v>2778356.2486</v>
      </c>
      <c r="H264" s="2">
        <f t="shared" si="1"/>
        <v>0.60999999986961484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2318169.66</v>
      </c>
      <c r="D265" s="1">
        <f>'PR-RAS'!E269</f>
        <v>4122961.27</v>
      </c>
      <c r="E265" s="1">
        <v>0</v>
      </c>
      <c r="F265" s="1">
        <v>0</v>
      </c>
      <c r="G265" s="2">
        <f t="shared" ref="G265:G521" si="8">(B265/1000)*(C265*1+D265*2)</f>
        <v>2788920.3407999999</v>
      </c>
      <c r="H265" s="2">
        <f t="shared" ref="H265:H521" si="9">ABS(C265-ROUND(C265,0))+ABS(D265-ROUND(D265,0))</f>
        <v>0.60999999986961484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19547.52</v>
      </c>
      <c r="D269" s="1">
        <f>'PR-RAS'!E273</f>
        <v>162480.59999999998</v>
      </c>
      <c r="E269" s="1">
        <v>0</v>
      </c>
      <c r="F269" s="1">
        <v>0</v>
      </c>
      <c r="G269" s="2">
        <f t="shared" si="8"/>
        <v>92328.336960000001</v>
      </c>
      <c r="H269" s="2">
        <f t="shared" si="9"/>
        <v>0.88000000002284651</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13114.44</v>
      </c>
      <c r="D270" s="1">
        <f>'PR-RAS'!E274</f>
        <v>157015.93999999997</v>
      </c>
      <c r="E270" s="1">
        <v>0</v>
      </c>
      <c r="F270" s="1">
        <v>0</v>
      </c>
      <c r="G270" s="2">
        <f t="shared" si="8"/>
        <v>88002.360079999999</v>
      </c>
      <c r="H270" s="2">
        <f t="shared" si="9"/>
        <v>0.50000000002728484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6433.08</v>
      </c>
      <c r="D274" s="1">
        <f>'PR-RAS'!E278</f>
        <v>5464.66</v>
      </c>
      <c r="E274" s="1">
        <v>0</v>
      </c>
      <c r="F274" s="1">
        <v>0</v>
      </c>
      <c r="G274" s="2">
        <f t="shared" si="8"/>
        <v>4739.9352000000008</v>
      </c>
      <c r="H274" s="2">
        <f t="shared" si="9"/>
        <v>0.42000000000007276</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2147366.7199999997</v>
      </c>
      <c r="D275" s="1">
        <f>'PR-RAS'!E279</f>
        <v>2121309.21</v>
      </c>
      <c r="E275" s="1">
        <v>0</v>
      </c>
      <c r="F275" s="1">
        <v>0</v>
      </c>
      <c r="G275" s="2">
        <f t="shared" si="8"/>
        <v>1750855.92836</v>
      </c>
      <c r="H275" s="2">
        <f t="shared" si="9"/>
        <v>0.49000000022351742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994620.44</v>
      </c>
      <c r="D276" s="1">
        <f>'PR-RAS'!E280</f>
        <v>851940.68</v>
      </c>
      <c r="E276" s="1">
        <v>0</v>
      </c>
      <c r="F276" s="1">
        <v>0</v>
      </c>
      <c r="G276" s="2">
        <f t="shared" si="8"/>
        <v>742087.995</v>
      </c>
      <c r="H276" s="2">
        <f t="shared" si="9"/>
        <v>0.7599999998928979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621941.25</v>
      </c>
      <c r="D277" s="1">
        <f>'PR-RAS'!E281</f>
        <v>467766.15</v>
      </c>
      <c r="E277" s="1">
        <v>0</v>
      </c>
      <c r="F277" s="1">
        <v>0</v>
      </c>
      <c r="G277" s="2">
        <f t="shared" si="8"/>
        <v>429862.69980000006</v>
      </c>
      <c r="H277" s="2">
        <f t="shared" si="9"/>
        <v>0.40000000002328306</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530805.03</v>
      </c>
      <c r="D278" s="1">
        <f>'PR-RAS'!E282</f>
        <v>801602.38</v>
      </c>
      <c r="E278" s="1">
        <v>0</v>
      </c>
      <c r="F278" s="1">
        <v>0</v>
      </c>
      <c r="G278" s="2">
        <f t="shared" si="8"/>
        <v>591120.71183000004</v>
      </c>
      <c r="H278" s="2">
        <f t="shared" si="9"/>
        <v>0.41000000003259629</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213832674.75</v>
      </c>
      <c r="D285" s="1">
        <f>'PR-RAS'!E289</f>
        <v>257508762.76999998</v>
      </c>
      <c r="E285" s="1">
        <v>0</v>
      </c>
      <c r="F285" s="1">
        <v>0</v>
      </c>
      <c r="G285" s="2">
        <f t="shared" si="8"/>
        <v>206993456.88235998</v>
      </c>
      <c r="H285" s="2">
        <f t="shared" si="9"/>
        <v>0.48000001907348633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11724328.299999982</v>
      </c>
      <c r="D286" s="1">
        <f>'PR-RAS'!E290</f>
        <v>26026512.220000029</v>
      </c>
      <c r="E286" s="1">
        <v>0</v>
      </c>
      <c r="F286" s="1">
        <v>0</v>
      </c>
      <c r="G286" s="2">
        <f t="shared" si="8"/>
        <v>18176545.530900009</v>
      </c>
      <c r="H286" s="2">
        <f t="shared" si="9"/>
        <v>0.52000001072883606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15610375.710000001</v>
      </c>
      <c r="D288" s="1">
        <f>'PR-RAS'!E292</f>
        <v>13924926.459999999</v>
      </c>
      <c r="E288" s="1">
        <v>0</v>
      </c>
      <c r="F288" s="1">
        <v>0</v>
      </c>
      <c r="G288" s="2">
        <f t="shared" si="8"/>
        <v>12473085.616809998</v>
      </c>
      <c r="H288" s="2">
        <f t="shared" si="9"/>
        <v>0.74999999813735485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10726555.529999999</v>
      </c>
      <c r="D290" s="1">
        <f>'PR-RAS'!E294</f>
        <v>8385932.3900000006</v>
      </c>
      <c r="E290" s="1">
        <v>0</v>
      </c>
      <c r="F290" s="1">
        <v>0</v>
      </c>
      <c r="G290" s="2">
        <f t="shared" si="8"/>
        <v>7947043.4695899999</v>
      </c>
      <c r="H290" s="2">
        <f t="shared" si="9"/>
        <v>0.8600000012665987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866352.85</v>
      </c>
      <c r="D291" s="1">
        <f>'PR-RAS'!E295</f>
        <v>1043752.9899999998</v>
      </c>
      <c r="E291" s="1">
        <v>0</v>
      </c>
      <c r="F291" s="1">
        <v>0</v>
      </c>
      <c r="G291" s="2">
        <f t="shared" si="8"/>
        <v>856619.0606999998</v>
      </c>
      <c r="H291" s="2">
        <f t="shared" si="9"/>
        <v>0.16000000026542693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12247140.699999999</v>
      </c>
      <c r="D292" s="1">
        <f>'PR-RAS'!E296</f>
        <v>13863480.859999999</v>
      </c>
      <c r="E292" s="1">
        <v>0</v>
      </c>
      <c r="F292" s="1">
        <v>0</v>
      </c>
      <c r="G292" s="2">
        <f t="shared" si="8"/>
        <v>11632463.80422</v>
      </c>
      <c r="H292" s="2">
        <f t="shared" si="9"/>
        <v>0.44000000134110451</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439981.17000000004</v>
      </c>
      <c r="D293" s="1">
        <f>'PR-RAS'!E298</f>
        <v>2059488.82</v>
      </c>
      <c r="E293" s="1">
        <v>0</v>
      </c>
      <c r="F293" s="1">
        <v>0</v>
      </c>
      <c r="G293" s="2">
        <f t="shared" si="8"/>
        <v>1331215.9725200001</v>
      </c>
      <c r="H293" s="2">
        <f t="shared" si="9"/>
        <v>0.34999999997671694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359328.4</v>
      </c>
      <c r="D294" s="1">
        <f>'PR-RAS'!E299</f>
        <v>133790.77000000002</v>
      </c>
      <c r="E294" s="1">
        <v>0</v>
      </c>
      <c r="F294" s="1">
        <v>0</v>
      </c>
      <c r="G294" s="2">
        <f t="shared" si="8"/>
        <v>183684.61242000002</v>
      </c>
      <c r="H294" s="2">
        <f t="shared" si="9"/>
        <v>0.63000000000465661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359328.4</v>
      </c>
      <c r="D295" s="1">
        <f>'PR-RAS'!E300</f>
        <v>133790.77000000002</v>
      </c>
      <c r="E295" s="1">
        <v>0</v>
      </c>
      <c r="F295" s="1">
        <v>0</v>
      </c>
      <c r="G295" s="2">
        <f t="shared" si="8"/>
        <v>184311.52236</v>
      </c>
      <c r="H295" s="2">
        <f t="shared" si="9"/>
        <v>0.63000000000465661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359328.4</v>
      </c>
      <c r="D296" s="1">
        <f>'PR-RAS'!E301</f>
        <v>133790.77000000002</v>
      </c>
      <c r="E296" s="1">
        <v>0</v>
      </c>
      <c r="F296" s="1">
        <v>0</v>
      </c>
      <c r="G296" s="2">
        <f t="shared" si="8"/>
        <v>184938.43230000001</v>
      </c>
      <c r="H296" s="2">
        <f t="shared" si="9"/>
        <v>0.63000000000465661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80652.77</v>
      </c>
      <c r="D306" s="1">
        <f>'PR-RAS'!E311</f>
        <v>1925698.05</v>
      </c>
      <c r="E306" s="1">
        <v>0</v>
      </c>
      <c r="F306" s="1">
        <v>0</v>
      </c>
      <c r="G306" s="2">
        <f t="shared" si="8"/>
        <v>1199274.9053499999</v>
      </c>
      <c r="H306" s="2">
        <f t="shared" si="9"/>
        <v>0.28000000004249159</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5433.72</v>
      </c>
      <c r="D307" s="1">
        <f>'PR-RAS'!E312</f>
        <v>1898459.23</v>
      </c>
      <c r="E307" s="1">
        <v>0</v>
      </c>
      <c r="F307" s="1">
        <v>0</v>
      </c>
      <c r="G307" s="2">
        <f t="shared" si="8"/>
        <v>1163519.7670800001</v>
      </c>
      <c r="H307" s="2">
        <f t="shared" si="9"/>
        <v>0.50999999998111889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5433.72</v>
      </c>
      <c r="D308" s="1">
        <f>'PR-RAS'!E313</f>
        <v>3898.46</v>
      </c>
      <c r="E308" s="1">
        <v>0</v>
      </c>
      <c r="F308" s="1">
        <v>0</v>
      </c>
      <c r="G308" s="2">
        <f t="shared" si="8"/>
        <v>4061.8064799999997</v>
      </c>
      <c r="H308" s="2">
        <f t="shared" si="9"/>
        <v>0.73999999999978172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1894560.77</v>
      </c>
      <c r="E309" s="1">
        <v>0</v>
      </c>
      <c r="F309" s="1">
        <v>0</v>
      </c>
      <c r="G309" s="2">
        <f t="shared" si="8"/>
        <v>1167049.43432</v>
      </c>
      <c r="H309" s="2">
        <f t="shared" si="9"/>
        <v>0.22999999998137355</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64185.279999999999</v>
      </c>
      <c r="D312" s="1">
        <f>'PR-RAS'!E317</f>
        <v>7371.85</v>
      </c>
      <c r="E312" s="1">
        <v>0</v>
      </c>
      <c r="F312" s="1">
        <v>0</v>
      </c>
      <c r="G312" s="2">
        <f t="shared" si="8"/>
        <v>24546.912779999999</v>
      </c>
      <c r="H312" s="2">
        <f t="shared" si="9"/>
        <v>0.42999999999847205</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150</v>
      </c>
      <c r="D313" s="1">
        <f>'PR-RAS'!E318</f>
        <v>17.850000000000001</v>
      </c>
      <c r="E313" s="1">
        <v>0</v>
      </c>
      <c r="F313" s="1">
        <v>0</v>
      </c>
      <c r="G313" s="2">
        <f t="shared" si="8"/>
        <v>57.938399999999994</v>
      </c>
      <c r="H313" s="2">
        <f t="shared" si="9"/>
        <v>0.14999999999999858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983</v>
      </c>
      <c r="D315" s="1">
        <f>'PR-RAS'!E320</f>
        <v>1524</v>
      </c>
      <c r="E315" s="1">
        <v>0</v>
      </c>
      <c r="F315" s="1">
        <v>0</v>
      </c>
      <c r="G315" s="2">
        <f t="shared" si="8"/>
        <v>1265.7339999999999</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32288.43</v>
      </c>
      <c r="D316" s="1">
        <f>'PR-RAS'!E321</f>
        <v>0</v>
      </c>
      <c r="E316" s="1">
        <v>0</v>
      </c>
      <c r="F316" s="1">
        <v>0</v>
      </c>
      <c r="G316" s="2">
        <f t="shared" si="8"/>
        <v>10170.855450000001</v>
      </c>
      <c r="H316" s="2">
        <f t="shared" si="9"/>
        <v>0.43000000000029104</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30763.85</v>
      </c>
      <c r="D319" s="1">
        <f>'PR-RAS'!E324</f>
        <v>5830</v>
      </c>
      <c r="E319" s="1">
        <v>0</v>
      </c>
      <c r="F319" s="1">
        <v>0</v>
      </c>
      <c r="G319" s="2">
        <f t="shared" si="8"/>
        <v>13490.784299999999</v>
      </c>
      <c r="H319" s="2">
        <f t="shared" si="9"/>
        <v>0.15000000000145519</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11033.77</v>
      </c>
      <c r="D321" s="1">
        <f>'PR-RAS'!E326</f>
        <v>19855</v>
      </c>
      <c r="E321" s="1">
        <v>0</v>
      </c>
      <c r="F321" s="1">
        <v>0</v>
      </c>
      <c r="G321" s="2">
        <f t="shared" si="8"/>
        <v>16238.006400000002</v>
      </c>
      <c r="H321" s="2">
        <f t="shared" si="9"/>
        <v>0.22999999999956344</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11033.77</v>
      </c>
      <c r="D322" s="1">
        <f>'PR-RAS'!E327</f>
        <v>19855</v>
      </c>
      <c r="E322" s="1">
        <v>0</v>
      </c>
      <c r="F322" s="1">
        <v>0</v>
      </c>
      <c r="G322" s="2">
        <f t="shared" si="8"/>
        <v>16288.750170000001</v>
      </c>
      <c r="H322" s="2">
        <f t="shared" si="9"/>
        <v>0.22999999999956344</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11.97</v>
      </c>
      <c r="E326" s="1">
        <v>0</v>
      </c>
      <c r="F326" s="1">
        <v>0</v>
      </c>
      <c r="G326" s="2">
        <f t="shared" si="8"/>
        <v>7.7805000000000009</v>
      </c>
      <c r="H326" s="2">
        <f t="shared" si="9"/>
        <v>2.9999999999999361E-2</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11.97</v>
      </c>
      <c r="E327" s="1">
        <v>0</v>
      </c>
      <c r="F327" s="1">
        <v>0</v>
      </c>
      <c r="G327" s="2">
        <f t="shared" si="8"/>
        <v>7.8044400000000005</v>
      </c>
      <c r="H327" s="2">
        <f t="shared" si="9"/>
        <v>2.9999999999999361E-2</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17543133.300000001</v>
      </c>
      <c r="D345" s="1">
        <f>'PR-RAS'!E350</f>
        <v>11694381.59</v>
      </c>
      <c r="E345" s="1">
        <v>0</v>
      </c>
      <c r="F345" s="1">
        <v>0</v>
      </c>
      <c r="G345" s="2">
        <f t="shared" si="8"/>
        <v>14080572.389119999</v>
      </c>
      <c r="H345" s="2">
        <f t="shared" si="9"/>
        <v>0.71000000089406967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565273.74</v>
      </c>
      <c r="D346" s="1">
        <f>'PR-RAS'!E351</f>
        <v>354056.07000000007</v>
      </c>
      <c r="E346" s="1">
        <v>0</v>
      </c>
      <c r="F346" s="1">
        <v>0</v>
      </c>
      <c r="G346" s="2">
        <f t="shared" si="8"/>
        <v>439318.1286</v>
      </c>
      <c r="H346" s="2">
        <f t="shared" si="9"/>
        <v>0.33000000007450581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565273.74</v>
      </c>
      <c r="D351" s="1">
        <f>'PR-RAS'!E356</f>
        <v>354056.07000000007</v>
      </c>
      <c r="E351" s="1">
        <v>0</v>
      </c>
      <c r="F351" s="1">
        <v>0</v>
      </c>
      <c r="G351" s="2">
        <f t="shared" si="8"/>
        <v>445685.05800000002</v>
      </c>
      <c r="H351" s="2">
        <f t="shared" si="9"/>
        <v>0.33000000007450581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143641.63</v>
      </c>
      <c r="D354" s="1">
        <f>'PR-RAS'!E359</f>
        <v>52572.07</v>
      </c>
      <c r="E354" s="1">
        <v>0</v>
      </c>
      <c r="F354" s="1">
        <v>0</v>
      </c>
      <c r="G354" s="2">
        <f t="shared" si="8"/>
        <v>87821.376810000002</v>
      </c>
      <c r="H354" s="2">
        <f t="shared" si="9"/>
        <v>0.43999999999505235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421632.11</v>
      </c>
      <c r="D355" s="1">
        <f>'PR-RAS'!E360</f>
        <v>301484.00000000006</v>
      </c>
      <c r="E355" s="1">
        <v>0</v>
      </c>
      <c r="F355" s="1">
        <v>0</v>
      </c>
      <c r="G355" s="2">
        <f t="shared" si="8"/>
        <v>362708.43894000002</v>
      </c>
      <c r="H355" s="2">
        <f t="shared" si="9"/>
        <v>0.11000000004423782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12422588.1</v>
      </c>
      <c r="D358" s="1">
        <f>'PR-RAS'!E363</f>
        <v>7696770.1799999988</v>
      </c>
      <c r="E358" s="1">
        <v>0</v>
      </c>
      <c r="F358" s="1">
        <v>0</v>
      </c>
      <c r="G358" s="2">
        <f t="shared" si="8"/>
        <v>9930357.8602199983</v>
      </c>
      <c r="H358" s="2">
        <f t="shared" si="9"/>
        <v>0.27999999839812517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336053.27</v>
      </c>
      <c r="D359" s="1">
        <f>'PR-RAS'!E364</f>
        <v>142021.25999999998</v>
      </c>
      <c r="E359" s="1">
        <v>0</v>
      </c>
      <c r="F359" s="1">
        <v>0</v>
      </c>
      <c r="G359" s="2">
        <f t="shared" si="8"/>
        <v>221994.29282</v>
      </c>
      <c r="H359" s="2">
        <f t="shared" si="9"/>
        <v>0.52999999999883585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9629.27</v>
      </c>
      <c r="E360" s="1">
        <v>0</v>
      </c>
      <c r="F360" s="1">
        <v>0</v>
      </c>
      <c r="G360" s="2">
        <f t="shared" si="8"/>
        <v>6913.8158599999997</v>
      </c>
      <c r="H360" s="2">
        <f t="shared" si="9"/>
        <v>0.27000000000043656</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114971.41</v>
      </c>
      <c r="D361" s="1">
        <f>'PR-RAS'!E366</f>
        <v>130650</v>
      </c>
      <c r="E361" s="1">
        <v>0</v>
      </c>
      <c r="F361" s="1">
        <v>0</v>
      </c>
      <c r="G361" s="2">
        <f t="shared" si="8"/>
        <v>135457.70759999999</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221081.86</v>
      </c>
      <c r="D363" s="1">
        <f>'PR-RAS'!E368</f>
        <v>1741.99</v>
      </c>
      <c r="E363" s="1">
        <v>0</v>
      </c>
      <c r="F363" s="1">
        <v>0</v>
      </c>
      <c r="G363" s="2">
        <f t="shared" si="8"/>
        <v>81292.834080000001</v>
      </c>
      <c r="H363" s="2">
        <f t="shared" si="9"/>
        <v>0.15000000001396074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8647094.9800000004</v>
      </c>
      <c r="D364" s="1">
        <f>'PR-RAS'!E369</f>
        <v>6025518.1899999995</v>
      </c>
      <c r="E364" s="1">
        <v>0</v>
      </c>
      <c r="F364" s="1">
        <v>0</v>
      </c>
      <c r="G364" s="2">
        <f t="shared" si="8"/>
        <v>7513421.6836799998</v>
      </c>
      <c r="H364" s="2">
        <f t="shared" si="9"/>
        <v>0.20999999903142452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2621062.1800000002</v>
      </c>
      <c r="D365" s="1">
        <f>'PR-RAS'!E370</f>
        <v>984611.53999999992</v>
      </c>
      <c r="E365" s="1">
        <v>0</v>
      </c>
      <c r="F365" s="1">
        <v>0</v>
      </c>
      <c r="G365" s="2">
        <f t="shared" si="8"/>
        <v>1670863.8346399998</v>
      </c>
      <c r="H365" s="2">
        <f t="shared" si="9"/>
        <v>0.64000000024680048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295892.01</v>
      </c>
      <c r="D366" s="1">
        <f>'PR-RAS'!E371</f>
        <v>288660.18</v>
      </c>
      <c r="E366" s="1">
        <v>0</v>
      </c>
      <c r="F366" s="1">
        <v>0</v>
      </c>
      <c r="G366" s="2">
        <f t="shared" si="8"/>
        <v>318722.51504999999</v>
      </c>
      <c r="H366" s="2">
        <f t="shared" si="9"/>
        <v>0.19000000000232831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352691.91</v>
      </c>
      <c r="D367" s="1">
        <f>'PR-RAS'!E372</f>
        <v>301723.23</v>
      </c>
      <c r="E367" s="1">
        <v>0</v>
      </c>
      <c r="F367" s="1">
        <v>0</v>
      </c>
      <c r="G367" s="2">
        <f t="shared" si="8"/>
        <v>349946.64341999992</v>
      </c>
      <c r="H367" s="2">
        <f t="shared" si="9"/>
        <v>0.32000000000698492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2393863.21</v>
      </c>
      <c r="D368" s="1">
        <f>'PR-RAS'!E373</f>
        <v>3236028.22</v>
      </c>
      <c r="E368" s="1">
        <v>0</v>
      </c>
      <c r="F368" s="1">
        <v>0</v>
      </c>
      <c r="G368" s="2">
        <f t="shared" si="8"/>
        <v>3253792.5115499999</v>
      </c>
      <c r="H368" s="2">
        <f t="shared" si="9"/>
        <v>0.43000000016763806</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852784.34</v>
      </c>
      <c r="D369" s="1">
        <f>'PR-RAS'!E374</f>
        <v>26730.989999999998</v>
      </c>
      <c r="E369" s="1">
        <v>0</v>
      </c>
      <c r="F369" s="1">
        <v>0</v>
      </c>
      <c r="G369" s="2">
        <f t="shared" si="8"/>
        <v>333498.64575999998</v>
      </c>
      <c r="H369" s="2">
        <f t="shared" si="9"/>
        <v>0.34999999996944098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74648.350000000006</v>
      </c>
      <c r="D370" s="1">
        <f>'PR-RAS'!E375</f>
        <v>83807.960000000006</v>
      </c>
      <c r="E370" s="1">
        <v>0</v>
      </c>
      <c r="F370" s="1">
        <v>0</v>
      </c>
      <c r="G370" s="2">
        <f t="shared" si="8"/>
        <v>89395.515630000009</v>
      </c>
      <c r="H370" s="2">
        <f t="shared" si="9"/>
        <v>0.38999999999941792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2056152.98</v>
      </c>
      <c r="D371" s="1">
        <f>'PR-RAS'!E376</f>
        <v>1103956.0699999998</v>
      </c>
      <c r="E371" s="1">
        <v>0</v>
      </c>
      <c r="F371" s="1">
        <v>0</v>
      </c>
      <c r="G371" s="2">
        <f t="shared" si="8"/>
        <v>1577704.0943999996</v>
      </c>
      <c r="H371" s="2">
        <f t="shared" si="9"/>
        <v>8.9999999850988388E-2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2187928.5299999998</v>
      </c>
      <c r="D373" s="1">
        <f>'PR-RAS'!E378</f>
        <v>704075.59</v>
      </c>
      <c r="E373" s="1">
        <v>0</v>
      </c>
      <c r="F373" s="1">
        <v>0</v>
      </c>
      <c r="G373" s="2">
        <f t="shared" si="8"/>
        <v>1337741.65212</v>
      </c>
      <c r="H373" s="2">
        <f t="shared" si="9"/>
        <v>0.88000000023748726</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2187928.5299999998</v>
      </c>
      <c r="D374" s="1">
        <f>'PR-RAS'!E379</f>
        <v>680993.09</v>
      </c>
      <c r="E374" s="1">
        <v>0</v>
      </c>
      <c r="F374" s="1">
        <v>0</v>
      </c>
      <c r="G374" s="2">
        <f t="shared" si="8"/>
        <v>1324118.18683</v>
      </c>
      <c r="H374" s="2">
        <f t="shared" si="9"/>
        <v>0.56000000017229468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23082.5</v>
      </c>
      <c r="E376" s="1">
        <v>0</v>
      </c>
      <c r="F376" s="1">
        <v>0</v>
      </c>
      <c r="G376" s="2">
        <f t="shared" si="8"/>
        <v>17311.875</v>
      </c>
      <c r="H376" s="2">
        <f t="shared" si="9"/>
        <v>0.5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252710.51</v>
      </c>
      <c r="D378" s="1">
        <f>'PR-RAS'!E383</f>
        <v>265277.43000000005</v>
      </c>
      <c r="E378" s="1">
        <v>0</v>
      </c>
      <c r="F378" s="1">
        <v>0</v>
      </c>
      <c r="G378" s="2">
        <f t="shared" si="8"/>
        <v>295291.04449000006</v>
      </c>
      <c r="H378" s="2">
        <f t="shared" si="9"/>
        <v>0.92000000004190952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251829.34</v>
      </c>
      <c r="D379" s="1">
        <f>'PR-RAS'!E384</f>
        <v>259481.80000000005</v>
      </c>
      <c r="E379" s="1">
        <v>0</v>
      </c>
      <c r="F379" s="1">
        <v>0</v>
      </c>
      <c r="G379" s="2">
        <f t="shared" si="8"/>
        <v>291359.73132000002</v>
      </c>
      <c r="H379" s="2">
        <f t="shared" si="9"/>
        <v>0.53999999994994141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216.17</v>
      </c>
      <c r="D380" s="1">
        <f>'PR-RAS'!E385</f>
        <v>0</v>
      </c>
      <c r="E380" s="1">
        <v>0</v>
      </c>
      <c r="F380" s="1">
        <v>0</v>
      </c>
      <c r="G380" s="2">
        <f t="shared" si="8"/>
        <v>81.928429999999992</v>
      </c>
      <c r="H380" s="2">
        <f t="shared" si="9"/>
        <v>0.16999999999998749</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665</v>
      </c>
      <c r="D382" s="1">
        <f>'PR-RAS'!E387</f>
        <v>5795.63</v>
      </c>
      <c r="E382" s="1">
        <v>0</v>
      </c>
      <c r="F382" s="1">
        <v>0</v>
      </c>
      <c r="G382" s="2">
        <f t="shared" si="8"/>
        <v>4669.6350600000005</v>
      </c>
      <c r="H382" s="2">
        <f t="shared" si="9"/>
        <v>0.36999999999989086</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1845.88</v>
      </c>
      <c r="D383" s="1">
        <f>'PR-RAS'!E388</f>
        <v>0</v>
      </c>
      <c r="E383" s="1">
        <v>0</v>
      </c>
      <c r="F383" s="1">
        <v>0</v>
      </c>
      <c r="G383" s="2">
        <f t="shared" si="8"/>
        <v>705.12616000000003</v>
      </c>
      <c r="H383" s="2">
        <f t="shared" si="9"/>
        <v>0.11999999999989086</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1845.88</v>
      </c>
      <c r="D384" s="1">
        <f>'PR-RAS'!E389</f>
        <v>0</v>
      </c>
      <c r="E384" s="1">
        <v>0</v>
      </c>
      <c r="F384" s="1">
        <v>0</v>
      </c>
      <c r="G384" s="2">
        <f t="shared" si="8"/>
        <v>706.97204000000011</v>
      </c>
      <c r="H384" s="2">
        <f t="shared" si="9"/>
        <v>0.11999999999989086</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996954.92999999993</v>
      </c>
      <c r="D386" s="1">
        <f>'PR-RAS'!E391</f>
        <v>559877.71</v>
      </c>
      <c r="E386" s="1">
        <v>0</v>
      </c>
      <c r="F386" s="1">
        <v>0</v>
      </c>
      <c r="G386" s="2">
        <f t="shared" si="8"/>
        <v>814933.48474999983</v>
      </c>
      <c r="H386" s="2">
        <f t="shared" si="9"/>
        <v>0.36000000010244548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637676.44999999995</v>
      </c>
      <c r="D388" s="1">
        <f>'PR-RAS'!E393</f>
        <v>73857.02</v>
      </c>
      <c r="E388" s="1">
        <v>0</v>
      </c>
      <c r="F388" s="1">
        <v>0</v>
      </c>
      <c r="G388" s="2">
        <f t="shared" si="8"/>
        <v>303946.11963000003</v>
      </c>
      <c r="H388" s="2">
        <f t="shared" si="9"/>
        <v>0.46999999995750841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41586.86</v>
      </c>
      <c r="D389" s="1">
        <f>'PR-RAS'!E394</f>
        <v>0</v>
      </c>
      <c r="E389" s="1">
        <v>0</v>
      </c>
      <c r="F389" s="1">
        <v>0</v>
      </c>
      <c r="G389" s="2">
        <f t="shared" si="8"/>
        <v>16135.70168</v>
      </c>
      <c r="H389" s="2">
        <f t="shared" si="9"/>
        <v>0.13999999999941792</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317691.62</v>
      </c>
      <c r="D390" s="1">
        <f>'PR-RAS'!E395</f>
        <v>486020.69</v>
      </c>
      <c r="E390" s="1">
        <v>0</v>
      </c>
      <c r="F390" s="1">
        <v>0</v>
      </c>
      <c r="G390" s="2">
        <f t="shared" si="8"/>
        <v>501706.13699999999</v>
      </c>
      <c r="H390" s="2">
        <f t="shared" si="9"/>
        <v>0.69000000000232831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38173.07</v>
      </c>
      <c r="D391" s="1">
        <f>'PR-RAS'!E396</f>
        <v>13029.01</v>
      </c>
      <c r="E391" s="1">
        <v>0</v>
      </c>
      <c r="F391" s="1">
        <v>0</v>
      </c>
      <c r="G391" s="2">
        <f t="shared" si="8"/>
        <v>25050.125100000001</v>
      </c>
      <c r="H391" s="2">
        <f t="shared" si="9"/>
        <v>7.999999999992724E-2</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38173.07</v>
      </c>
      <c r="D392" s="1">
        <f>'PR-RAS'!E397</f>
        <v>13029.01</v>
      </c>
      <c r="E392" s="1">
        <v>0</v>
      </c>
      <c r="F392" s="1">
        <v>0</v>
      </c>
      <c r="G392" s="2">
        <f t="shared" si="8"/>
        <v>25114.356189999999</v>
      </c>
      <c r="H392" s="2">
        <f t="shared" si="9"/>
        <v>7.999999999992724E-2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38173.07</v>
      </c>
      <c r="D394" s="1">
        <f>'PR-RAS'!E399</f>
        <v>13029.01</v>
      </c>
      <c r="E394" s="1">
        <v>0</v>
      </c>
      <c r="F394" s="1">
        <v>0</v>
      </c>
      <c r="G394" s="2">
        <f t="shared" si="8"/>
        <v>25242.818370000001</v>
      </c>
      <c r="H394" s="2">
        <f t="shared" si="9"/>
        <v>7.999999999992724E-2</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4517098.3899999997</v>
      </c>
      <c r="D397" s="1">
        <f>'PR-RAS'!E402</f>
        <v>3630526.33</v>
      </c>
      <c r="E397" s="1">
        <v>0</v>
      </c>
      <c r="F397" s="1">
        <v>0</v>
      </c>
      <c r="G397" s="2">
        <f t="shared" si="8"/>
        <v>4664147.8158000009</v>
      </c>
      <c r="H397" s="2">
        <f t="shared" si="9"/>
        <v>0.71999999973922968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4455948.8899999997</v>
      </c>
      <c r="D398" s="1">
        <f>'PR-RAS'!E403</f>
        <v>3502578.18</v>
      </c>
      <c r="E398" s="1">
        <v>0</v>
      </c>
      <c r="F398" s="1">
        <v>0</v>
      </c>
      <c r="G398" s="2">
        <f t="shared" si="8"/>
        <v>4550058.7842500005</v>
      </c>
      <c r="H398" s="2">
        <f t="shared" si="9"/>
        <v>0.29000000050291419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61149.5</v>
      </c>
      <c r="D399" s="1">
        <f>'PR-RAS'!E404</f>
        <v>102066.9</v>
      </c>
      <c r="E399" s="1">
        <v>0</v>
      </c>
      <c r="F399" s="1">
        <v>0</v>
      </c>
      <c r="G399" s="2">
        <f t="shared" si="8"/>
        <v>105582.7534</v>
      </c>
      <c r="H399" s="2">
        <f t="shared" si="9"/>
        <v>0.60000000000582077</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25881.25</v>
      </c>
      <c r="E401" s="1">
        <v>0</v>
      </c>
      <c r="F401" s="1">
        <v>0</v>
      </c>
      <c r="G401" s="2">
        <f t="shared" si="8"/>
        <v>20705</v>
      </c>
      <c r="H401" s="2">
        <f t="shared" si="9"/>
        <v>0.25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17103152.129999999</v>
      </c>
      <c r="D403" s="1">
        <f>'PR-RAS'!E408</f>
        <v>9634892.7699999996</v>
      </c>
      <c r="E403" s="1">
        <v>0</v>
      </c>
      <c r="F403" s="1">
        <v>0</v>
      </c>
      <c r="G403" s="2">
        <f t="shared" si="8"/>
        <v>14621920.943340002</v>
      </c>
      <c r="H403" s="2">
        <f t="shared" si="9"/>
        <v>0.35999999940395355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895610.99</v>
      </c>
      <c r="D405" s="1">
        <f>'PR-RAS'!E410</f>
        <v>3032914.85</v>
      </c>
      <c r="E405" s="1">
        <v>0</v>
      </c>
      <c r="F405" s="1">
        <v>0</v>
      </c>
      <c r="G405" s="2">
        <f t="shared" si="8"/>
        <v>2812422.0387600004</v>
      </c>
      <c r="H405" s="2">
        <f t="shared" si="9"/>
        <v>0.15999999991618097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157940.38</v>
      </c>
      <c r="D406" s="1">
        <f>'PR-RAS'!E411</f>
        <v>122367.66</v>
      </c>
      <c r="E406" s="1">
        <v>0</v>
      </c>
      <c r="F406" s="1">
        <v>0</v>
      </c>
      <c r="G406" s="2">
        <f t="shared" si="8"/>
        <v>163083.65850000002</v>
      </c>
      <c r="H406" s="2">
        <f t="shared" si="9"/>
        <v>0.72000000000116415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225996984.21999997</v>
      </c>
      <c r="D407" s="1">
        <f>'PR-RAS'!E412</f>
        <v>285594763.81</v>
      </c>
      <c r="E407" s="1">
        <v>0</v>
      </c>
      <c r="F407" s="1">
        <v>0</v>
      </c>
      <c r="G407" s="2">
        <f t="shared" si="8"/>
        <v>323657723.80703998</v>
      </c>
      <c r="H407" s="2">
        <f t="shared" si="9"/>
        <v>0.40999996662139893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231375808.05000001</v>
      </c>
      <c r="D408" s="1">
        <f>'PR-RAS'!E413</f>
        <v>269203144.35999995</v>
      </c>
      <c r="E408" s="1">
        <v>0</v>
      </c>
      <c r="F408" s="1">
        <v>0</v>
      </c>
      <c r="G408" s="2">
        <f t="shared" si="8"/>
        <v>313301313.38538998</v>
      </c>
      <c r="H408" s="2">
        <f t="shared" si="9"/>
        <v>0.40999996662139893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16391619.450000048</v>
      </c>
      <c r="E409" s="1">
        <v>0</v>
      </c>
      <c r="F409" s="1">
        <v>0</v>
      </c>
      <c r="G409" s="2">
        <f t="shared" si="8"/>
        <v>13375561.471200038</v>
      </c>
      <c r="H409" s="2">
        <f t="shared" si="9"/>
        <v>0.45000004768371582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5378823.8300000429</v>
      </c>
      <c r="D410" s="1">
        <f>'PR-RAS'!E415</f>
        <v>0</v>
      </c>
      <c r="E410" s="1">
        <v>0</v>
      </c>
      <c r="F410" s="1">
        <v>0</v>
      </c>
      <c r="G410" s="2">
        <f t="shared" si="8"/>
        <v>2199938.9464700175</v>
      </c>
      <c r="H410" s="2">
        <f t="shared" si="9"/>
        <v>0.16999995708465576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14714764.720000001</v>
      </c>
      <c r="D411" s="1">
        <f>'PR-RAS'!E416</f>
        <v>10892011.609999999</v>
      </c>
      <c r="E411" s="1">
        <v>0</v>
      </c>
      <c r="F411" s="1">
        <v>0</v>
      </c>
      <c r="G411" s="2">
        <f t="shared" si="8"/>
        <v>14964503.055399999</v>
      </c>
      <c r="H411" s="2">
        <f t="shared" si="9"/>
        <v>0.66999999992549419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10884495.91</v>
      </c>
      <c r="D413" s="1">
        <f>'PR-RAS'!E418</f>
        <v>8508300.0500000007</v>
      </c>
      <c r="E413" s="1">
        <v>0</v>
      </c>
      <c r="F413" s="1">
        <v>0</v>
      </c>
      <c r="G413" s="2">
        <f t="shared" si="8"/>
        <v>11495251.556120001</v>
      </c>
      <c r="H413" s="2">
        <f t="shared" si="9"/>
        <v>0.14000000059604645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3532605.59</v>
      </c>
      <c r="D414" s="1">
        <f>'PR-RAS'!E420</f>
        <v>2059621.8</v>
      </c>
      <c r="E414" s="1">
        <v>0</v>
      </c>
      <c r="F414" s="1">
        <v>0</v>
      </c>
      <c r="G414" s="2">
        <f t="shared" si="8"/>
        <v>3160213.7154699997</v>
      </c>
      <c r="H414" s="2">
        <f t="shared" si="9"/>
        <v>0.61000000010244548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4621.8</v>
      </c>
      <c r="D415" s="1">
        <f>'PR-RAS'!E421</f>
        <v>4621.8</v>
      </c>
      <c r="E415" s="1">
        <v>0</v>
      </c>
      <c r="F415" s="1">
        <v>0</v>
      </c>
      <c r="G415" s="2">
        <f t="shared" si="8"/>
        <v>5740.2755999999999</v>
      </c>
      <c r="H415" s="2">
        <f t="shared" si="9"/>
        <v>0.3999999999996362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4621.8</v>
      </c>
      <c r="D436" s="1">
        <f>'PR-RAS'!E442</f>
        <v>4621.8</v>
      </c>
      <c r="E436" s="1">
        <v>0</v>
      </c>
      <c r="F436" s="1">
        <v>0</v>
      </c>
      <c r="G436" s="2">
        <f t="shared" si="8"/>
        <v>6031.4490000000005</v>
      </c>
      <c r="H436" s="2">
        <f t="shared" si="9"/>
        <v>0.3999999999996362</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4621.8</v>
      </c>
      <c r="D437" s="1">
        <f>'PR-RAS'!E443</f>
        <v>4621.8</v>
      </c>
      <c r="E437" s="1">
        <v>0</v>
      </c>
      <c r="F437" s="1">
        <v>0</v>
      </c>
      <c r="G437" s="2">
        <f t="shared" si="8"/>
        <v>6045.3144000000002</v>
      </c>
      <c r="H437" s="2">
        <f t="shared" si="9"/>
        <v>0.3999999999996362</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3527983.79</v>
      </c>
      <c r="D478" s="1">
        <f>'PR-RAS'!E484</f>
        <v>2055000</v>
      </c>
      <c r="E478" s="1">
        <v>0</v>
      </c>
      <c r="F478" s="1">
        <v>0</v>
      </c>
      <c r="G478" s="2">
        <f t="shared" si="8"/>
        <v>3643318.2678299998</v>
      </c>
      <c r="H478" s="2">
        <f t="shared" si="9"/>
        <v>0.2099999999627471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3527983.79</v>
      </c>
      <c r="D489" s="1">
        <f>'PR-RAS'!E495</f>
        <v>2055000</v>
      </c>
      <c r="E489" s="1">
        <v>0</v>
      </c>
      <c r="F489" s="1">
        <v>0</v>
      </c>
      <c r="G489" s="2">
        <f t="shared" si="8"/>
        <v>3727336.0895199999</v>
      </c>
      <c r="H489" s="2">
        <f t="shared" si="9"/>
        <v>0.2099999999627471</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3527983.79</v>
      </c>
      <c r="D490" s="1">
        <f>'PR-RAS'!E496</f>
        <v>2055000</v>
      </c>
      <c r="E490" s="1">
        <v>0</v>
      </c>
      <c r="F490" s="1">
        <v>0</v>
      </c>
      <c r="G490" s="2">
        <f t="shared" si="8"/>
        <v>3734974.0733099999</v>
      </c>
      <c r="H490" s="2">
        <f t="shared" si="9"/>
        <v>0.2099999999627471</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778254.47</v>
      </c>
      <c r="D522" s="1">
        <f>'PR-RAS'!E528</f>
        <v>4102738.27</v>
      </c>
      <c r="E522" s="1">
        <v>0</v>
      </c>
      <c r="F522" s="1">
        <v>0</v>
      </c>
      <c r="G522" s="2">
        <f t="shared" ref="G522:G809" si="10">(B522/1000)*(C522*1+D522*2)</f>
        <v>4680523.8562099999</v>
      </c>
      <c r="H522" s="2">
        <f t="shared" ref="H522:H809" si="11">ABS(C522-ROUND(C522,0))+ABS(D522-ROUND(D522,0))</f>
        <v>0.73999999999068677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778254.47</v>
      </c>
      <c r="D587" s="1">
        <f>'PR-RAS'!E593</f>
        <v>4102738.27</v>
      </c>
      <c r="E587" s="1">
        <v>0</v>
      </c>
      <c r="F587" s="1">
        <v>0</v>
      </c>
      <c r="G587" s="2">
        <f t="shared" si="10"/>
        <v>5264466.3718599994</v>
      </c>
      <c r="H587" s="2">
        <f t="shared" si="11"/>
        <v>0.73999999999068677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679396.99</v>
      </c>
      <c r="D599" s="1">
        <f>'PR-RAS'!E605</f>
        <v>4003880.79</v>
      </c>
      <c r="E599" s="1">
        <v>0</v>
      </c>
      <c r="F599" s="1">
        <v>0</v>
      </c>
      <c r="G599" s="2">
        <f t="shared" si="10"/>
        <v>5194920.8248600001</v>
      </c>
      <c r="H599" s="2">
        <f t="shared" si="11"/>
        <v>0.21999999997206032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679396.99</v>
      </c>
      <c r="D600" s="1">
        <f>'PR-RAS'!E606</f>
        <v>4003880.79</v>
      </c>
      <c r="E600" s="1">
        <v>0</v>
      </c>
      <c r="F600" s="1">
        <v>0</v>
      </c>
      <c r="G600" s="2">
        <f t="shared" si="10"/>
        <v>5203607.98343</v>
      </c>
      <c r="H600" s="2">
        <f t="shared" si="11"/>
        <v>0.21999999997206032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98857.48</v>
      </c>
      <c r="D611" s="1">
        <f>'PR-RAS'!E617</f>
        <v>98857.48</v>
      </c>
      <c r="E611" s="1">
        <v>0</v>
      </c>
      <c r="F611" s="1">
        <v>0</v>
      </c>
      <c r="G611" s="2">
        <f t="shared" si="10"/>
        <v>180909.18839999998</v>
      </c>
      <c r="H611" s="2">
        <f t="shared" si="11"/>
        <v>0.95999999999185093</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98857.48</v>
      </c>
      <c r="D612" s="1">
        <f>'PR-RAS'!E618</f>
        <v>98857.48</v>
      </c>
      <c r="E612" s="1">
        <v>0</v>
      </c>
      <c r="F612" s="1">
        <v>0</v>
      </c>
      <c r="G612" s="2">
        <f t="shared" si="10"/>
        <v>181205.76084</v>
      </c>
      <c r="H612" s="2">
        <f t="shared" si="11"/>
        <v>0.95999999999185093</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2754351.12</v>
      </c>
      <c r="D629" s="1">
        <f>'PR-RAS'!E635</f>
        <v>0</v>
      </c>
      <c r="E629" s="1">
        <v>0</v>
      </c>
      <c r="F629" s="1">
        <v>0</v>
      </c>
      <c r="G629" s="2">
        <f t="shared" si="10"/>
        <v>1729732.50336</v>
      </c>
      <c r="H629" s="2">
        <f t="shared" si="11"/>
        <v>0.12000000011175871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2043116.47</v>
      </c>
      <c r="E630" s="1">
        <v>0</v>
      </c>
      <c r="F630" s="1">
        <v>0</v>
      </c>
      <c r="G630" s="2">
        <f t="shared" si="10"/>
        <v>2570240.51926</v>
      </c>
      <c r="H630" s="2">
        <f t="shared" si="11"/>
        <v>0.46999999997206032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1577907.83</v>
      </c>
      <c r="D631" s="1">
        <f>'PR-RAS'!E637</f>
        <v>3186147.0100000002</v>
      </c>
      <c r="E631" s="1">
        <v>0</v>
      </c>
      <c r="F631" s="1">
        <v>0</v>
      </c>
      <c r="G631" s="2">
        <f t="shared" si="10"/>
        <v>5008627.1655000001</v>
      </c>
      <c r="H631" s="2">
        <f t="shared" si="11"/>
        <v>0.18000000016763806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229529589.80999997</v>
      </c>
      <c r="D633" s="1">
        <f>'PR-RAS'!E639</f>
        <v>287654385.61000001</v>
      </c>
      <c r="E633" s="1">
        <v>0</v>
      </c>
      <c r="F633" s="1">
        <v>0</v>
      </c>
      <c r="G633" s="2">
        <f t="shared" si="10"/>
        <v>508657844.17096001</v>
      </c>
      <c r="H633" s="2">
        <f t="shared" si="11"/>
        <v>0.58000001311302185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232154062.52000001</v>
      </c>
      <c r="D634" s="1">
        <f>'PR-RAS'!E640</f>
        <v>273305882.62999994</v>
      </c>
      <c r="E634" s="1">
        <v>0</v>
      </c>
      <c r="F634" s="1">
        <v>0</v>
      </c>
      <c r="G634" s="2">
        <f t="shared" si="10"/>
        <v>492958768.9847399</v>
      </c>
      <c r="H634" s="2">
        <f t="shared" si="11"/>
        <v>0.8500000536441803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14348502.980000079</v>
      </c>
      <c r="E635" s="1">
        <v>0</v>
      </c>
      <c r="F635" s="1">
        <v>0</v>
      </c>
      <c r="G635" s="2">
        <f t="shared" si="10"/>
        <v>18193901.778640099</v>
      </c>
      <c r="H635" s="2">
        <f t="shared" si="11"/>
        <v>1.9999921321868896E-2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2624472.7100000381</v>
      </c>
      <c r="D636" s="1">
        <f>'PR-RAS'!E642</f>
        <v>0</v>
      </c>
      <c r="E636" s="1">
        <v>0</v>
      </c>
      <c r="F636" s="1">
        <v>0</v>
      </c>
      <c r="G636" s="2">
        <f t="shared" si="10"/>
        <v>1666540.1708500243</v>
      </c>
      <c r="H636" s="2">
        <f t="shared" si="11"/>
        <v>0.28999996185302734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16292672.550000001</v>
      </c>
      <c r="D637" s="1">
        <f>'PR-RAS'!E643</f>
        <v>14078158.619999999</v>
      </c>
      <c r="E637" s="1">
        <v>0</v>
      </c>
      <c r="F637" s="1">
        <v>0</v>
      </c>
      <c r="G637" s="2">
        <f t="shared" si="10"/>
        <v>28269557.506439999</v>
      </c>
      <c r="H637" s="2">
        <f t="shared" si="11"/>
        <v>0.83000000007450581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13668199.839999963</v>
      </c>
      <c r="D639" s="1">
        <f>'PR-RAS'!E645</f>
        <v>28426661.600000076</v>
      </c>
      <c r="E639" s="1">
        <v>0</v>
      </c>
      <c r="F639" s="1">
        <v>0</v>
      </c>
      <c r="G639" s="2">
        <f t="shared" si="10"/>
        <v>44992731.699520074</v>
      </c>
      <c r="H639" s="2">
        <f t="shared" si="11"/>
        <v>0.55999996140599251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7750747.7999999998</v>
      </c>
      <c r="D641" s="1">
        <f>'PR-RAS'!E647</f>
        <v>9370006.4199999981</v>
      </c>
      <c r="E641" s="1">
        <v>0</v>
      </c>
      <c r="F641" s="1">
        <v>0</v>
      </c>
      <c r="G641" s="2">
        <f t="shared" si="10"/>
        <v>16954086.809599999</v>
      </c>
      <c r="H641" s="2">
        <f t="shared" si="11"/>
        <v>0.61999999824911356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30055906.149999999</v>
      </c>
      <c r="D642" s="1">
        <f>'PR-RAS'!E649</f>
        <v>32915527.239999995</v>
      </c>
      <c r="E642" s="1">
        <v>0</v>
      </c>
      <c r="F642" s="1">
        <v>0</v>
      </c>
      <c r="G642" s="2">
        <f t="shared" si="10"/>
        <v>61463541.763829999</v>
      </c>
      <c r="H642" s="2">
        <f t="shared" si="11"/>
        <v>0.38999999314546585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215561387.19999999</v>
      </c>
      <c r="D643" s="1">
        <f>'PR-RAS'!E650</f>
        <v>273371283.30000001</v>
      </c>
      <c r="E643" s="1">
        <v>0</v>
      </c>
      <c r="F643" s="1">
        <v>0</v>
      </c>
      <c r="G643" s="2">
        <f t="shared" si="10"/>
        <v>489399138.33959997</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212701632.40000001</v>
      </c>
      <c r="D644" s="1">
        <f>'PR-RAS'!E651</f>
        <v>255524567.83999994</v>
      </c>
      <c r="E644" s="1">
        <v>0</v>
      </c>
      <c r="F644" s="1">
        <v>0</v>
      </c>
      <c r="G644" s="2">
        <f t="shared" si="10"/>
        <v>465371743.87543994</v>
      </c>
      <c r="H644" s="2">
        <f t="shared" si="11"/>
        <v>0.56000006198883057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32915660.949999988</v>
      </c>
      <c r="D645" s="1">
        <f>'PR-RAS'!E652</f>
        <v>50762242.700000077</v>
      </c>
      <c r="E645" s="1">
        <v>0</v>
      </c>
      <c r="F645" s="1">
        <v>0</v>
      </c>
      <c r="G645" s="2">
        <f t="shared" si="10"/>
        <v>86579454.249400094</v>
      </c>
      <c r="H645" s="2">
        <f t="shared" si="11"/>
        <v>0.34999993443489075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352</v>
      </c>
      <c r="D646" s="1">
        <f>'PR-RAS'!E653</f>
        <v>359</v>
      </c>
      <c r="E646" s="1">
        <v>0</v>
      </c>
      <c r="F646" s="1">
        <v>0</v>
      </c>
      <c r="G646" s="2">
        <f t="shared" si="10"/>
        <v>690.15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6209</v>
      </c>
      <c r="D647" s="1">
        <f>'PR-RAS'!E654</f>
        <v>6279</v>
      </c>
      <c r="E647" s="1">
        <v>0</v>
      </c>
      <c r="F647" s="1">
        <v>0</v>
      </c>
      <c r="G647" s="2">
        <f t="shared" si="10"/>
        <v>12123.482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337</v>
      </c>
      <c r="D648" s="1">
        <f>'PR-RAS'!E655</f>
        <v>340</v>
      </c>
      <c r="E648" s="1">
        <v>0</v>
      </c>
      <c r="F648" s="1">
        <v>0</v>
      </c>
      <c r="G648" s="2">
        <f t="shared" si="10"/>
        <v>657.99900000000002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5627</v>
      </c>
      <c r="D649" s="1">
        <f>'PR-RAS'!E656</f>
        <v>5653</v>
      </c>
      <c r="E649" s="1">
        <v>0</v>
      </c>
      <c r="F649" s="1">
        <v>0</v>
      </c>
      <c r="G649" s="2">
        <f t="shared" si="10"/>
        <v>10972.584000000001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8376801.0499999998</v>
      </c>
      <c r="D650" s="1">
        <f>'PR-RAS'!E657</f>
        <v>10924518.49</v>
      </c>
      <c r="E650" s="1">
        <v>0</v>
      </c>
      <c r="F650" s="1">
        <v>0</v>
      </c>
      <c r="G650" s="2">
        <f t="shared" si="10"/>
        <v>19616568.881470002</v>
      </c>
      <c r="H650" s="2">
        <f t="shared" si="11"/>
        <v>0.5400000000372529</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3019754.33</v>
      </c>
      <c r="D652" s="1">
        <f>'PR-RAS'!E659</f>
        <v>3340752.48</v>
      </c>
      <c r="E652" s="1">
        <v>0</v>
      </c>
      <c r="F652" s="1">
        <v>0</v>
      </c>
      <c r="G652" s="2">
        <f t="shared" si="10"/>
        <v>6315519.7977899993</v>
      </c>
      <c r="H652" s="2">
        <f t="shared" si="11"/>
        <v>0.81000000005587935</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4925437.43</v>
      </c>
      <c r="D654" s="1">
        <f>'PR-RAS'!E661</f>
        <v>5442908.8099999996</v>
      </c>
      <c r="E654" s="1">
        <v>0</v>
      </c>
      <c r="F654" s="1">
        <v>0</v>
      </c>
      <c r="G654" s="2">
        <f t="shared" si="10"/>
        <v>10324749.54765</v>
      </c>
      <c r="H654" s="2">
        <f t="shared" si="11"/>
        <v>0.62000000011175871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4721.6899999999996</v>
      </c>
      <c r="D655" s="1">
        <f>'PR-RAS'!E662</f>
        <v>1347.72</v>
      </c>
      <c r="E655" s="1">
        <v>0</v>
      </c>
      <c r="F655" s="1">
        <v>0</v>
      </c>
      <c r="G655" s="2">
        <f t="shared" si="10"/>
        <v>4850.8030199999994</v>
      </c>
      <c r="H655" s="2">
        <f t="shared" si="11"/>
        <v>0.59000000000037289</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7009.43</v>
      </c>
      <c r="D657" s="1">
        <f>'PR-RAS'!E664</f>
        <v>870.99</v>
      </c>
      <c r="E657" s="1">
        <v>0</v>
      </c>
      <c r="F657" s="1">
        <v>0</v>
      </c>
      <c r="G657" s="2">
        <f t="shared" si="10"/>
        <v>5740.9249600000003</v>
      </c>
      <c r="H657" s="2">
        <f t="shared" si="11"/>
        <v>0.44000000000028194</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305423.28999999998</v>
      </c>
      <c r="E658" s="1">
        <v>0</v>
      </c>
      <c r="F658" s="1">
        <v>0</v>
      </c>
      <c r="G658" s="2">
        <f t="shared" si="10"/>
        <v>401326.20305999997</v>
      </c>
      <c r="H658" s="2">
        <f t="shared" si="11"/>
        <v>0.28999999997904524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492615.7</v>
      </c>
      <c r="D660" s="1">
        <f>'PR-RAS'!E667</f>
        <v>0</v>
      </c>
      <c r="E660" s="1">
        <v>0</v>
      </c>
      <c r="F660" s="1">
        <v>0</v>
      </c>
      <c r="G660" s="2">
        <f t="shared" si="10"/>
        <v>324633.7463</v>
      </c>
      <c r="H660" s="2">
        <f t="shared" si="11"/>
        <v>0.29999999998835847</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7500</v>
      </c>
      <c r="D661" s="1">
        <f>'PR-RAS'!E668</f>
        <v>0</v>
      </c>
      <c r="E661" s="1">
        <v>0</v>
      </c>
      <c r="F661" s="1">
        <v>0</v>
      </c>
      <c r="G661" s="2">
        <f t="shared" si="10"/>
        <v>4950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1296635.6100000001</v>
      </c>
      <c r="D662" s="1">
        <f>'PR-RAS'!E669</f>
        <v>1173608.24</v>
      </c>
      <c r="E662" s="1">
        <v>0</v>
      </c>
      <c r="F662" s="1">
        <v>0</v>
      </c>
      <c r="G662" s="2">
        <f t="shared" si="10"/>
        <v>2408586.2314900002</v>
      </c>
      <c r="H662" s="2">
        <f t="shared" si="11"/>
        <v>0.62999999988824129</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11441.64</v>
      </c>
      <c r="D666" s="1">
        <f>'PR-RAS'!E673</f>
        <v>46211.44</v>
      </c>
      <c r="E666" s="1">
        <v>0</v>
      </c>
      <c r="F666" s="1">
        <v>0</v>
      </c>
      <c r="G666" s="2">
        <f t="shared" si="10"/>
        <v>69069.905800000008</v>
      </c>
      <c r="H666" s="2">
        <f t="shared" si="11"/>
        <v>0.80000000000291038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71929247.909999996</v>
      </c>
      <c r="D668" s="1">
        <f>'PR-RAS'!E675</f>
        <v>89364343.980000019</v>
      </c>
      <c r="E668" s="1">
        <v>0</v>
      </c>
      <c r="F668" s="1">
        <v>0</v>
      </c>
      <c r="G668" s="2">
        <f t="shared" si="10"/>
        <v>167188843.22529003</v>
      </c>
      <c r="H668" s="2">
        <f t="shared" si="11"/>
        <v>0.10999998450279236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2940595.96</v>
      </c>
      <c r="D669" s="1">
        <f>'PR-RAS'!E676</f>
        <v>3695048.5199999996</v>
      </c>
      <c r="E669" s="1">
        <v>0</v>
      </c>
      <c r="F669" s="1">
        <v>0</v>
      </c>
      <c r="G669" s="2">
        <f t="shared" si="10"/>
        <v>6900902.9240000006</v>
      </c>
      <c r="H669" s="2">
        <f t="shared" si="11"/>
        <v>0.52000000048428774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617778.23</v>
      </c>
      <c r="D670" s="1">
        <f>'PR-RAS'!E677</f>
        <v>965180.96</v>
      </c>
      <c r="E670" s="1">
        <v>0</v>
      </c>
      <c r="F670" s="1">
        <v>0</v>
      </c>
      <c r="G670" s="2">
        <f t="shared" si="10"/>
        <v>1704705.7603500001</v>
      </c>
      <c r="H670" s="2">
        <f t="shared" si="11"/>
        <v>0.27000000001862645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101202.26</v>
      </c>
      <c r="D671" s="1">
        <f>'PR-RAS'!E678</f>
        <v>134446.03</v>
      </c>
      <c r="E671" s="1">
        <v>0</v>
      </c>
      <c r="F671" s="1">
        <v>0</v>
      </c>
      <c r="G671" s="2">
        <f t="shared" si="10"/>
        <v>247963.19440000001</v>
      </c>
      <c r="H671" s="2">
        <f t="shared" si="11"/>
        <v>0.28999999999359716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2725303.64</v>
      </c>
      <c r="D687" s="1">
        <f>'PR-RAS'!E694</f>
        <v>3786548</v>
      </c>
      <c r="E687" s="1">
        <v>0</v>
      </c>
      <c r="F687" s="1">
        <v>0</v>
      </c>
      <c r="G687" s="2">
        <f t="shared" si="10"/>
        <v>7064702.1530400012</v>
      </c>
      <c r="H687" s="2">
        <f t="shared" si="11"/>
        <v>0.35999999986961484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168710.12</v>
      </c>
      <c r="D689" s="1">
        <f>'PR-RAS'!E696</f>
        <v>135104.15</v>
      </c>
      <c r="E689" s="1">
        <v>0</v>
      </c>
      <c r="F689" s="1">
        <v>0</v>
      </c>
      <c r="G689" s="2">
        <f t="shared" si="10"/>
        <v>301975.87295999995</v>
      </c>
      <c r="H689" s="2">
        <f t="shared" si="11"/>
        <v>0.26999999998952262</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595895.31000000006</v>
      </c>
      <c r="D690" s="1">
        <f>'PR-RAS'!E697</f>
        <v>1896055.08</v>
      </c>
      <c r="E690" s="1">
        <v>0</v>
      </c>
      <c r="F690" s="1">
        <v>0</v>
      </c>
      <c r="G690" s="2">
        <f t="shared" si="10"/>
        <v>3023335.7688300004</v>
      </c>
      <c r="H690" s="2">
        <f t="shared" si="11"/>
        <v>0.39000000013038516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1619537.01</v>
      </c>
      <c r="D691" s="1">
        <f>'PR-RAS'!E698</f>
        <v>2269346.81</v>
      </c>
      <c r="E691" s="1">
        <v>0</v>
      </c>
      <c r="F691" s="1">
        <v>0</v>
      </c>
      <c r="G691" s="2">
        <f t="shared" si="10"/>
        <v>4249179.1346999994</v>
      </c>
      <c r="H691" s="2">
        <f t="shared" si="11"/>
        <v>0.19999999995343387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43367.199999999997</v>
      </c>
      <c r="E692" s="1">
        <v>0</v>
      </c>
      <c r="F692" s="1">
        <v>0</v>
      </c>
      <c r="G692" s="2">
        <f t="shared" si="10"/>
        <v>59933.470399999991</v>
      </c>
      <c r="H692" s="2">
        <f t="shared" si="11"/>
        <v>0.19999999999708962</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259831.48</v>
      </c>
      <c r="D693" s="1">
        <f>'PR-RAS'!E700</f>
        <v>2414128.8200000003</v>
      </c>
      <c r="E693" s="1">
        <v>0</v>
      </c>
      <c r="F693" s="1">
        <v>0</v>
      </c>
      <c r="G693" s="2">
        <f t="shared" si="10"/>
        <v>3520957.6710400004</v>
      </c>
      <c r="H693" s="2">
        <f t="shared" si="11"/>
        <v>0.65999999971245416</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7190.6</v>
      </c>
      <c r="D694" s="1">
        <f>'PR-RAS'!E701</f>
        <v>0</v>
      </c>
      <c r="E694" s="1">
        <v>0</v>
      </c>
      <c r="F694" s="1">
        <v>0</v>
      </c>
      <c r="G694" s="2">
        <f t="shared" si="10"/>
        <v>4983.0857999999998</v>
      </c>
      <c r="H694" s="2">
        <f t="shared" si="11"/>
        <v>0.3999999999996362</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12239939.09</v>
      </c>
      <c r="D703" s="1">
        <f>'PR-RAS'!E710</f>
        <v>14140289.41</v>
      </c>
      <c r="E703" s="1">
        <v>0</v>
      </c>
      <c r="F703" s="1">
        <v>0</v>
      </c>
      <c r="G703" s="2">
        <f t="shared" si="10"/>
        <v>28445403.572819997</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322023.71999999997</v>
      </c>
      <c r="D705" s="1">
        <f>'PR-RAS'!E712</f>
        <v>370394.4</v>
      </c>
      <c r="E705" s="1">
        <v>0</v>
      </c>
      <c r="F705" s="1">
        <v>0</v>
      </c>
      <c r="G705" s="2">
        <f t="shared" si="10"/>
        <v>748220.01407999999</v>
      </c>
      <c r="H705" s="2">
        <f t="shared" si="11"/>
        <v>0.68000000005122274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293694.43</v>
      </c>
      <c r="D709" s="1">
        <f>'PR-RAS'!E716</f>
        <v>380083.81999999995</v>
      </c>
      <c r="E709" s="1">
        <v>0</v>
      </c>
      <c r="F709" s="1">
        <v>0</v>
      </c>
      <c r="G709" s="2">
        <f t="shared" si="10"/>
        <v>746134.34555999981</v>
      </c>
      <c r="H709" s="2">
        <f t="shared" si="11"/>
        <v>0.61000000004423782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281748.42</v>
      </c>
      <c r="D710" s="1">
        <f>'PR-RAS'!E717</f>
        <v>299004.19</v>
      </c>
      <c r="E710" s="1">
        <v>0</v>
      </c>
      <c r="F710" s="1">
        <v>0</v>
      </c>
      <c r="G710" s="2">
        <f t="shared" si="10"/>
        <v>623747.57120000001</v>
      </c>
      <c r="H710" s="2">
        <f t="shared" si="11"/>
        <v>0.60999999998603016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4005849.51</v>
      </c>
      <c r="D711" s="1">
        <f>'PR-RAS'!E718</f>
        <v>4020119.8499999996</v>
      </c>
      <c r="E711" s="1">
        <v>0</v>
      </c>
      <c r="F711" s="1">
        <v>0</v>
      </c>
      <c r="G711" s="2">
        <f t="shared" si="10"/>
        <v>8552723.3390999995</v>
      </c>
      <c r="H711" s="2">
        <f t="shared" si="11"/>
        <v>0.64000000059604645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199.08</v>
      </c>
      <c r="D712" s="1">
        <f>'PR-RAS'!E719</f>
        <v>0</v>
      </c>
      <c r="E712" s="1">
        <v>0</v>
      </c>
      <c r="F712" s="1">
        <v>0</v>
      </c>
      <c r="G712" s="2">
        <f t="shared" si="10"/>
        <v>141.54588000000001</v>
      </c>
      <c r="H712" s="2">
        <f t="shared" si="11"/>
        <v>8.0000000000012506E-2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259214.6</v>
      </c>
      <c r="D713" s="1">
        <f>'PR-RAS'!E720</f>
        <v>227097.17999999996</v>
      </c>
      <c r="E713" s="1">
        <v>0</v>
      </c>
      <c r="F713" s="1">
        <v>0</v>
      </c>
      <c r="G713" s="2">
        <f t="shared" si="10"/>
        <v>507947.17951999995</v>
      </c>
      <c r="H713" s="2">
        <f t="shared" si="11"/>
        <v>0.57999999995809048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204332.62</v>
      </c>
      <c r="D714" s="1">
        <f>'PR-RAS'!E721</f>
        <v>175369.61</v>
      </c>
      <c r="E714" s="1">
        <v>0</v>
      </c>
      <c r="F714" s="1">
        <v>0</v>
      </c>
      <c r="G714" s="2">
        <f t="shared" si="10"/>
        <v>395766.22191999998</v>
      </c>
      <c r="H714" s="2">
        <f t="shared" si="11"/>
        <v>0.77000000001862645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762847.92</v>
      </c>
      <c r="D715" s="1">
        <f>'PR-RAS'!E722</f>
        <v>720935.21000000008</v>
      </c>
      <c r="E715" s="1">
        <v>0</v>
      </c>
      <c r="F715" s="1">
        <v>0</v>
      </c>
      <c r="G715" s="2">
        <f t="shared" si="10"/>
        <v>1574168.8947600001</v>
      </c>
      <c r="H715" s="2">
        <f t="shared" si="11"/>
        <v>0.2900000000372529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346480.68</v>
      </c>
      <c r="D716" s="1">
        <f>'PR-RAS'!E723</f>
        <v>454952.24</v>
      </c>
      <c r="E716" s="1">
        <v>0</v>
      </c>
      <c r="F716" s="1">
        <v>0</v>
      </c>
      <c r="G716" s="2">
        <f t="shared" si="10"/>
        <v>898315.38939999987</v>
      </c>
      <c r="H716" s="2">
        <f t="shared" si="11"/>
        <v>0.55999999999767169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796.2</v>
      </c>
      <c r="D717" s="1">
        <f>'PR-RAS'!E724</f>
        <v>31800.030000000002</v>
      </c>
      <c r="E717" s="1">
        <v>0</v>
      </c>
      <c r="F717" s="1">
        <v>0</v>
      </c>
      <c r="G717" s="2">
        <f t="shared" si="10"/>
        <v>46107.722159999998</v>
      </c>
      <c r="H717" s="2">
        <f t="shared" si="11"/>
        <v>0.2300000000025193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214231.01</v>
      </c>
      <c r="D718" s="1">
        <f>'PR-RAS'!E725</f>
        <v>217336.17</v>
      </c>
      <c r="E718" s="1">
        <v>0</v>
      </c>
      <c r="F718" s="1">
        <v>0</v>
      </c>
      <c r="G718" s="2">
        <f t="shared" si="10"/>
        <v>465263.70195000008</v>
      </c>
      <c r="H718" s="2">
        <f t="shared" si="11"/>
        <v>0.18000000002211891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57218.77</v>
      </c>
      <c r="D719" s="1">
        <f>'PR-RAS'!E726</f>
        <v>66331.930000000008</v>
      </c>
      <c r="E719" s="1">
        <v>0</v>
      </c>
      <c r="F719" s="1">
        <v>0</v>
      </c>
      <c r="G719" s="2">
        <f t="shared" si="10"/>
        <v>136335.72834</v>
      </c>
      <c r="H719" s="2">
        <f t="shared" si="11"/>
        <v>0.29999999999563443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30065.46</v>
      </c>
      <c r="D735" s="1">
        <f>'PR-RAS'!E742</f>
        <v>70921.33</v>
      </c>
      <c r="E735" s="1">
        <v>0</v>
      </c>
      <c r="F735" s="1">
        <v>0</v>
      </c>
      <c r="G735" s="2">
        <f t="shared" si="10"/>
        <v>126180.56008</v>
      </c>
      <c r="H735" s="2">
        <f t="shared" si="11"/>
        <v>0.79000000000087311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49706.96</v>
      </c>
      <c r="D744" s="1">
        <f>'PR-RAS'!E751</f>
        <v>49706.96</v>
      </c>
      <c r="E744" s="1">
        <v>0</v>
      </c>
      <c r="F744" s="1">
        <v>0</v>
      </c>
      <c r="G744" s="2">
        <f t="shared" si="10"/>
        <v>110796.81384</v>
      </c>
      <c r="H744" s="2">
        <f t="shared" si="11"/>
        <v>8.000000000174623E-2</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72166.259999999995</v>
      </c>
      <c r="D752" s="1">
        <f>'PR-RAS'!E759</f>
        <v>32400</v>
      </c>
      <c r="E752" s="1">
        <v>0</v>
      </c>
      <c r="F752" s="1">
        <v>0</v>
      </c>
      <c r="G752" s="2">
        <f t="shared" si="10"/>
        <v>102861.66126000001</v>
      </c>
      <c r="H752" s="2">
        <f t="shared" si="11"/>
        <v>0.25999999999476131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47500</v>
      </c>
      <c r="D753" s="1">
        <f>'PR-RAS'!E760</f>
        <v>152420.97</v>
      </c>
      <c r="E753" s="1">
        <v>0</v>
      </c>
      <c r="F753" s="1">
        <v>0</v>
      </c>
      <c r="G753" s="2">
        <f t="shared" si="10"/>
        <v>264961.13887999998</v>
      </c>
      <c r="H753" s="2">
        <f t="shared" si="11"/>
        <v>2.9999999998835847E-2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4540.12</v>
      </c>
      <c r="D755" s="1">
        <f>'PR-RAS'!E762</f>
        <v>0</v>
      </c>
      <c r="E755" s="1">
        <v>0</v>
      </c>
      <c r="F755" s="1">
        <v>0</v>
      </c>
      <c r="G755" s="2">
        <f t="shared" si="10"/>
        <v>3423.2504800000002</v>
      </c>
      <c r="H755" s="2">
        <f t="shared" si="11"/>
        <v>0.11999999999989086</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533757.98</v>
      </c>
      <c r="D756" s="1">
        <f>'PR-RAS'!E763</f>
        <v>878464.8</v>
      </c>
      <c r="E756" s="1">
        <v>0</v>
      </c>
      <c r="F756" s="1">
        <v>0</v>
      </c>
      <c r="G756" s="2">
        <f t="shared" si="10"/>
        <v>1729469.1229000001</v>
      </c>
      <c r="H756" s="2">
        <f t="shared" si="11"/>
        <v>0.21999999997206032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410220.73</v>
      </c>
      <c r="D757" s="1">
        <f>'PR-RAS'!E764</f>
        <v>467390.84</v>
      </c>
      <c r="E757" s="1">
        <v>0</v>
      </c>
      <c r="F757" s="1">
        <v>0</v>
      </c>
      <c r="G757" s="2">
        <f t="shared" si="10"/>
        <v>1016821.8219600001</v>
      </c>
      <c r="H757" s="2">
        <f t="shared" si="11"/>
        <v>0.42999999999301508</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26544.560000000001</v>
      </c>
      <c r="D759" s="1">
        <f>'PR-RAS'!E766</f>
        <v>26544.92</v>
      </c>
      <c r="E759" s="1">
        <v>0</v>
      </c>
      <c r="F759" s="1">
        <v>0</v>
      </c>
      <c r="G759" s="2">
        <f t="shared" si="10"/>
        <v>60362.875199999995</v>
      </c>
      <c r="H759" s="2">
        <f t="shared" si="11"/>
        <v>0.52000000000043656</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1139509.1399999999</v>
      </c>
      <c r="D763" s="1">
        <f>'PR-RAS'!E770</f>
        <v>1345995.46</v>
      </c>
      <c r="E763" s="1">
        <v>0</v>
      </c>
      <c r="F763" s="1">
        <v>0</v>
      </c>
      <c r="G763" s="2">
        <f t="shared" si="10"/>
        <v>2919603.0457199998</v>
      </c>
      <c r="H763" s="2">
        <f t="shared" si="11"/>
        <v>0.59999999986030161</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1305934.32</v>
      </c>
      <c r="D764" s="1">
        <f>'PR-RAS'!E771</f>
        <v>1723421.65</v>
      </c>
      <c r="E764" s="1">
        <v>0</v>
      </c>
      <c r="F764" s="1">
        <v>0</v>
      </c>
      <c r="G764" s="2">
        <f t="shared" si="10"/>
        <v>3626369.32406</v>
      </c>
      <c r="H764" s="2">
        <f t="shared" si="11"/>
        <v>0.67000000015832484</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52217.46</v>
      </c>
      <c r="D783" s="1">
        <f>'PR-RAS'!E790</f>
        <v>701795.21000000008</v>
      </c>
      <c r="E783" s="1">
        <v>0</v>
      </c>
      <c r="F783" s="1">
        <v>0</v>
      </c>
      <c r="G783" s="2">
        <f t="shared" si="10"/>
        <v>1138441.7621600002</v>
      </c>
      <c r="H783" s="2">
        <f t="shared" si="11"/>
        <v>0.6700000000782893</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139154.54999999999</v>
      </c>
      <c r="D784" s="1">
        <f>'PR-RAS'!E791</f>
        <v>0</v>
      </c>
      <c r="E784" s="1">
        <v>0</v>
      </c>
      <c r="F784" s="1">
        <v>0</v>
      </c>
      <c r="G784" s="2">
        <f t="shared" si="10"/>
        <v>108958.01264999999</v>
      </c>
      <c r="H784" s="2">
        <f t="shared" si="11"/>
        <v>0.45000000001164153</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9817.2199999999993</v>
      </c>
      <c r="D787" s="1">
        <f>'PR-RAS'!E794</f>
        <v>40700.47</v>
      </c>
      <c r="E787" s="1">
        <v>0</v>
      </c>
      <c r="F787" s="1">
        <v>0</v>
      </c>
      <c r="G787" s="2">
        <f t="shared" si="10"/>
        <v>71697.473760000008</v>
      </c>
      <c r="H787" s="2">
        <f t="shared" si="11"/>
        <v>0.69000000000050932</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10575</v>
      </c>
      <c r="D788" s="1">
        <f>'PR-RAS'!E795</f>
        <v>54629.1</v>
      </c>
      <c r="E788" s="1">
        <v>0</v>
      </c>
      <c r="F788" s="1">
        <v>0</v>
      </c>
      <c r="G788" s="2">
        <f t="shared" si="10"/>
        <v>94308.728400000007</v>
      </c>
      <c r="H788" s="2">
        <f t="shared" si="11"/>
        <v>9.9999999998544808E-2</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390901.2</v>
      </c>
      <c r="D793" s="1">
        <f>'PR-RAS'!E800</f>
        <v>101062.32</v>
      </c>
      <c r="E793" s="1">
        <v>0</v>
      </c>
      <c r="F793" s="1">
        <v>0</v>
      </c>
      <c r="G793" s="2">
        <f t="shared" si="10"/>
        <v>469676.46528000006</v>
      </c>
      <c r="H793" s="2">
        <f t="shared" si="11"/>
        <v>0.52000000001862645</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258301.76</v>
      </c>
      <c r="E797" s="1">
        <v>0</v>
      </c>
      <c r="F797" s="1">
        <v>0</v>
      </c>
      <c r="G797" s="2">
        <f t="shared" si="10"/>
        <v>411216.40192000003</v>
      </c>
      <c r="H797" s="2">
        <f t="shared" si="11"/>
        <v>0.23999999999068677</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69623.009999999995</v>
      </c>
      <c r="D809" s="1">
        <f>'PR-RAS'!E816</f>
        <v>59042.799999999996</v>
      </c>
      <c r="E809" s="1">
        <v>0</v>
      </c>
      <c r="F809" s="1">
        <v>0</v>
      </c>
      <c r="G809" s="2">
        <f t="shared" si="10"/>
        <v>151668.55687999999</v>
      </c>
      <c r="H809" s="2">
        <f t="shared" si="11"/>
        <v>0.20999999999912689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61788.81</v>
      </c>
      <c r="D812" s="1">
        <f>'PR-RAS'!E819</f>
        <v>104226.42</v>
      </c>
      <c r="E812" s="1">
        <v>0</v>
      </c>
      <c r="F812" s="1">
        <v>0</v>
      </c>
      <c r="G812" s="2">
        <f t="shared" si="18"/>
        <v>219165.97815000004</v>
      </c>
      <c r="H812" s="2">
        <f t="shared" si="19"/>
        <v>0.61000000000058208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1530</v>
      </c>
      <c r="D816" s="1">
        <f>'PR-RAS'!E823</f>
        <v>6578.6299999999992</v>
      </c>
      <c r="E816" s="1">
        <v>0</v>
      </c>
      <c r="F816" s="1">
        <v>0</v>
      </c>
      <c r="G816" s="2">
        <f t="shared" si="18"/>
        <v>11970.116899999997</v>
      </c>
      <c r="H816" s="2">
        <f t="shared" si="19"/>
        <v>0.37000000000080036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1598288.97</v>
      </c>
      <c r="D817" s="1">
        <f>'PR-RAS'!E824</f>
        <v>2506610.5299999998</v>
      </c>
      <c r="E817" s="1">
        <v>0</v>
      </c>
      <c r="F817" s="1">
        <v>0</v>
      </c>
      <c r="G817" s="2">
        <f t="shared" si="18"/>
        <v>5394992.1844799994</v>
      </c>
      <c r="H817" s="2">
        <f t="shared" si="19"/>
        <v>0.50000000023283064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545102.87</v>
      </c>
      <c r="D821" s="1">
        <f>'PR-RAS'!E828</f>
        <v>668420.62000000011</v>
      </c>
      <c r="E821" s="1">
        <v>0</v>
      </c>
      <c r="F821" s="1">
        <v>0</v>
      </c>
      <c r="G821" s="2">
        <f t="shared" si="18"/>
        <v>1543194.1702000003</v>
      </c>
      <c r="H821" s="2">
        <f t="shared" si="19"/>
        <v>0.5099999998928979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109335.57</v>
      </c>
      <c r="D822" s="1">
        <f>'PR-RAS'!E829</f>
        <v>94906.31</v>
      </c>
      <c r="E822" s="1">
        <v>0</v>
      </c>
      <c r="F822" s="1">
        <v>0</v>
      </c>
      <c r="G822" s="2">
        <f t="shared" si="18"/>
        <v>245600.66399</v>
      </c>
      <c r="H822" s="2">
        <f t="shared" si="19"/>
        <v>0.73999999999068677</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994620.44</v>
      </c>
      <c r="D823" s="1">
        <f>'PR-RAS'!E830</f>
        <v>851940.68</v>
      </c>
      <c r="E823" s="1">
        <v>0</v>
      </c>
      <c r="F823" s="1">
        <v>0</v>
      </c>
      <c r="G823" s="2">
        <f t="shared" si="18"/>
        <v>2218168.4795999997</v>
      </c>
      <c r="H823" s="2">
        <f t="shared" si="19"/>
        <v>0.7599999998928979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581061.25</v>
      </c>
      <c r="D827" s="1">
        <f>'PR-RAS'!E834</f>
        <v>451766.15</v>
      </c>
      <c r="E827" s="1">
        <v>0</v>
      </c>
      <c r="F827" s="1">
        <v>0</v>
      </c>
      <c r="G827" s="2">
        <f t="shared" si="18"/>
        <v>1226274.2723000001</v>
      </c>
      <c r="H827" s="2">
        <f t="shared" si="19"/>
        <v>0.40000000002328306</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40880</v>
      </c>
      <c r="D831" s="1">
        <f>'PR-RAS'!E838</f>
        <v>16000</v>
      </c>
      <c r="E831" s="1">
        <v>0</v>
      </c>
      <c r="F831" s="1">
        <v>0</v>
      </c>
      <c r="G831" s="2">
        <f t="shared" si="18"/>
        <v>60490.399999999994</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117569.36</v>
      </c>
      <c r="D832" s="1">
        <f>'PR-RAS'!E839</f>
        <v>359778.4</v>
      </c>
      <c r="E832" s="1">
        <v>0</v>
      </c>
      <c r="F832" s="1">
        <v>0</v>
      </c>
      <c r="G832" s="2">
        <f t="shared" si="18"/>
        <v>695651.83895999996</v>
      </c>
      <c r="H832" s="2">
        <f t="shared" si="19"/>
        <v>0.76000000002386514</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413235.67</v>
      </c>
      <c r="D833" s="1">
        <f>'PR-RAS'!E840</f>
        <v>441823.98</v>
      </c>
      <c r="E833" s="1">
        <v>0</v>
      </c>
      <c r="F833" s="1">
        <v>0</v>
      </c>
      <c r="G833" s="2">
        <f t="shared" si="18"/>
        <v>1079007.1801599998</v>
      </c>
      <c r="H833" s="2">
        <f t="shared" si="19"/>
        <v>0.3500000000349246</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4621.8</v>
      </c>
      <c r="D849" s="1">
        <f>'PR-RAS'!E856</f>
        <v>4621.8</v>
      </c>
      <c r="E849" s="1">
        <v>0</v>
      </c>
      <c r="F849" s="1">
        <v>0</v>
      </c>
      <c r="G849" s="2">
        <f t="shared" si="18"/>
        <v>11757.859200000001</v>
      </c>
      <c r="H849" s="2">
        <f t="shared" si="19"/>
        <v>0.3999999999996362</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1648130.29</v>
      </c>
      <c r="D878" s="1">
        <f>'PR-RAS'!E885</f>
        <v>0</v>
      </c>
      <c r="E878" s="1">
        <v>0</v>
      </c>
      <c r="F878" s="1">
        <v>0</v>
      </c>
      <c r="G878" s="2">
        <f t="shared" si="18"/>
        <v>1445410.2643300002</v>
      </c>
      <c r="H878" s="2">
        <f t="shared" si="19"/>
        <v>0.2900000000372529</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1879853.5</v>
      </c>
      <c r="D879" s="1">
        <f>'PR-RAS'!E886</f>
        <v>2055000</v>
      </c>
      <c r="E879" s="1">
        <v>0</v>
      </c>
      <c r="F879" s="1">
        <v>0</v>
      </c>
      <c r="G879" s="2">
        <f t="shared" si="18"/>
        <v>5259091.3729999997</v>
      </c>
      <c r="H879" s="2">
        <f t="shared" si="19"/>
        <v>0.5</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1998130.29</v>
      </c>
      <c r="E946" s="1">
        <v>0</v>
      </c>
      <c r="F946" s="1">
        <v>0</v>
      </c>
      <c r="G946" s="2">
        <f t="shared" si="18"/>
        <v>3776466.2481</v>
      </c>
      <c r="H946" s="2">
        <f t="shared" si="19"/>
        <v>0.2900000000372529</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679396.99</v>
      </c>
      <c r="D947" s="1">
        <f>'PR-RAS'!E954</f>
        <v>2005750.5</v>
      </c>
      <c r="E947" s="1">
        <v>0</v>
      </c>
      <c r="F947" s="1">
        <v>0</v>
      </c>
      <c r="G947" s="2">
        <f t="shared" si="18"/>
        <v>4437589.4985400001</v>
      </c>
      <c r="H947" s="2">
        <f t="shared" si="19"/>
        <v>0.51000000000931323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98857.48</v>
      </c>
      <c r="D962" s="1">
        <f>'PR-RAS'!E969</f>
        <v>98857.48</v>
      </c>
      <c r="E962" s="1">
        <v>0</v>
      </c>
      <c r="F962" s="1">
        <v>0</v>
      </c>
      <c r="G962" s="2">
        <f t="shared" si="18"/>
        <v>285006.11483999999</v>
      </c>
      <c r="H962" s="2">
        <f t="shared" si="19"/>
        <v>0.95999999999185093</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251452836.33999997</v>
      </c>
      <c r="D984" s="6">
        <f>BILANCA!E6</f>
        <v>261909103.66000009</v>
      </c>
      <c r="E984" s="6">
        <v>0</v>
      </c>
      <c r="F984" s="6">
        <v>0</v>
      </c>
      <c r="G984" s="7">
        <f t="shared" ref="G984:G1241" si="22">B984/1000*C984+B984/500*D984</f>
        <v>775271.0436600002</v>
      </c>
      <c r="H984" s="7">
        <f t="shared" si="19"/>
        <v>0.67999988794326782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186558055.31999999</v>
      </c>
      <c r="D985" s="1">
        <f>BILANCA!E7</f>
        <v>180472960.2700001</v>
      </c>
      <c r="E985" s="1">
        <v>0</v>
      </c>
      <c r="F985" s="1">
        <v>0</v>
      </c>
      <c r="G985" s="2">
        <f t="shared" si="22"/>
        <v>1095007.9517200002</v>
      </c>
      <c r="H985" s="2">
        <f t="shared" si="19"/>
        <v>0.59000009298324585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19303403.119999997</v>
      </c>
      <c r="D986" s="1">
        <f>BILANCA!E8</f>
        <v>17353310.389999993</v>
      </c>
      <c r="E986" s="1">
        <v>0</v>
      </c>
      <c r="F986" s="1">
        <v>0</v>
      </c>
      <c r="G986" s="2">
        <f t="shared" si="22"/>
        <v>162030.07169999997</v>
      </c>
      <c r="H986" s="2">
        <f t="shared" si="19"/>
        <v>0.50999999046325684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14396339.710000001</v>
      </c>
      <c r="D987" s="1">
        <f>BILANCA!E9</f>
        <v>14266368.179999998</v>
      </c>
      <c r="E987" s="1">
        <v>0</v>
      </c>
      <c r="F987" s="1">
        <v>0</v>
      </c>
      <c r="G987" s="2">
        <f t="shared" si="22"/>
        <v>171716.30427999998</v>
      </c>
      <c r="H987" s="2">
        <f t="shared" si="19"/>
        <v>0.46999999694526196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12304485.01</v>
      </c>
      <c r="D988" s="1">
        <f>BILANCA!E10</f>
        <v>11040771.379999999</v>
      </c>
      <c r="E988" s="1">
        <v>0</v>
      </c>
      <c r="F988" s="1">
        <v>0</v>
      </c>
      <c r="G988" s="2">
        <f t="shared" si="22"/>
        <v>171930.13884999999</v>
      </c>
      <c r="H988" s="2">
        <f t="shared" si="19"/>
        <v>0.3899999987334013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7397421.5999999996</v>
      </c>
      <c r="D989" s="1">
        <f>BILANCA!E11</f>
        <v>7953829.1700000009</v>
      </c>
      <c r="E989" s="1">
        <v>0</v>
      </c>
      <c r="F989" s="1">
        <v>0</v>
      </c>
      <c r="G989" s="2">
        <f t="shared" si="22"/>
        <v>139830.47964000001</v>
      </c>
      <c r="H989" s="2">
        <f t="shared" si="19"/>
        <v>0.5700000012293458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159874074.51999998</v>
      </c>
      <c r="D990" s="1">
        <f>BILANCA!E12</f>
        <v>153565387.10000011</v>
      </c>
      <c r="E990" s="1">
        <v>0</v>
      </c>
      <c r="F990" s="1">
        <v>0</v>
      </c>
      <c r="G990" s="2">
        <f t="shared" si="22"/>
        <v>3269033.9410400013</v>
      </c>
      <c r="H990" s="2">
        <f t="shared" si="19"/>
        <v>0.5800001323223114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133956632.73000002</v>
      </c>
      <c r="D991" s="1">
        <f>BILANCA!E13</f>
        <v>125401147.15000007</v>
      </c>
      <c r="E991" s="1">
        <v>0</v>
      </c>
      <c r="F991" s="1">
        <v>0</v>
      </c>
      <c r="G991" s="2">
        <f t="shared" si="22"/>
        <v>3078071.4162400011</v>
      </c>
      <c r="H991" s="2">
        <f t="shared" si="19"/>
        <v>0.42000004649162292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523660.04</v>
      </c>
      <c r="D992" s="1">
        <f>BILANCA!E14</f>
        <v>460349.8</v>
      </c>
      <c r="E992" s="1">
        <v>0</v>
      </c>
      <c r="F992" s="1">
        <v>0</v>
      </c>
      <c r="G992" s="2">
        <f t="shared" si="22"/>
        <v>12999.23676</v>
      </c>
      <c r="H992" s="2">
        <f t="shared" si="19"/>
        <v>0.23999999999068677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199296837.11000001</v>
      </c>
      <c r="D993" s="1">
        <f>BILANCA!E15</f>
        <v>190395970.66000003</v>
      </c>
      <c r="E993" s="1">
        <v>0</v>
      </c>
      <c r="F993" s="1">
        <v>0</v>
      </c>
      <c r="G993" s="2">
        <f t="shared" si="22"/>
        <v>5800887.7843000013</v>
      </c>
      <c r="H993" s="2">
        <f t="shared" si="19"/>
        <v>0.44999998807907104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675607.96</v>
      </c>
      <c r="D994" s="1">
        <f>BILANCA!E16</f>
        <v>674732.12</v>
      </c>
      <c r="E994" s="1">
        <v>0</v>
      </c>
      <c r="F994" s="1">
        <v>0</v>
      </c>
      <c r="G994" s="2">
        <f t="shared" si="22"/>
        <v>22275.794199999997</v>
      </c>
      <c r="H994" s="2">
        <f t="shared" si="19"/>
        <v>0.16000000003259629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3624219</v>
      </c>
      <c r="D995" s="1">
        <f>BILANCA!E17</f>
        <v>3618659.9299999997</v>
      </c>
      <c r="E995" s="1">
        <v>0</v>
      </c>
      <c r="F995" s="1">
        <v>0</v>
      </c>
      <c r="G995" s="2">
        <f t="shared" si="22"/>
        <v>130338.46632000001</v>
      </c>
      <c r="H995" s="2">
        <f t="shared" si="19"/>
        <v>7.0000000298023224E-2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70163691.379999995</v>
      </c>
      <c r="D996" s="1">
        <f>BILANCA!E18</f>
        <v>69748565.359999985</v>
      </c>
      <c r="E996" s="1">
        <v>0</v>
      </c>
      <c r="F996" s="1">
        <v>0</v>
      </c>
      <c r="G996" s="2">
        <f t="shared" si="22"/>
        <v>2725590.6872999994</v>
      </c>
      <c r="H996" s="2">
        <f t="shared" si="19"/>
        <v>0.73999997973442078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16709087.50999999</v>
      </c>
      <c r="D997" s="1">
        <f>BILANCA!E19</f>
        <v>18370659.540000014</v>
      </c>
      <c r="E997" s="1">
        <v>0</v>
      </c>
      <c r="F997" s="1">
        <v>0</v>
      </c>
      <c r="G997" s="2">
        <f t="shared" si="22"/>
        <v>748305.69226000027</v>
      </c>
      <c r="H997" s="2">
        <f t="shared" si="19"/>
        <v>0.94999999552965164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23144393.289999999</v>
      </c>
      <c r="D998" s="1">
        <f>BILANCA!E20</f>
        <v>25677051.770000007</v>
      </c>
      <c r="E998" s="1">
        <v>0</v>
      </c>
      <c r="F998" s="1">
        <v>0</v>
      </c>
      <c r="G998" s="2">
        <f t="shared" si="22"/>
        <v>1117477.4524500002</v>
      </c>
      <c r="H998" s="2">
        <f t="shared" si="19"/>
        <v>0.51999999210238457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2692369.07</v>
      </c>
      <c r="D999" s="1">
        <f>BILANCA!E21</f>
        <v>3089589.1299999994</v>
      </c>
      <c r="E999" s="1">
        <v>0</v>
      </c>
      <c r="F999" s="1">
        <v>0</v>
      </c>
      <c r="G999" s="2">
        <f t="shared" si="22"/>
        <v>141944.75727999996</v>
      </c>
      <c r="H999" s="2">
        <f t="shared" si="19"/>
        <v>0.19999999925494194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5137348.1500000004</v>
      </c>
      <c r="D1000" s="1">
        <f>BILANCA!E22</f>
        <v>5351189.0200000005</v>
      </c>
      <c r="E1000" s="1">
        <v>0</v>
      </c>
      <c r="F1000" s="1">
        <v>0</v>
      </c>
      <c r="G1000" s="2">
        <f t="shared" si="22"/>
        <v>269275.34523000004</v>
      </c>
      <c r="H1000" s="2">
        <f t="shared" si="19"/>
        <v>0.17000000085681677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29700384.359999999</v>
      </c>
      <c r="D1001" s="1">
        <f>BILANCA!E23</f>
        <v>30637943.239999998</v>
      </c>
      <c r="E1001" s="1">
        <v>0</v>
      </c>
      <c r="F1001" s="1">
        <v>0</v>
      </c>
      <c r="G1001" s="2">
        <f t="shared" si="22"/>
        <v>1637572.8751199997</v>
      </c>
      <c r="H1001" s="2">
        <f t="shared" si="19"/>
        <v>0.59999999776482582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2781540.3</v>
      </c>
      <c r="D1002" s="1">
        <f>BILANCA!E24</f>
        <v>2766491.45</v>
      </c>
      <c r="E1002" s="1">
        <v>0</v>
      </c>
      <c r="F1002" s="1">
        <v>0</v>
      </c>
      <c r="G1002" s="2">
        <f t="shared" si="22"/>
        <v>157975.94080000001</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1970209.6</v>
      </c>
      <c r="D1003" s="1">
        <f>BILANCA!E25</f>
        <v>2049054.0999999999</v>
      </c>
      <c r="E1003" s="1">
        <v>0</v>
      </c>
      <c r="F1003" s="1">
        <v>0</v>
      </c>
      <c r="G1003" s="2">
        <f t="shared" si="22"/>
        <v>121366.356</v>
      </c>
      <c r="H1003" s="2">
        <f t="shared" si="19"/>
        <v>0.49999999976716936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13511592.24</v>
      </c>
      <c r="D1004" s="1">
        <f>BILANCA!E26</f>
        <v>14330223.48</v>
      </c>
      <c r="E1004" s="1">
        <v>0</v>
      </c>
      <c r="F1004" s="1">
        <v>0</v>
      </c>
      <c r="G1004" s="2">
        <f t="shared" si="22"/>
        <v>885612.82320000022</v>
      </c>
      <c r="H1004" s="2">
        <f t="shared" si="19"/>
        <v>0.72000000067055225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62228749.5</v>
      </c>
      <c r="D1006" s="1">
        <f>BILANCA!E28</f>
        <v>65530882.649999999</v>
      </c>
      <c r="E1006" s="1">
        <v>0</v>
      </c>
      <c r="F1006" s="1">
        <v>0</v>
      </c>
      <c r="G1006" s="2">
        <f t="shared" si="22"/>
        <v>4445681.8403999992</v>
      </c>
      <c r="H1006" s="2">
        <f t="shared" si="19"/>
        <v>0.85000000149011612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2823643.8599999985</v>
      </c>
      <c r="D1007" s="1">
        <f>BILANCA!E29</f>
        <v>3534865.3</v>
      </c>
      <c r="E1007" s="1">
        <v>0</v>
      </c>
      <c r="F1007" s="1">
        <v>0</v>
      </c>
      <c r="G1007" s="2">
        <f t="shared" si="22"/>
        <v>237440.98703999998</v>
      </c>
      <c r="H1007" s="2">
        <f t="shared" si="19"/>
        <v>0.44000000134110451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9743214.3699999992</v>
      </c>
      <c r="D1008" s="1">
        <f>BILANCA!E30</f>
        <v>11067028.510000002</v>
      </c>
      <c r="E1008" s="1">
        <v>0</v>
      </c>
      <c r="F1008" s="1">
        <v>0</v>
      </c>
      <c r="G1008" s="2">
        <f t="shared" si="22"/>
        <v>796931.78475000011</v>
      </c>
      <c r="H1008" s="2">
        <f t="shared" si="19"/>
        <v>0.8599999975413084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726490.78</v>
      </c>
      <c r="D1010" s="1">
        <f>BILANCA!E32</f>
        <v>726490.77999999991</v>
      </c>
      <c r="E1010" s="1">
        <v>0</v>
      </c>
      <c r="F1010" s="1">
        <v>0</v>
      </c>
      <c r="G1010" s="2">
        <f t="shared" si="22"/>
        <v>58845.75318</v>
      </c>
      <c r="H1010" s="2">
        <f t="shared" si="19"/>
        <v>0.44000000006053597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7646061.29</v>
      </c>
      <c r="D1012" s="1">
        <f>BILANCA!E34</f>
        <v>8258653.9900000012</v>
      </c>
      <c r="E1012" s="1">
        <v>0</v>
      </c>
      <c r="F1012" s="1">
        <v>0</v>
      </c>
      <c r="G1012" s="2">
        <f t="shared" si="22"/>
        <v>700737.70883000013</v>
      </c>
      <c r="H1012" s="2">
        <f t="shared" si="19"/>
        <v>0.29999999888241291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2730608.6799999997</v>
      </c>
      <c r="D1013" s="1">
        <f>BILANCA!E35</f>
        <v>2621970.13</v>
      </c>
      <c r="E1013" s="1">
        <v>0</v>
      </c>
      <c r="F1013" s="1">
        <v>0</v>
      </c>
      <c r="G1013" s="2">
        <f t="shared" si="22"/>
        <v>239236.46819999994</v>
      </c>
      <c r="H1013" s="2">
        <f t="shared" si="19"/>
        <v>0.45000000018626451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3467593.69</v>
      </c>
      <c r="D1014" s="1">
        <f>BILANCA!E36</f>
        <v>3646098.3099999996</v>
      </c>
      <c r="E1014" s="1">
        <v>0</v>
      </c>
      <c r="F1014" s="1">
        <v>0</v>
      </c>
      <c r="G1014" s="2">
        <f t="shared" si="22"/>
        <v>333553.49960999994</v>
      </c>
      <c r="H1014" s="2">
        <f t="shared" si="19"/>
        <v>0.61999999964609742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42404.45</v>
      </c>
      <c r="D1015" s="1">
        <f>BILANCA!E37</f>
        <v>42404.45</v>
      </c>
      <c r="E1015" s="1">
        <v>0</v>
      </c>
      <c r="F1015" s="1">
        <v>0</v>
      </c>
      <c r="G1015" s="2">
        <f t="shared" si="22"/>
        <v>4070.8271999999997</v>
      </c>
      <c r="H1015" s="2">
        <f t="shared" si="19"/>
        <v>0.89999999999417923</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1055790.24</v>
      </c>
      <c r="D1016" s="1">
        <f>BILANCA!E38</f>
        <v>1055790.24</v>
      </c>
      <c r="E1016" s="1">
        <v>0</v>
      </c>
      <c r="F1016" s="1">
        <v>0</v>
      </c>
      <c r="G1016" s="2">
        <f t="shared" si="22"/>
        <v>104523.23376</v>
      </c>
      <c r="H1016" s="2">
        <f t="shared" si="19"/>
        <v>0.47999999998137355</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168794.17</v>
      </c>
      <c r="D1017" s="1">
        <f>BILANCA!E39</f>
        <v>161239.76</v>
      </c>
      <c r="E1017" s="1">
        <v>0</v>
      </c>
      <c r="F1017" s="1">
        <v>0</v>
      </c>
      <c r="G1017" s="2">
        <f t="shared" si="22"/>
        <v>16703.305460000003</v>
      </c>
      <c r="H1017" s="2">
        <f t="shared" si="19"/>
        <v>0.41000000000349246</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2003973.87</v>
      </c>
      <c r="D1018" s="1">
        <f>BILANCA!E40</f>
        <v>2283562.63</v>
      </c>
      <c r="E1018" s="1">
        <v>0</v>
      </c>
      <c r="F1018" s="1">
        <v>0</v>
      </c>
      <c r="G1018" s="2">
        <f t="shared" si="22"/>
        <v>229988.46955000001</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3999.8899999999994</v>
      </c>
      <c r="D1019" s="1">
        <f>BILANCA!E41</f>
        <v>2285.6800000000003</v>
      </c>
      <c r="E1019" s="1">
        <v>0</v>
      </c>
      <c r="F1019" s="1">
        <v>0</v>
      </c>
      <c r="G1019" s="2">
        <f t="shared" si="22"/>
        <v>308.56499999999994</v>
      </c>
      <c r="H1019" s="2">
        <f t="shared" si="19"/>
        <v>0.43000000000029104</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50091.85</v>
      </c>
      <c r="D1020" s="1">
        <f>BILANCA!E42</f>
        <v>50091.85</v>
      </c>
      <c r="E1020" s="1">
        <v>0</v>
      </c>
      <c r="F1020" s="1">
        <v>0</v>
      </c>
      <c r="G1020" s="2">
        <f t="shared" si="22"/>
        <v>5560.19535</v>
      </c>
      <c r="H1020" s="2">
        <f t="shared" si="19"/>
        <v>0.30000000000291038</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46091.96</v>
      </c>
      <c r="D1022" s="1">
        <f>BILANCA!E44</f>
        <v>47806.17</v>
      </c>
      <c r="E1022" s="1">
        <v>0</v>
      </c>
      <c r="F1022" s="1">
        <v>0</v>
      </c>
      <c r="G1022" s="2">
        <f t="shared" si="22"/>
        <v>5526.4676999999992</v>
      </c>
      <c r="H1022" s="2">
        <f t="shared" si="19"/>
        <v>0.20999999999912689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3650101.8499999996</v>
      </c>
      <c r="D1023" s="1">
        <f>BILANCA!E45</f>
        <v>3634459.3000000007</v>
      </c>
      <c r="E1023" s="1">
        <v>0</v>
      </c>
      <c r="F1023" s="1">
        <v>0</v>
      </c>
      <c r="G1023" s="2">
        <f t="shared" si="22"/>
        <v>436760.81800000009</v>
      </c>
      <c r="H1023" s="2">
        <f t="shared" si="19"/>
        <v>0.45000000111758709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3163509.68</v>
      </c>
      <c r="D1025" s="1">
        <f>BILANCA!E47</f>
        <v>3151771.3400000003</v>
      </c>
      <c r="E1025" s="1">
        <v>0</v>
      </c>
      <c r="F1025" s="1">
        <v>0</v>
      </c>
      <c r="G1025" s="2">
        <f t="shared" si="22"/>
        <v>397616.19912</v>
      </c>
      <c r="H1025" s="2">
        <f t="shared" si="19"/>
        <v>0.66000000014901161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298102.33</v>
      </c>
      <c r="D1026" s="1">
        <f>BILANCA!E48</f>
        <v>154303.74</v>
      </c>
      <c r="E1026" s="1">
        <v>0</v>
      </c>
      <c r="F1026" s="1">
        <v>0</v>
      </c>
      <c r="G1026" s="2">
        <f t="shared" si="22"/>
        <v>26088.521829999998</v>
      </c>
      <c r="H1026" s="2">
        <f t="shared" si="19"/>
        <v>0.59000000002561137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4945072.3499999996</v>
      </c>
      <c r="D1027" s="1">
        <f>BILANCA!E49</f>
        <v>5252159.47</v>
      </c>
      <c r="E1027" s="1">
        <v>0</v>
      </c>
      <c r="F1027" s="1">
        <v>0</v>
      </c>
      <c r="G1027" s="2">
        <f t="shared" si="22"/>
        <v>679773.21675999998</v>
      </c>
      <c r="H1027" s="2">
        <f t="shared" si="19"/>
        <v>0.81999999936670065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4756582.51</v>
      </c>
      <c r="D1028" s="1">
        <f>BILANCA!E50</f>
        <v>4923775.25</v>
      </c>
      <c r="E1028" s="1">
        <v>0</v>
      </c>
      <c r="F1028" s="1">
        <v>0</v>
      </c>
      <c r="G1028" s="2">
        <f t="shared" si="22"/>
        <v>657185.98544999992</v>
      </c>
      <c r="H1028" s="2">
        <f t="shared" si="19"/>
        <v>0.74000000022351742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2695028.75</v>
      </c>
      <c r="D1029" s="1">
        <f>BILANCA!E51</f>
        <v>2934500.6</v>
      </c>
      <c r="E1029" s="1">
        <v>0</v>
      </c>
      <c r="F1029" s="1">
        <v>0</v>
      </c>
      <c r="G1029" s="2">
        <f t="shared" si="22"/>
        <v>393945.37770000001</v>
      </c>
      <c r="H1029" s="2">
        <f t="shared" si="19"/>
        <v>0.64999999990686774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11998.790000000037</v>
      </c>
      <c r="D1030" s="1">
        <f>BILANCA!E52</f>
        <v>4071.8899999996647</v>
      </c>
      <c r="E1030" s="1">
        <v>0</v>
      </c>
      <c r="F1030" s="1">
        <v>0</v>
      </c>
      <c r="G1030" s="2">
        <f t="shared" si="22"/>
        <v>946.7007899999702</v>
      </c>
      <c r="H1030" s="2">
        <f t="shared" si="19"/>
        <v>0.32000000029802322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11998.61</v>
      </c>
      <c r="D1031" s="1">
        <f>BILANCA!E53</f>
        <v>4071.89</v>
      </c>
      <c r="E1031" s="1">
        <v>0</v>
      </c>
      <c r="F1031" s="1">
        <v>0</v>
      </c>
      <c r="G1031" s="2">
        <f t="shared" si="22"/>
        <v>966.83472000000006</v>
      </c>
      <c r="H1031" s="2">
        <f t="shared" si="19"/>
        <v>0.49999999999954525</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5201623.29</v>
      </c>
      <c r="D1032" s="1">
        <f>BILANCA!E54</f>
        <v>5410583.4300000006</v>
      </c>
      <c r="E1032" s="1">
        <v>0</v>
      </c>
      <c r="F1032" s="1">
        <v>0</v>
      </c>
      <c r="G1032" s="2">
        <f t="shared" si="22"/>
        <v>785116.71735000017</v>
      </c>
      <c r="H1032" s="2">
        <f t="shared" si="19"/>
        <v>0.72000000067055225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5201623.1100000003</v>
      </c>
      <c r="D1033" s="1">
        <f>BILANCA!E55</f>
        <v>5410583.4300000006</v>
      </c>
      <c r="E1033" s="1">
        <v>0</v>
      </c>
      <c r="F1033" s="1">
        <v>0</v>
      </c>
      <c r="G1033" s="2">
        <f t="shared" si="22"/>
        <v>801139.4985000001</v>
      </c>
      <c r="H1033" s="2">
        <f t="shared" si="19"/>
        <v>0.54000000096857548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3136231.8600000003</v>
      </c>
      <c r="D1034" s="1">
        <f>BILANCA!E56</f>
        <v>5080533.1099999994</v>
      </c>
      <c r="E1034" s="1">
        <v>0</v>
      </c>
      <c r="F1034" s="1">
        <v>0</v>
      </c>
      <c r="G1034" s="2">
        <f t="shared" si="22"/>
        <v>678162.20207999996</v>
      </c>
      <c r="H1034" s="2">
        <f t="shared" si="19"/>
        <v>0.24999999906867743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1143360.68</v>
      </c>
      <c r="D1035" s="1">
        <f>BILANCA!E57</f>
        <v>3862791.19</v>
      </c>
      <c r="E1035" s="1">
        <v>0</v>
      </c>
      <c r="F1035" s="1">
        <v>0</v>
      </c>
      <c r="G1035" s="2">
        <f t="shared" si="22"/>
        <v>461185.03911999997</v>
      </c>
      <c r="H1035" s="2">
        <f t="shared" si="19"/>
        <v>0.51000000000931323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88950.19</v>
      </c>
      <c r="D1036" s="1">
        <f>BILANCA!E58</f>
        <v>122155</v>
      </c>
      <c r="E1036" s="1">
        <v>0</v>
      </c>
      <c r="F1036" s="1">
        <v>0</v>
      </c>
      <c r="G1036" s="2">
        <f t="shared" si="22"/>
        <v>17662.790069999999</v>
      </c>
      <c r="H1036" s="2">
        <f t="shared" si="19"/>
        <v>0.19000000000232831</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979950</v>
      </c>
      <c r="D1037" s="1">
        <f>BILANCA!E59</f>
        <v>23082.5</v>
      </c>
      <c r="E1037" s="1">
        <v>0</v>
      </c>
      <c r="F1037" s="1">
        <v>0</v>
      </c>
      <c r="G1037" s="2">
        <f t="shared" si="22"/>
        <v>55410.210000000006</v>
      </c>
      <c r="H1037" s="2">
        <f t="shared" si="19"/>
        <v>0.5</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301996.27</v>
      </c>
      <c r="D1039" s="1">
        <f>BILANCA!E61</f>
        <v>433131.61000000004</v>
      </c>
      <c r="E1039" s="1">
        <v>0</v>
      </c>
      <c r="F1039" s="1">
        <v>0</v>
      </c>
      <c r="G1039" s="2">
        <f t="shared" si="22"/>
        <v>65422.531440000006</v>
      </c>
      <c r="H1039" s="2">
        <f t="shared" si="19"/>
        <v>0.65999999997438863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621974.72</v>
      </c>
      <c r="D1040" s="1">
        <f>BILANCA!E62</f>
        <v>639372.81000000006</v>
      </c>
      <c r="E1040" s="1">
        <v>0</v>
      </c>
      <c r="F1040" s="1">
        <v>0</v>
      </c>
      <c r="G1040" s="2">
        <f t="shared" si="22"/>
        <v>108341.05938000002</v>
      </c>
      <c r="H1040" s="2">
        <f t="shared" si="19"/>
        <v>0.46999999997206032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1537318.28</v>
      </c>
      <c r="D1041" s="1">
        <f>BILANCA!E63</f>
        <v>1535157.1800000002</v>
      </c>
      <c r="E1041" s="1">
        <v>0</v>
      </c>
      <c r="F1041" s="1">
        <v>0</v>
      </c>
      <c r="G1041" s="2">
        <f t="shared" si="22"/>
        <v>267242.69312000001</v>
      </c>
      <c r="H1041" s="2">
        <f t="shared" si="19"/>
        <v>0.46000000019557774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1519044.99</v>
      </c>
      <c r="D1042" s="1">
        <f>BILANCA!E64</f>
        <v>1522221.2300000002</v>
      </c>
      <c r="E1042" s="1">
        <v>0</v>
      </c>
      <c r="F1042" s="1">
        <v>0</v>
      </c>
      <c r="G1042" s="2">
        <f t="shared" si="22"/>
        <v>269245.75955000002</v>
      </c>
      <c r="H1042" s="2">
        <f t="shared" si="19"/>
        <v>0.24000000022351742</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354.23</v>
      </c>
      <c r="D1043" s="1">
        <f>BILANCA!E65</f>
        <v>701.93</v>
      </c>
      <c r="E1043" s="1">
        <v>0</v>
      </c>
      <c r="F1043" s="1">
        <v>0</v>
      </c>
      <c r="G1043" s="2">
        <f t="shared" si="22"/>
        <v>105.48539999999998</v>
      </c>
      <c r="H1043" s="2">
        <f t="shared" si="19"/>
        <v>0.30000000000006821</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17919.060000000001</v>
      </c>
      <c r="D1045" s="1">
        <f>BILANCA!E67</f>
        <v>12234.02</v>
      </c>
      <c r="E1045" s="1">
        <v>0</v>
      </c>
      <c r="F1045" s="1">
        <v>0</v>
      </c>
      <c r="G1045" s="2">
        <f t="shared" si="22"/>
        <v>2628.0001999999999</v>
      </c>
      <c r="H1045" s="2">
        <f t="shared" si="19"/>
        <v>8.000000000174623E-2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64894781.019999988</v>
      </c>
      <c r="D1046" s="1">
        <f>BILANCA!E68</f>
        <v>81436143.390000001</v>
      </c>
      <c r="E1046" s="1">
        <v>0</v>
      </c>
      <c r="F1046" s="1">
        <v>0</v>
      </c>
      <c r="G1046" s="2">
        <f t="shared" si="22"/>
        <v>14349325.271399999</v>
      </c>
      <c r="H1046" s="2">
        <f t="shared" si="19"/>
        <v>0.40999998897314072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32915660.949999999</v>
      </c>
      <c r="D1047" s="1">
        <f>BILANCA!E69</f>
        <v>50762242.700000003</v>
      </c>
      <c r="E1047" s="1">
        <v>0</v>
      </c>
      <c r="F1047" s="1">
        <v>0</v>
      </c>
      <c r="G1047" s="2">
        <f t="shared" si="22"/>
        <v>8604169.3663999997</v>
      </c>
      <c r="H1047" s="2">
        <f t="shared" si="19"/>
        <v>0.34999999776482582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32838530.77</v>
      </c>
      <c r="D1048" s="1">
        <f>BILANCA!E70</f>
        <v>50693125</v>
      </c>
      <c r="E1048" s="1">
        <v>0</v>
      </c>
      <c r="F1048" s="1">
        <v>0</v>
      </c>
      <c r="G1048" s="2">
        <f t="shared" si="22"/>
        <v>8724610.7500500008</v>
      </c>
      <c r="H1048" s="2">
        <f t="shared" si="19"/>
        <v>0.23000000044703484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32838530.77</v>
      </c>
      <c r="D1050" s="1">
        <f>BILANCA!E72</f>
        <v>50693125</v>
      </c>
      <c r="E1050" s="1">
        <v>0</v>
      </c>
      <c r="F1050" s="1">
        <v>0</v>
      </c>
      <c r="G1050" s="2">
        <f t="shared" si="22"/>
        <v>8993060.311590001</v>
      </c>
      <c r="H1050" s="2">
        <f t="shared" si="19"/>
        <v>0.23000000044703484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16766.990000000002</v>
      </c>
      <c r="D1053" s="1">
        <f>BILANCA!E75</f>
        <v>0</v>
      </c>
      <c r="E1053" s="1">
        <v>0</v>
      </c>
      <c r="F1053" s="1">
        <v>0</v>
      </c>
      <c r="G1053" s="2">
        <f t="shared" si="22"/>
        <v>1173.6893000000002</v>
      </c>
      <c r="H1053" s="2">
        <f t="shared" si="19"/>
        <v>9.9999999983992893E-3</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60363.19</v>
      </c>
      <c r="D1054" s="1">
        <f>BILANCA!E76</f>
        <v>69117.700000000012</v>
      </c>
      <c r="E1054" s="1">
        <v>0</v>
      </c>
      <c r="F1054" s="1">
        <v>0</v>
      </c>
      <c r="G1054" s="2">
        <f t="shared" si="22"/>
        <v>14100.499889999999</v>
      </c>
      <c r="H1054" s="2">
        <f t="shared" si="19"/>
        <v>0.48999999999068677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1641448.34</v>
      </c>
      <c r="D1056" s="1">
        <f>BILANCA!E78</f>
        <v>1101240.1599999999</v>
      </c>
      <c r="E1056" s="1">
        <v>0</v>
      </c>
      <c r="F1056" s="1">
        <v>0</v>
      </c>
      <c r="G1056" s="2">
        <f t="shared" si="22"/>
        <v>280606.79217999999</v>
      </c>
      <c r="H1056" s="2">
        <f t="shared" si="19"/>
        <v>0.5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5602.63</v>
      </c>
      <c r="D1057" s="1">
        <f>BILANCA!E79</f>
        <v>5227.63</v>
      </c>
      <c r="E1057" s="1">
        <v>0</v>
      </c>
      <c r="F1057" s="1">
        <v>0</v>
      </c>
      <c r="G1057" s="2">
        <f t="shared" si="22"/>
        <v>1188.28386</v>
      </c>
      <c r="H1057" s="2">
        <f t="shared" si="19"/>
        <v>0.73999999999978172</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5602.63</v>
      </c>
      <c r="D1058" s="1">
        <f>BILANCA!E80</f>
        <v>5227.63</v>
      </c>
      <c r="E1058" s="1">
        <v>0</v>
      </c>
      <c r="F1058" s="1">
        <v>0</v>
      </c>
      <c r="G1058" s="2">
        <f t="shared" si="22"/>
        <v>1204.34175</v>
      </c>
      <c r="H1058" s="2">
        <f t="shared" si="19"/>
        <v>0.73999999999978172</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15672.46</v>
      </c>
      <c r="D1060" s="1">
        <f>BILANCA!E82</f>
        <v>17365.75</v>
      </c>
      <c r="E1060" s="1">
        <v>0</v>
      </c>
      <c r="F1060" s="1">
        <v>0</v>
      </c>
      <c r="G1060" s="2">
        <f t="shared" si="22"/>
        <v>3881.1049199999998</v>
      </c>
      <c r="H1060" s="2">
        <f t="shared" si="19"/>
        <v>0.70999999999912689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9813.2900000000009</v>
      </c>
      <c r="D1061" s="1">
        <f>BILANCA!E83</f>
        <v>18270.77</v>
      </c>
      <c r="E1061" s="1">
        <v>0</v>
      </c>
      <c r="F1061" s="1">
        <v>0</v>
      </c>
      <c r="G1061" s="2">
        <f t="shared" si="22"/>
        <v>3615.6767399999999</v>
      </c>
      <c r="H1061" s="2">
        <f t="shared" si="19"/>
        <v>0.52000000000043656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39984.49</v>
      </c>
      <c r="D1062" s="1">
        <f>BILANCA!E84</f>
        <v>45218</v>
      </c>
      <c r="E1062" s="1">
        <v>0</v>
      </c>
      <c r="F1062" s="1">
        <v>0</v>
      </c>
      <c r="G1062" s="2">
        <f t="shared" si="22"/>
        <v>10303.218710000001</v>
      </c>
      <c r="H1062" s="2">
        <f t="shared" si="19"/>
        <v>0.48999999999796273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404.58</v>
      </c>
      <c r="D1063" s="1">
        <f>BILANCA!E85</f>
        <v>518.21</v>
      </c>
      <c r="E1063" s="1">
        <v>0</v>
      </c>
      <c r="F1063" s="1">
        <v>0</v>
      </c>
      <c r="G1063" s="2">
        <f t="shared" si="22"/>
        <v>115.28</v>
      </c>
      <c r="H1063" s="2">
        <f t="shared" si="19"/>
        <v>0.6300000000000523</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1570780.05</v>
      </c>
      <c r="D1064" s="1">
        <f>BILANCA!E86</f>
        <v>1015676.22</v>
      </c>
      <c r="E1064" s="1">
        <v>0</v>
      </c>
      <c r="F1064" s="1">
        <v>0</v>
      </c>
      <c r="G1064" s="2">
        <f t="shared" si="22"/>
        <v>291772.73169000004</v>
      </c>
      <c r="H1064" s="2">
        <f t="shared" si="19"/>
        <v>0.27000000001862645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12339.730000000098</v>
      </c>
      <c r="D1065" s="1">
        <f>BILANCA!E87</f>
        <v>6933</v>
      </c>
      <c r="E1065" s="1">
        <v>0</v>
      </c>
      <c r="F1065" s="1">
        <v>0</v>
      </c>
      <c r="G1065" s="2">
        <f t="shared" si="22"/>
        <v>2148.869860000008</v>
      </c>
      <c r="H1065" s="2">
        <f t="shared" si="19"/>
        <v>0.26999999990221113</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547477.74000000011</v>
      </c>
      <c r="D1066" s="1">
        <f>BILANCA!E88</f>
        <v>542071.01</v>
      </c>
      <c r="E1066" s="1">
        <v>0</v>
      </c>
      <c r="F1066" s="1">
        <v>0</v>
      </c>
      <c r="G1066" s="2">
        <f t="shared" si="22"/>
        <v>135424.44008000003</v>
      </c>
      <c r="H1066" s="2">
        <f t="shared" si="19"/>
        <v>0.26999999990221113</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784.93</v>
      </c>
      <c r="D1067" s="1">
        <f>BILANCA!E89</f>
        <v>0</v>
      </c>
      <c r="E1067" s="1">
        <v>0</v>
      </c>
      <c r="F1067" s="1">
        <v>0</v>
      </c>
      <c r="G1067" s="2">
        <f t="shared" si="22"/>
        <v>65.934119999999993</v>
      </c>
      <c r="H1067" s="2">
        <f t="shared" si="19"/>
        <v>7.0000000000050022E-2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535138.01</v>
      </c>
      <c r="D1072" s="1">
        <f>BILANCA!E94</f>
        <v>535138.01</v>
      </c>
      <c r="E1072" s="1">
        <v>0</v>
      </c>
      <c r="F1072" s="1">
        <v>0</v>
      </c>
      <c r="G1072" s="2">
        <f t="shared" si="22"/>
        <v>142881.84866999998</v>
      </c>
      <c r="H1072" s="2">
        <f t="shared" si="23"/>
        <v>2.0000000018626451E-2</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11554.8</v>
      </c>
      <c r="D1075" s="1">
        <f>BILANCA!E97</f>
        <v>6933</v>
      </c>
      <c r="E1075" s="1">
        <v>0</v>
      </c>
      <c r="F1075" s="1">
        <v>0</v>
      </c>
      <c r="G1075" s="2">
        <f t="shared" si="22"/>
        <v>2338.7136</v>
      </c>
      <c r="H1075" s="2">
        <f t="shared" si="23"/>
        <v>0.2000000000007276</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535138.01</v>
      </c>
      <c r="D1095" s="1">
        <f>BILANCA!E117</f>
        <v>535138.01</v>
      </c>
      <c r="E1095" s="1">
        <v>0</v>
      </c>
      <c r="F1095" s="1">
        <v>0</v>
      </c>
      <c r="G1095" s="2">
        <f t="shared" si="22"/>
        <v>179806.37135999999</v>
      </c>
      <c r="H1095" s="2">
        <f t="shared" si="23"/>
        <v>2.0000000018626451E-2</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76387.48</v>
      </c>
      <c r="D1096" s="1">
        <f>BILANCA!E118</f>
        <v>71256.539999999994</v>
      </c>
      <c r="E1096" s="1">
        <v>0</v>
      </c>
      <c r="F1096" s="1">
        <v>0</v>
      </c>
      <c r="G1096" s="2">
        <f t="shared" si="22"/>
        <v>24735.763279999999</v>
      </c>
      <c r="H1096" s="2">
        <f t="shared" si="23"/>
        <v>0.94000000000232831</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76387.48</v>
      </c>
      <c r="D1097" s="1">
        <f>BILANCA!E119</f>
        <v>71256.539999999994</v>
      </c>
      <c r="E1097" s="1">
        <v>0</v>
      </c>
      <c r="F1097" s="1">
        <v>0</v>
      </c>
      <c r="G1097" s="2">
        <f t="shared" si="22"/>
        <v>24954.663840000001</v>
      </c>
      <c r="H1097" s="2">
        <f t="shared" si="23"/>
        <v>0.94000000000232831</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76387.48</v>
      </c>
      <c r="D1101" s="1">
        <f>BILANCA!E123</f>
        <v>71256.539999999994</v>
      </c>
      <c r="E1101" s="1">
        <v>0</v>
      </c>
      <c r="F1101" s="1">
        <v>0</v>
      </c>
      <c r="G1101" s="2">
        <f t="shared" si="22"/>
        <v>25830.266079999994</v>
      </c>
      <c r="H1101" s="2">
        <f t="shared" si="23"/>
        <v>0.94000000000232831</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11617730.08</v>
      </c>
      <c r="D1112" s="1">
        <f>BILANCA!E134</f>
        <v>11617708.810000001</v>
      </c>
      <c r="E1112" s="1">
        <v>0</v>
      </c>
      <c r="F1112" s="1">
        <v>0</v>
      </c>
      <c r="G1112" s="2">
        <f t="shared" si="22"/>
        <v>4496056.0532999998</v>
      </c>
      <c r="H1112" s="2">
        <f t="shared" si="23"/>
        <v>0.26999999955296516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11617730.08</v>
      </c>
      <c r="D1113" s="1">
        <f>BILANCA!E135</f>
        <v>11617708.810000001</v>
      </c>
      <c r="E1113" s="1">
        <v>0</v>
      </c>
      <c r="F1113" s="1">
        <v>0</v>
      </c>
      <c r="G1113" s="2">
        <f t="shared" si="22"/>
        <v>4530909.2010000004</v>
      </c>
      <c r="H1113" s="2">
        <f t="shared" si="23"/>
        <v>0.26999999955296516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11601577.41</v>
      </c>
      <c r="D1117" s="1">
        <f>BILANCA!E139</f>
        <v>11601556.140000001</v>
      </c>
      <c r="E1117" s="1">
        <v>0</v>
      </c>
      <c r="F1117" s="1">
        <v>0</v>
      </c>
      <c r="G1117" s="2">
        <f t="shared" si="22"/>
        <v>4663828.4184600003</v>
      </c>
      <c r="H1117" s="2">
        <f t="shared" si="23"/>
        <v>0.55000000074505806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16152.67</v>
      </c>
      <c r="D1119" s="1">
        <f>BILANCA!E141</f>
        <v>16152.669999999998</v>
      </c>
      <c r="E1119" s="1">
        <v>0</v>
      </c>
      <c r="F1119" s="1">
        <v>0</v>
      </c>
      <c r="G1119" s="2">
        <f t="shared" si="22"/>
        <v>6590.2893600000007</v>
      </c>
      <c r="H1119" s="2">
        <f t="shared" si="23"/>
        <v>0.66000000000167347</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10811083.17</v>
      </c>
      <c r="D1124" s="1">
        <f>BILANCA!E146</f>
        <v>8466746.129999999</v>
      </c>
      <c r="E1124" s="1">
        <v>0</v>
      </c>
      <c r="F1124" s="1">
        <v>0</v>
      </c>
      <c r="G1124" s="2">
        <f t="shared" si="22"/>
        <v>3911985.135629999</v>
      </c>
      <c r="H1124" s="2">
        <f t="shared" si="23"/>
        <v>0.29999999888241291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301001.27</v>
      </c>
      <c r="D1125" s="1">
        <f>BILANCA!E147</f>
        <v>230424.07</v>
      </c>
      <c r="E1125" s="1">
        <v>0</v>
      </c>
      <c r="F1125" s="1">
        <v>0</v>
      </c>
      <c r="G1125" s="2">
        <f t="shared" si="22"/>
        <v>108182.61622</v>
      </c>
      <c r="H1125" s="2">
        <f t="shared" si="23"/>
        <v>0.34000000002561137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3174155.83</v>
      </c>
      <c r="D1127" s="1">
        <f>BILANCA!E149</f>
        <v>1269964.8700000001</v>
      </c>
      <c r="E1127" s="1">
        <v>0</v>
      </c>
      <c r="F1127" s="1">
        <v>0</v>
      </c>
      <c r="G1127" s="2">
        <f t="shared" si="22"/>
        <v>822828.32207999995</v>
      </c>
      <c r="H1127" s="2">
        <f t="shared" si="23"/>
        <v>0.29999999981373549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1673110.59</v>
      </c>
      <c r="D1129" s="1">
        <f>BILANCA!E151</f>
        <v>159619.37</v>
      </c>
      <c r="E1129" s="1">
        <v>0</v>
      </c>
      <c r="F1129" s="1">
        <v>0</v>
      </c>
      <c r="G1129" s="2">
        <f t="shared" si="22"/>
        <v>290883.00218000001</v>
      </c>
      <c r="H1129" s="2">
        <f t="shared" si="23"/>
        <v>0.77999999991152436</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21683.41</v>
      </c>
      <c r="D1130" s="1">
        <f>BILANCA!E152</f>
        <v>459616.45</v>
      </c>
      <c r="E1130" s="1">
        <v>0</v>
      </c>
      <c r="F1130" s="1">
        <v>0</v>
      </c>
      <c r="G1130" s="2">
        <f t="shared" si="22"/>
        <v>138314.69756999999</v>
      </c>
      <c r="H1130" s="2">
        <f t="shared" si="23"/>
        <v>0.86000000001149601</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1421.24</v>
      </c>
      <c r="D1131" s="1">
        <f>BILANCA!E153</f>
        <v>0</v>
      </c>
      <c r="E1131" s="1">
        <v>0</v>
      </c>
      <c r="F1131" s="1">
        <v>0</v>
      </c>
      <c r="G1131" s="2">
        <f t="shared" si="22"/>
        <v>210.34351999999998</v>
      </c>
      <c r="H1131" s="2">
        <f t="shared" si="23"/>
        <v>0.24000000000000909</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143568.01999999999</v>
      </c>
      <c r="D1133" s="1">
        <f>BILANCA!E155</f>
        <v>154246.76</v>
      </c>
      <c r="E1133" s="1">
        <v>0</v>
      </c>
      <c r="F1133" s="1">
        <v>0</v>
      </c>
      <c r="G1133" s="2">
        <f t="shared" si="22"/>
        <v>67809.231</v>
      </c>
      <c r="H1133" s="2">
        <f t="shared" si="23"/>
        <v>0.2599999999802094</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1334372.57</v>
      </c>
      <c r="D1135" s="1">
        <f>BILANCA!E157</f>
        <v>496482.29000000004</v>
      </c>
      <c r="E1135" s="1">
        <v>0</v>
      </c>
      <c r="F1135" s="1">
        <v>0</v>
      </c>
      <c r="G1135" s="2">
        <f t="shared" si="22"/>
        <v>353755.24680000002</v>
      </c>
      <c r="H1135" s="2">
        <f t="shared" si="23"/>
        <v>0.71999999997206032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1702409.92</v>
      </c>
      <c r="D1136" s="1">
        <f>BILANCA!E158</f>
        <v>971833.67999999993</v>
      </c>
      <c r="E1136" s="1">
        <v>0</v>
      </c>
      <c r="F1136" s="1">
        <v>0</v>
      </c>
      <c r="G1136" s="2">
        <f t="shared" si="22"/>
        <v>557849.82383999997</v>
      </c>
      <c r="H1136" s="2">
        <f t="shared" si="23"/>
        <v>0.40000000013969839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1260349.47</v>
      </c>
      <c r="D1137" s="1">
        <f>BILANCA!E159</f>
        <v>1173009.05</v>
      </c>
      <c r="E1137" s="1">
        <v>0</v>
      </c>
      <c r="F1137" s="1">
        <v>0</v>
      </c>
      <c r="G1137" s="2">
        <f t="shared" si="22"/>
        <v>555380.60577999998</v>
      </c>
      <c r="H1137" s="2">
        <f t="shared" si="23"/>
        <v>0.52000000001862645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1703319.12</v>
      </c>
      <c r="D1138" s="1">
        <f>BILANCA!E160</f>
        <v>1897362.0300000003</v>
      </c>
      <c r="E1138" s="1">
        <v>0</v>
      </c>
      <c r="F1138" s="1">
        <v>0</v>
      </c>
      <c r="G1138" s="2">
        <f t="shared" si="22"/>
        <v>852196.69290000014</v>
      </c>
      <c r="H1138" s="2">
        <f t="shared" si="23"/>
        <v>0.15000000037252903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4632322.32</v>
      </c>
      <c r="D1139" s="1">
        <f>BILANCA!E161</f>
        <v>4652387.03</v>
      </c>
      <c r="E1139" s="1">
        <v>0</v>
      </c>
      <c r="F1139" s="1">
        <v>0</v>
      </c>
      <c r="G1139" s="2">
        <f t="shared" si="22"/>
        <v>2174187.03528</v>
      </c>
      <c r="H1139" s="2">
        <f t="shared" si="23"/>
        <v>0.35000000055879354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36352.22</v>
      </c>
      <c r="D1140" s="1">
        <f>BILANCA!E162</f>
        <v>17905.02</v>
      </c>
      <c r="E1140" s="1">
        <v>0</v>
      </c>
      <c r="F1140" s="1">
        <v>0</v>
      </c>
      <c r="G1140" s="2">
        <f t="shared" si="22"/>
        <v>11329.474819999999</v>
      </c>
      <c r="H1140" s="2">
        <f t="shared" si="23"/>
        <v>0.24000000000160071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1998826.98</v>
      </c>
      <c r="D1141" s="1">
        <f>BILANCA!E163</f>
        <v>1746139.62</v>
      </c>
      <c r="E1141" s="1">
        <v>0</v>
      </c>
      <c r="F1141" s="1">
        <v>0</v>
      </c>
      <c r="G1141" s="2">
        <f t="shared" si="22"/>
        <v>867594.78276000009</v>
      </c>
      <c r="H1141" s="2">
        <f t="shared" si="23"/>
        <v>0.39999999990686774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69383.47</v>
      </c>
      <c r="D1142" s="1">
        <f>BILANCA!E164</f>
        <v>40009.629999999997</v>
      </c>
      <c r="E1142" s="1">
        <v>0</v>
      </c>
      <c r="F1142" s="1">
        <v>0</v>
      </c>
      <c r="G1142" s="2">
        <f t="shared" si="22"/>
        <v>23755.034070000002</v>
      </c>
      <c r="H1142" s="2">
        <f t="shared" si="23"/>
        <v>0.8400000000037835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69383.47</v>
      </c>
      <c r="D1144" s="1">
        <f>BILANCA!E166</f>
        <v>40009.629999999997</v>
      </c>
      <c r="E1144" s="1">
        <v>0</v>
      </c>
      <c r="F1144" s="1">
        <v>0</v>
      </c>
      <c r="G1144" s="2">
        <f t="shared" si="22"/>
        <v>24053.839529999997</v>
      </c>
      <c r="H1144" s="2">
        <f t="shared" si="23"/>
        <v>0.8400000000037835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7750747.7999999998</v>
      </c>
      <c r="D1148" s="1">
        <f>BILANCA!E170</f>
        <v>9370006.4199999999</v>
      </c>
      <c r="E1148" s="1">
        <v>0</v>
      </c>
      <c r="F1148" s="1">
        <v>0</v>
      </c>
      <c r="G1148" s="2">
        <f t="shared" si="22"/>
        <v>4370975.5055999998</v>
      </c>
      <c r="H1148" s="2">
        <f t="shared" si="23"/>
        <v>0.62000000011175871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424758.07</v>
      </c>
      <c r="D1149" s="1">
        <f>BILANCA!E171</f>
        <v>497848.05000000005</v>
      </c>
      <c r="E1149" s="1">
        <v>0</v>
      </c>
      <c r="F1149" s="1">
        <v>0</v>
      </c>
      <c r="G1149" s="2">
        <f t="shared" si="22"/>
        <v>235795.39222000004</v>
      </c>
      <c r="H1149" s="2">
        <f t="shared" si="23"/>
        <v>0.12000000005355105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3032.56</v>
      </c>
      <c r="D1150" s="1">
        <f>BILANCA!E172</f>
        <v>3550.42</v>
      </c>
      <c r="E1150" s="1">
        <v>0</v>
      </c>
      <c r="F1150" s="1">
        <v>0</v>
      </c>
      <c r="G1150" s="2">
        <f t="shared" si="22"/>
        <v>1692.2778000000001</v>
      </c>
      <c r="H1150" s="2">
        <f t="shared" si="23"/>
        <v>0.86000000000012733</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7322957.1699999999</v>
      </c>
      <c r="D1151" s="1">
        <f>BILANCA!E173</f>
        <v>8868607.9499999993</v>
      </c>
      <c r="E1151" s="1">
        <v>0</v>
      </c>
      <c r="F1151" s="1">
        <v>0</v>
      </c>
      <c r="G1151" s="2">
        <f t="shared" si="22"/>
        <v>4210109.0757599995</v>
      </c>
      <c r="H1151" s="2">
        <f t="shared" si="23"/>
        <v>0.22000000067055225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251452836.34000003</v>
      </c>
      <c r="D1152" s="1">
        <f>BILANCA!E175</f>
        <v>261909103.65999997</v>
      </c>
      <c r="E1152" s="1">
        <v>0</v>
      </c>
      <c r="F1152" s="1">
        <v>0</v>
      </c>
      <c r="G1152" s="2">
        <f t="shared" si="22"/>
        <v>131020806.37854001</v>
      </c>
      <c r="H1152" s="2">
        <f t="shared" si="23"/>
        <v>0.68000006675720215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35963200.799999997</v>
      </c>
      <c r="D1153" s="1">
        <f>BILANCA!E176</f>
        <v>38654829.699999988</v>
      </c>
      <c r="E1153" s="1">
        <v>0</v>
      </c>
      <c r="F1153" s="1">
        <v>0</v>
      </c>
      <c r="G1153" s="2">
        <f t="shared" si="22"/>
        <v>19256386.233999997</v>
      </c>
      <c r="H1153" s="2">
        <f t="shared" si="23"/>
        <v>0.50000001490116119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27866634.080000002</v>
      </c>
      <c r="D1154" s="1">
        <f>BILANCA!E177</f>
        <v>31685555.639999993</v>
      </c>
      <c r="E1154" s="1">
        <v>0</v>
      </c>
      <c r="F1154" s="1">
        <v>0</v>
      </c>
      <c r="G1154" s="2">
        <f t="shared" si="22"/>
        <v>15601654.456559999</v>
      </c>
      <c r="H1154" s="2">
        <f t="shared" si="23"/>
        <v>0.4400000087916851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12803045.98</v>
      </c>
      <c r="D1155" s="1">
        <f>BILANCA!E178</f>
        <v>15531873.079999998</v>
      </c>
      <c r="E1155" s="1">
        <v>0</v>
      </c>
      <c r="F1155" s="1">
        <v>0</v>
      </c>
      <c r="G1155" s="2">
        <f t="shared" si="22"/>
        <v>7545088.2480799984</v>
      </c>
      <c r="H1155" s="2">
        <f t="shared" si="23"/>
        <v>9.9999997764825821E-2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6684642.1600000001</v>
      </c>
      <c r="D1156" s="1">
        <f>BILANCA!E179</f>
        <v>6990457.419999999</v>
      </c>
      <c r="E1156" s="1">
        <v>0</v>
      </c>
      <c r="F1156" s="1">
        <v>0</v>
      </c>
      <c r="G1156" s="2">
        <f t="shared" si="22"/>
        <v>3575141.3609999996</v>
      </c>
      <c r="H1156" s="2">
        <f t="shared" si="23"/>
        <v>0.57999999914318323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142822.6</v>
      </c>
      <c r="D1157" s="1">
        <f>BILANCA!E180</f>
        <v>130747.73999999999</v>
      </c>
      <c r="E1157" s="1">
        <v>0</v>
      </c>
      <c r="F1157" s="1">
        <v>0</v>
      </c>
      <c r="G1157" s="2">
        <f t="shared" si="22"/>
        <v>70351.345919999992</v>
      </c>
      <c r="H1157" s="2">
        <f t="shared" si="23"/>
        <v>0.66000000000349246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134831.29</v>
      </c>
      <c r="D1159" s="1">
        <f>BILANCA!E182</f>
        <v>122215.84</v>
      </c>
      <c r="E1159" s="1">
        <v>0</v>
      </c>
      <c r="F1159" s="1">
        <v>0</v>
      </c>
      <c r="G1159" s="2">
        <f t="shared" si="22"/>
        <v>66750.282719999988</v>
      </c>
      <c r="H1159" s="2">
        <f t="shared" si="23"/>
        <v>0.45000000001164153</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7991.31</v>
      </c>
      <c r="D1160" s="1">
        <f>BILANCA!E183</f>
        <v>8531.9</v>
      </c>
      <c r="E1160" s="1">
        <v>0</v>
      </c>
      <c r="F1160" s="1">
        <v>0</v>
      </c>
      <c r="G1160" s="2">
        <f t="shared" si="22"/>
        <v>4434.7544699999999</v>
      </c>
      <c r="H1160" s="2">
        <f t="shared" si="23"/>
        <v>0.41000000000076398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271927.75</v>
      </c>
      <c r="D1161" s="1">
        <f>BILANCA!E184</f>
        <v>49797.39</v>
      </c>
      <c r="E1161" s="1">
        <v>0</v>
      </c>
      <c r="F1161" s="1">
        <v>0</v>
      </c>
      <c r="G1161" s="2">
        <f t="shared" si="22"/>
        <v>66131.010339999993</v>
      </c>
      <c r="H1161" s="2">
        <f t="shared" si="23"/>
        <v>0.63999999999941792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38057.81</v>
      </c>
      <c r="D1163" s="1">
        <f>BILANCA!E186</f>
        <v>1130311.7</v>
      </c>
      <c r="E1163" s="1">
        <v>0</v>
      </c>
      <c r="F1163" s="1">
        <v>0</v>
      </c>
      <c r="G1163" s="2">
        <f t="shared" si="22"/>
        <v>413762.61779999995</v>
      </c>
      <c r="H1163" s="2">
        <f t="shared" si="23"/>
        <v>0.49000000004889444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877813.31</v>
      </c>
      <c r="D1164" s="1">
        <f>BILANCA!E187</f>
        <v>81862.290000000008</v>
      </c>
      <c r="E1164" s="1">
        <v>0</v>
      </c>
      <c r="F1164" s="1">
        <v>0</v>
      </c>
      <c r="G1164" s="2">
        <f t="shared" si="22"/>
        <v>188518.35808999999</v>
      </c>
      <c r="H1164" s="2">
        <f t="shared" si="23"/>
        <v>0.60000000006402843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7048324.4699999997</v>
      </c>
      <c r="D1165" s="1">
        <f>BILANCA!E188</f>
        <v>7770506.0199999996</v>
      </c>
      <c r="E1165" s="1">
        <v>0</v>
      </c>
      <c r="F1165" s="1">
        <v>0</v>
      </c>
      <c r="G1165" s="2">
        <f t="shared" si="22"/>
        <v>4111259.2448199997</v>
      </c>
      <c r="H1165" s="2">
        <f t="shared" si="23"/>
        <v>0.48999999929219484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1862562.79</v>
      </c>
      <c r="D1166" s="1">
        <f>BILANCA!E189</f>
        <v>2502971.12</v>
      </c>
      <c r="E1166" s="1">
        <v>0</v>
      </c>
      <c r="F1166" s="1">
        <v>0</v>
      </c>
      <c r="G1166" s="2">
        <f t="shared" si="22"/>
        <v>1256936.4204899999</v>
      </c>
      <c r="H1166" s="2">
        <f t="shared" si="23"/>
        <v>0.33000000007450581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6150769.46</v>
      </c>
      <c r="D1183" s="1">
        <f>BILANCA!E206</f>
        <v>4453031.1900000004</v>
      </c>
      <c r="E1183" s="1">
        <v>0</v>
      </c>
      <c r="F1183" s="1">
        <v>0</v>
      </c>
      <c r="G1183" s="2">
        <f t="shared" si="22"/>
        <v>3011366.3680000002</v>
      </c>
      <c r="H1183" s="2">
        <f t="shared" si="23"/>
        <v>0.65000000037252903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6150769.46</v>
      </c>
      <c r="D1184" s="1">
        <f>BILANCA!E207</f>
        <v>4453031.1900000004</v>
      </c>
      <c r="E1184" s="1">
        <v>0</v>
      </c>
      <c r="F1184" s="1">
        <v>0</v>
      </c>
      <c r="G1184" s="2">
        <f t="shared" si="22"/>
        <v>3026423.1998400004</v>
      </c>
      <c r="H1184" s="2">
        <f t="shared" si="23"/>
        <v>0.65000000037252903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4865622.3</v>
      </c>
      <c r="D1189" s="1">
        <f>BILANCA!E212</f>
        <v>3266741.5100000002</v>
      </c>
      <c r="E1189" s="1">
        <v>0</v>
      </c>
      <c r="F1189" s="1">
        <v>0</v>
      </c>
      <c r="G1189" s="2">
        <f t="shared" si="22"/>
        <v>2348215.6959199999</v>
      </c>
      <c r="H1189" s="2">
        <f t="shared" si="23"/>
        <v>0.78999999957159162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1285147.1599999999</v>
      </c>
      <c r="D1194" s="1">
        <f>BILANCA!E217</f>
        <v>1186289.68</v>
      </c>
      <c r="E1194" s="1">
        <v>0</v>
      </c>
      <c r="F1194" s="1">
        <v>0</v>
      </c>
      <c r="G1194" s="2">
        <f t="shared" si="22"/>
        <v>771780.29571999994</v>
      </c>
      <c r="H1194" s="2">
        <f t="shared" si="23"/>
        <v>0.47999999998137355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83234.47</v>
      </c>
      <c r="D1211" s="1">
        <f>BILANCA!E234</f>
        <v>13271.750000000002</v>
      </c>
      <c r="E1211" s="1">
        <v>0</v>
      </c>
      <c r="F1211" s="1">
        <v>0</v>
      </c>
      <c r="G1211" s="2">
        <f t="shared" si="22"/>
        <v>25029.377160000004</v>
      </c>
      <c r="H1211" s="2">
        <f t="shared" si="23"/>
        <v>0.71999999999934516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325.62</v>
      </c>
      <c r="D1212" s="1">
        <f>BILANCA!E235</f>
        <v>398.06</v>
      </c>
      <c r="E1212" s="1">
        <v>0</v>
      </c>
      <c r="F1212" s="1">
        <v>0</v>
      </c>
      <c r="G1212" s="2">
        <f t="shared" si="22"/>
        <v>256.87846000000002</v>
      </c>
      <c r="H1212" s="2">
        <f t="shared" si="23"/>
        <v>0.43999999999999773</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82908.850000000006</v>
      </c>
      <c r="D1213" s="1">
        <f>BILANCA!E236</f>
        <v>12873.690000000002</v>
      </c>
      <c r="E1213" s="1">
        <v>0</v>
      </c>
      <c r="F1213" s="1">
        <v>0</v>
      </c>
      <c r="G1213" s="2">
        <f t="shared" si="22"/>
        <v>24990.932900000003</v>
      </c>
      <c r="H1213" s="2">
        <f t="shared" si="23"/>
        <v>0.45999999999185093</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215489635.54000002</v>
      </c>
      <c r="D1214" s="1">
        <f>BILANCA!E237</f>
        <v>223254273.95999998</v>
      </c>
      <c r="E1214" s="1">
        <v>0</v>
      </c>
      <c r="F1214" s="1">
        <v>0</v>
      </c>
      <c r="G1214" s="2">
        <f t="shared" si="22"/>
        <v>152921580.37926</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190903505.51000002</v>
      </c>
      <c r="D1215" s="1">
        <f>BILANCA!E238</f>
        <v>186288489.19999996</v>
      </c>
      <c r="E1215" s="1">
        <v>0</v>
      </c>
      <c r="F1215" s="1">
        <v>0</v>
      </c>
      <c r="G1215" s="2">
        <f t="shared" si="22"/>
        <v>130727472.26712</v>
      </c>
      <c r="H1215" s="2">
        <f t="shared" si="23"/>
        <v>0.68999993801116943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196575998.13000003</v>
      </c>
      <c r="D1216" s="1">
        <f>BILANCA!E239</f>
        <v>190545943.14999995</v>
      </c>
      <c r="E1216" s="1">
        <v>0</v>
      </c>
      <c r="F1216" s="1">
        <v>0</v>
      </c>
      <c r="G1216" s="2">
        <f t="shared" si="22"/>
        <v>134596617.07218999</v>
      </c>
      <c r="H1216" s="2">
        <f t="shared" si="23"/>
        <v>0.27999997138977051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165429785.61000001</v>
      </c>
      <c r="D1217" s="1">
        <f>BILANCA!E240</f>
        <v>157697082.88999996</v>
      </c>
      <c r="E1217" s="1">
        <v>0</v>
      </c>
      <c r="F1217" s="1">
        <v>0</v>
      </c>
      <c r="G1217" s="2">
        <f t="shared" si="22"/>
        <v>112512804.62526</v>
      </c>
      <c r="H1217" s="2">
        <f t="shared" si="23"/>
        <v>0.50000002980232239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31146212.52</v>
      </c>
      <c r="D1218" s="1">
        <f>BILANCA!E241</f>
        <v>32848860.260000002</v>
      </c>
      <c r="E1218" s="1">
        <v>0</v>
      </c>
      <c r="F1218" s="1">
        <v>0</v>
      </c>
      <c r="G1218" s="2">
        <f t="shared" si="22"/>
        <v>22758324.264399998</v>
      </c>
      <c r="H1218" s="2">
        <f t="shared" si="23"/>
        <v>0.74000000208616257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5672492.6200000001</v>
      </c>
      <c r="D1219" s="1">
        <f>BILANCA!E242</f>
        <v>4257453.95</v>
      </c>
      <c r="E1219" s="1">
        <v>0</v>
      </c>
      <c r="F1219" s="1">
        <v>0</v>
      </c>
      <c r="G1219" s="2">
        <f t="shared" si="22"/>
        <v>3348226.5227199998</v>
      </c>
      <c r="H1219" s="2">
        <f t="shared" si="23"/>
        <v>0.42999999970197678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5647896.29</v>
      </c>
      <c r="D1220" s="1">
        <f>BILANCA!E243</f>
        <v>4232857.62</v>
      </c>
      <c r="E1220" s="1">
        <v>0</v>
      </c>
      <c r="F1220" s="1">
        <v>0</v>
      </c>
      <c r="G1220" s="2">
        <f t="shared" si="22"/>
        <v>3344925.9326099996</v>
      </c>
      <c r="H1220" s="2">
        <f t="shared" si="23"/>
        <v>0.66999999992549419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24596.33</v>
      </c>
      <c r="D1221" s="1">
        <f>BILANCA!E244</f>
        <v>24596.33</v>
      </c>
      <c r="E1221" s="1">
        <v>0</v>
      </c>
      <c r="F1221" s="1">
        <v>0</v>
      </c>
      <c r="G1221" s="2">
        <f t="shared" si="22"/>
        <v>17561.779620000001</v>
      </c>
      <c r="H1221" s="2">
        <f t="shared" si="23"/>
        <v>0.66000000000349246</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13668199.84</v>
      </c>
      <c r="D1222" s="1">
        <f>BILANCA!E245</f>
        <v>28426661.599999994</v>
      </c>
      <c r="E1222" s="1">
        <v>0</v>
      </c>
      <c r="F1222" s="1">
        <v>0</v>
      </c>
      <c r="G1222" s="2">
        <f t="shared" si="22"/>
        <v>16854644.006559994</v>
      </c>
      <c r="H1222" s="2">
        <f t="shared" si="23"/>
        <v>0.56000000610947609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23616959.25</v>
      </c>
      <c r="D1223" s="1">
        <f>BILANCA!E246</f>
        <v>36578691.129999995</v>
      </c>
      <c r="E1223" s="1">
        <v>0</v>
      </c>
      <c r="F1223" s="1">
        <v>0</v>
      </c>
      <c r="G1223" s="2">
        <f t="shared" si="22"/>
        <v>23225841.962399997</v>
      </c>
      <c r="H1223" s="2">
        <f t="shared" si="23"/>
        <v>0.37999999523162842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21887724.75</v>
      </c>
      <c r="D1224" s="1">
        <f>BILANCA!E247</f>
        <v>34769444.269999996</v>
      </c>
      <c r="E1224" s="1">
        <v>0</v>
      </c>
      <c r="F1224" s="1">
        <v>0</v>
      </c>
      <c r="G1224" s="2">
        <f t="shared" si="22"/>
        <v>22033813.802889995</v>
      </c>
      <c r="H1224" s="2">
        <f t="shared" si="23"/>
        <v>0.51999999582767487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1729234.5</v>
      </c>
      <c r="D1226" s="1">
        <f>BILANCA!E249</f>
        <v>1809246.8599999999</v>
      </c>
      <c r="E1226" s="1">
        <v>0</v>
      </c>
      <c r="F1226" s="1">
        <v>0</v>
      </c>
      <c r="G1226" s="2">
        <f t="shared" si="22"/>
        <v>1299497.9574599997</v>
      </c>
      <c r="H1226" s="2">
        <f t="shared" si="23"/>
        <v>0.64000000013038516</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9948759.4100000001</v>
      </c>
      <c r="D1227" s="1">
        <f>BILANCA!E250</f>
        <v>8152029.5300000012</v>
      </c>
      <c r="E1227" s="1">
        <v>0</v>
      </c>
      <c r="F1227" s="1">
        <v>0</v>
      </c>
      <c r="G1227" s="2">
        <f t="shared" si="22"/>
        <v>6405687.7066799998</v>
      </c>
      <c r="H1227" s="2">
        <f t="shared" si="23"/>
        <v>0.87999999895691872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9948759.4100000001</v>
      </c>
      <c r="D1229" s="1">
        <f>BILANCA!E252</f>
        <v>8152029.5300000012</v>
      </c>
      <c r="E1229" s="1">
        <v>0</v>
      </c>
      <c r="F1229" s="1">
        <v>0</v>
      </c>
      <c r="G1229" s="2">
        <f t="shared" si="22"/>
        <v>6458193.3436200004</v>
      </c>
      <c r="H1229" s="2">
        <f t="shared" si="23"/>
        <v>0.87999999895691872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65.400000000000006</v>
      </c>
      <c r="D1231" s="1">
        <f>BILANCA!E254</f>
        <v>0.23</v>
      </c>
      <c r="E1231" s="1">
        <v>0</v>
      </c>
      <c r="F1231" s="1">
        <v>0</v>
      </c>
      <c r="G1231" s="2">
        <f>B1231/1000*C1231+B1231/500*D1231</f>
        <v>16.333280000000002</v>
      </c>
      <c r="H1231" s="2">
        <f>ABS(C1231-ROUND(C1231,0))+ABS(D1231-ROUND(D1231,0))</f>
        <v>0.63000000000000567</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10757569.24</v>
      </c>
      <c r="D1232" s="1">
        <f>BILANCA!E255</f>
        <v>8415624.290000001</v>
      </c>
      <c r="E1232" s="1">
        <v>0</v>
      </c>
      <c r="F1232" s="1">
        <v>0</v>
      </c>
      <c r="G1232" s="2">
        <f t="shared" si="22"/>
        <v>6869615.6371800005</v>
      </c>
      <c r="H1232" s="2">
        <f t="shared" si="23"/>
        <v>0.5300000011920929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159377</v>
      </c>
      <c r="D1233" s="1">
        <f>BILANCA!E256</f>
        <v>122449.75</v>
      </c>
      <c r="E1233" s="1">
        <v>0</v>
      </c>
      <c r="F1233" s="1">
        <v>0</v>
      </c>
      <c r="G1233" s="2">
        <f t="shared" si="22"/>
        <v>101069.125</v>
      </c>
      <c r="H1233" s="2">
        <f t="shared" si="23"/>
        <v>0.25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1049.3499999999999</v>
      </c>
      <c r="D1234" s="1">
        <f>BILANCA!E257</f>
        <v>1049.3499999999999</v>
      </c>
      <c r="E1234" s="1">
        <v>0</v>
      </c>
      <c r="F1234" s="1">
        <v>0</v>
      </c>
      <c r="G1234" s="2">
        <f t="shared" si="22"/>
        <v>790.16054999999994</v>
      </c>
      <c r="H1234" s="2">
        <f t="shared" si="23"/>
        <v>0.6999999999998181</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79364772.140000001</v>
      </c>
      <c r="D1236" s="1">
        <f>BILANCA!E259</f>
        <v>108516193.62</v>
      </c>
      <c r="E1236" s="1">
        <v>0</v>
      </c>
      <c r="F1236" s="1">
        <v>0</v>
      </c>
      <c r="G1236" s="2">
        <f t="shared" si="22"/>
        <v>74988481.323139995</v>
      </c>
      <c r="H1236" s="2">
        <f t="shared" si="23"/>
        <v>0.51999999582767487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79364772.140000001</v>
      </c>
      <c r="D1237" s="1">
        <f>BILANCA!E260</f>
        <v>108516193.62</v>
      </c>
      <c r="E1237" s="1">
        <v>0</v>
      </c>
      <c r="F1237" s="1">
        <v>0</v>
      </c>
      <c r="G1237" s="2">
        <f t="shared" si="22"/>
        <v>75284878.482519999</v>
      </c>
      <c r="H1237" s="2">
        <f t="shared" si="23"/>
        <v>0.51999999582767487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546918.37</v>
      </c>
      <c r="D1238" s="1">
        <f>BILANCA!E262</f>
        <v>542071.01</v>
      </c>
      <c r="E1238" s="1">
        <v>0</v>
      </c>
      <c r="F1238" s="1">
        <v>0</v>
      </c>
      <c r="G1238" s="2">
        <f t="shared" si="22"/>
        <v>415920.39945000003</v>
      </c>
      <c r="H1238" s="2">
        <f t="shared" si="23"/>
        <v>0.38000000000465661</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559.37</v>
      </c>
      <c r="D1239" s="1">
        <f>BILANCA!E263</f>
        <v>0</v>
      </c>
      <c r="E1239" s="1">
        <v>0</v>
      </c>
      <c r="F1239" s="1">
        <v>0</v>
      </c>
      <c r="G1239" s="2">
        <f t="shared" si="22"/>
        <v>143.19872000000001</v>
      </c>
      <c r="H1239" s="2">
        <f t="shared" si="23"/>
        <v>0.37000000000000455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4540410.79</v>
      </c>
      <c r="D1240" s="1">
        <f>BILANCA!E264</f>
        <v>3672911.1399999997</v>
      </c>
      <c r="E1240" s="1">
        <v>0</v>
      </c>
      <c r="F1240" s="1">
        <v>0</v>
      </c>
      <c r="G1240" s="2">
        <f t="shared" si="22"/>
        <v>3054761.8989899997</v>
      </c>
      <c r="H1240" s="2">
        <f t="shared" si="23"/>
        <v>0.34999999962747097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8269499.3600000003</v>
      </c>
      <c r="D1241" s="1">
        <f>BILANCA!E265</f>
        <v>6539974.6100000003</v>
      </c>
      <c r="E1241" s="1">
        <v>0</v>
      </c>
      <c r="F1241" s="1">
        <v>0</v>
      </c>
      <c r="G1241" s="2">
        <f t="shared" si="22"/>
        <v>5508157.7336400002</v>
      </c>
      <c r="H1241" s="2">
        <f t="shared" si="23"/>
        <v>0.75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15704.59</v>
      </c>
      <c r="D1242" s="1">
        <f>BILANCA!E266</f>
        <v>15338.52</v>
      </c>
      <c r="E1242" s="1">
        <v>0</v>
      </c>
      <c r="F1242" s="1">
        <v>0</v>
      </c>
      <c r="G1242" s="2">
        <f t="shared" ref="G1242:G1479" si="24">B1242/1000*C1242+B1242/500*D1242</f>
        <v>12012.84217</v>
      </c>
      <c r="H1242" s="2">
        <f t="shared" si="23"/>
        <v>0.88999999999941792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53678.879999999997</v>
      </c>
      <c r="D1243" s="1">
        <f>BILANCA!E267</f>
        <v>24671.11</v>
      </c>
      <c r="E1243" s="1">
        <v>0</v>
      </c>
      <c r="F1243" s="1">
        <v>0</v>
      </c>
      <c r="G1243" s="2">
        <f t="shared" si="24"/>
        <v>26785.486000000001</v>
      </c>
      <c r="H1243" s="2">
        <f t="shared" si="23"/>
        <v>0.23000000000320142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1095175.21</v>
      </c>
      <c r="D1244" s="1">
        <f>BILANCA!E268</f>
        <v>720957.72999999986</v>
      </c>
      <c r="E1244" s="1">
        <v>0</v>
      </c>
      <c r="F1244" s="1">
        <v>0</v>
      </c>
      <c r="G1244" s="2">
        <f t="shared" si="24"/>
        <v>662180.66486999998</v>
      </c>
      <c r="H1244" s="2">
        <f t="shared" si="23"/>
        <v>0.48000000009778887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45092.11</v>
      </c>
      <c r="D1245" s="1">
        <f>BILANCA!E269</f>
        <v>49950.98</v>
      </c>
      <c r="E1245" s="1">
        <v>0</v>
      </c>
      <c r="F1245" s="1">
        <v>0</v>
      </c>
      <c r="G1245" s="2">
        <f t="shared" si="24"/>
        <v>37988.446340000002</v>
      </c>
      <c r="H1245" s="2">
        <f t="shared" si="23"/>
        <v>0.12999999999738066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430512.73</v>
      </c>
      <c r="D1247" s="1">
        <f>BILANCA!E271</f>
        <v>244767.51000000004</v>
      </c>
      <c r="E1247" s="1">
        <v>0</v>
      </c>
      <c r="F1247" s="1">
        <v>0</v>
      </c>
      <c r="G1247" s="2">
        <f t="shared" si="24"/>
        <v>242892.60600000003</v>
      </c>
      <c r="H1247" s="2">
        <f t="shared" si="23"/>
        <v>0.7599999999802094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2705035.82</v>
      </c>
      <c r="D1263" s="1">
        <f>BILANCA!E287</f>
        <v>2574696.0299999998</v>
      </c>
      <c r="E1263" s="1">
        <v>0</v>
      </c>
      <c r="F1263" s="1">
        <v>0</v>
      </c>
      <c r="G1263" s="2">
        <f t="shared" si="24"/>
        <v>2199239.8064000001</v>
      </c>
      <c r="H1263" s="2">
        <f t="shared" si="23"/>
        <v>0.2099999999627471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25161598.260000002</v>
      </c>
      <c r="D1264" s="1">
        <f>BILANCA!E288</f>
        <v>29110859.609999999</v>
      </c>
      <c r="E1264" s="1">
        <v>0</v>
      </c>
      <c r="F1264" s="1">
        <v>0</v>
      </c>
      <c r="G1264" s="2">
        <f t="shared" si="24"/>
        <v>23430712.211880002</v>
      </c>
      <c r="H1264" s="2">
        <f t="shared" si="23"/>
        <v>0.65000000223517418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412062.73</v>
      </c>
      <c r="D1265" s="1">
        <f>BILANCA!E289</f>
        <v>152830.68000000002</v>
      </c>
      <c r="E1265" s="1">
        <v>0</v>
      </c>
      <c r="F1265" s="1">
        <v>0</v>
      </c>
      <c r="G1265" s="2">
        <f t="shared" si="24"/>
        <v>202398.19337999998</v>
      </c>
      <c r="H1265" s="2">
        <f t="shared" si="23"/>
        <v>0.58999999999650754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1450500.06</v>
      </c>
      <c r="D1266" s="1">
        <f>BILANCA!E290</f>
        <v>2350140.4400000004</v>
      </c>
      <c r="E1266" s="1">
        <v>0</v>
      </c>
      <c r="F1266" s="1">
        <v>0</v>
      </c>
      <c r="G1266" s="2">
        <f t="shared" si="24"/>
        <v>1740671.0060200002</v>
      </c>
      <c r="H1266" s="2">
        <f t="shared" si="23"/>
        <v>0.50000000046566129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800000</v>
      </c>
      <c r="D1269" s="1">
        <f>BILANCA!E293</f>
        <v>0</v>
      </c>
      <c r="E1269" s="1">
        <v>0</v>
      </c>
      <c r="F1269" s="1">
        <v>0</v>
      </c>
      <c r="G1269" s="2">
        <f t="shared" si="24"/>
        <v>228799.99999999997</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5350769.46</v>
      </c>
      <c r="D1270" s="1">
        <f>BILANCA!E294</f>
        <v>4453031.1900000004</v>
      </c>
      <c r="E1270" s="1">
        <v>0</v>
      </c>
      <c r="F1270" s="1">
        <v>0</v>
      </c>
      <c r="G1270" s="2">
        <f t="shared" si="24"/>
        <v>4091710.7380799996</v>
      </c>
      <c r="H1270" s="2">
        <f t="shared" si="23"/>
        <v>0.65000000037252903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353749.97</v>
      </c>
      <c r="D1271" s="1">
        <f>BILANCA!E295</f>
        <v>272969.61000000004</v>
      </c>
      <c r="E1271" s="1">
        <v>0</v>
      </c>
      <c r="F1271" s="1">
        <v>0</v>
      </c>
      <c r="G1271" s="2">
        <f t="shared" si="24"/>
        <v>259110.48671999999</v>
      </c>
      <c r="H1271" s="2">
        <f t="shared" si="23"/>
        <v>0.41999999998370185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4392497.74</v>
      </c>
      <c r="D1272" s="1">
        <f>BILANCA!E296</f>
        <v>5269976.7300000004</v>
      </c>
      <c r="E1272" s="1">
        <v>0</v>
      </c>
      <c r="F1272" s="1">
        <v>0</v>
      </c>
      <c r="G1272" s="2">
        <f t="shared" si="24"/>
        <v>4315478.3968000002</v>
      </c>
      <c r="H1272" s="2">
        <f t="shared" si="23"/>
        <v>0.52999999932944775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429789.53</v>
      </c>
      <c r="D1273" s="1">
        <f>BILANCA!E297</f>
        <v>501186.55</v>
      </c>
      <c r="E1273" s="1">
        <v>0</v>
      </c>
      <c r="F1273" s="1">
        <v>0</v>
      </c>
      <c r="G1273" s="2">
        <f t="shared" si="24"/>
        <v>415327.16269999999</v>
      </c>
      <c r="H1273" s="2">
        <f t="shared" si="23"/>
        <v>0.91999999998370185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712574.69</v>
      </c>
      <c r="D1274" s="1">
        <f>BILANCA!E298</f>
        <v>890433.09</v>
      </c>
      <c r="E1274" s="1">
        <v>0</v>
      </c>
      <c r="F1274" s="1">
        <v>0</v>
      </c>
      <c r="G1274" s="2">
        <f t="shared" si="24"/>
        <v>725591.29316999996</v>
      </c>
      <c r="H1274" s="2">
        <f t="shared" si="23"/>
        <v>0.40000000002328306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237078.36</v>
      </c>
      <c r="D1275" s="1">
        <f>BILANCA!E299</f>
        <v>281064.76000000007</v>
      </c>
      <c r="E1275" s="1">
        <v>0</v>
      </c>
      <c r="F1275" s="1">
        <v>0</v>
      </c>
      <c r="G1275" s="2">
        <f t="shared" si="24"/>
        <v>233368.70096000005</v>
      </c>
      <c r="H1275" s="2">
        <f t="shared" si="23"/>
        <v>0.59999999991850927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610766.66</v>
      </c>
      <c r="D1278" s="1">
        <f>BILANCA!E302</f>
        <v>218879.71</v>
      </c>
      <c r="E1278" s="1">
        <v>0</v>
      </c>
      <c r="F1278" s="1">
        <v>0</v>
      </c>
      <c r="G1278" s="2">
        <f t="shared" si="24"/>
        <v>309315.1936</v>
      </c>
      <c r="H1278" s="2">
        <f t="shared" si="23"/>
        <v>0.62999999997555278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15193402.640000001</v>
      </c>
      <c r="D1299" s="6">
        <f>'RAS-funkcijski'!E5</f>
        <v>16604663.409999998</v>
      </c>
      <c r="E1299" s="6">
        <v>0</v>
      </c>
      <c r="F1299" s="6">
        <v>0</v>
      </c>
      <c r="G1299" s="7">
        <f t="shared" si="24"/>
        <v>48402.729459999995</v>
      </c>
      <c r="H1299" s="7">
        <f t="shared" si="23"/>
        <v>0.76999999769032001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1820950.4100000001</v>
      </c>
      <c r="D1300" s="1">
        <f>'RAS-funkcijski'!E6</f>
        <v>1982057.9200000002</v>
      </c>
      <c r="E1300" s="1">
        <v>0</v>
      </c>
      <c r="F1300" s="1">
        <v>0</v>
      </c>
      <c r="G1300" s="2">
        <f t="shared" si="24"/>
        <v>11570.132500000002</v>
      </c>
      <c r="H1300" s="2">
        <f t="shared" si="23"/>
        <v>0.48999999999068677</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1809320.09</v>
      </c>
      <c r="D1301" s="1">
        <f>'RAS-funkcijski'!E7</f>
        <v>1962744.3800000001</v>
      </c>
      <c r="E1301" s="1">
        <v>0</v>
      </c>
      <c r="F1301" s="1">
        <v>0</v>
      </c>
      <c r="G1301" s="2">
        <f t="shared" si="24"/>
        <v>17204.42655</v>
      </c>
      <c r="H1301" s="2">
        <f t="shared" si="23"/>
        <v>0.47000000020489097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11630.32</v>
      </c>
      <c r="D1303" s="1">
        <f>'RAS-funkcijski'!E9</f>
        <v>19313.54</v>
      </c>
      <c r="E1303" s="1">
        <v>0</v>
      </c>
      <c r="F1303" s="1">
        <v>0</v>
      </c>
      <c r="G1303" s="2">
        <f t="shared" si="24"/>
        <v>251.28700000000001</v>
      </c>
      <c r="H1303" s="2">
        <f t="shared" si="23"/>
        <v>0.77999999999883585</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13229147.280000001</v>
      </c>
      <c r="D1307" s="1">
        <f>'RAS-funkcijski'!E13</f>
        <v>14377406.539999999</v>
      </c>
      <c r="E1307" s="1">
        <v>0</v>
      </c>
      <c r="F1307" s="1">
        <v>0</v>
      </c>
      <c r="G1307" s="2">
        <f t="shared" si="24"/>
        <v>377855.64323999995</v>
      </c>
      <c r="H1307" s="2">
        <f t="shared" si="23"/>
        <v>0.74000000208616257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11748070.99</v>
      </c>
      <c r="D1308" s="1">
        <f>'RAS-funkcijski'!E14</f>
        <v>12855176.529999999</v>
      </c>
      <c r="E1308" s="1">
        <v>0</v>
      </c>
      <c r="F1308" s="1">
        <v>0</v>
      </c>
      <c r="G1308" s="2">
        <f t="shared" si="24"/>
        <v>374584.24050000001</v>
      </c>
      <c r="H1308" s="2">
        <f t="shared" si="23"/>
        <v>0.48000000044703484</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1481076.29</v>
      </c>
      <c r="D1310" s="1">
        <f>'RAS-funkcijski'!E16</f>
        <v>1522230.01</v>
      </c>
      <c r="E1310" s="1">
        <v>0</v>
      </c>
      <c r="F1310" s="1">
        <v>0</v>
      </c>
      <c r="G1310" s="2">
        <f t="shared" si="24"/>
        <v>54306.435719999994</v>
      </c>
      <c r="H1310" s="2">
        <f t="shared" si="23"/>
        <v>0.30000000004656613</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49706.96</v>
      </c>
      <c r="D1314" s="1">
        <f>'RAS-funkcijski'!E20</f>
        <v>49706.96</v>
      </c>
      <c r="E1314" s="1">
        <v>0</v>
      </c>
      <c r="F1314" s="1">
        <v>0</v>
      </c>
      <c r="G1314" s="2">
        <f t="shared" si="24"/>
        <v>2385.93408</v>
      </c>
      <c r="H1314" s="2">
        <f t="shared" si="23"/>
        <v>8.000000000174623E-2</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93597.99</v>
      </c>
      <c r="D1315" s="1">
        <f>'RAS-funkcijski'!E21</f>
        <v>195491.99</v>
      </c>
      <c r="E1315" s="1">
        <v>0</v>
      </c>
      <c r="F1315" s="1">
        <v>0</v>
      </c>
      <c r="G1315" s="2">
        <f t="shared" si="24"/>
        <v>8237.8934900000004</v>
      </c>
      <c r="H1315" s="2">
        <f t="shared" si="23"/>
        <v>2.0000000004074536E-2</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378860.18</v>
      </c>
      <c r="D1322" s="1">
        <f>'RAS-funkcijski'!E28</f>
        <v>602434.23</v>
      </c>
      <c r="E1322" s="1">
        <v>0</v>
      </c>
      <c r="F1322" s="1">
        <v>0</v>
      </c>
      <c r="G1322" s="2">
        <f t="shared" si="24"/>
        <v>38009.487359999999</v>
      </c>
      <c r="H1322" s="2">
        <f t="shared" si="23"/>
        <v>0.40999999997438863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344109.14</v>
      </c>
      <c r="D1324" s="1">
        <f>'RAS-funkcijski'!E30</f>
        <v>550952.63</v>
      </c>
      <c r="E1324" s="1">
        <v>0</v>
      </c>
      <c r="F1324" s="1">
        <v>0</v>
      </c>
      <c r="G1324" s="2">
        <f t="shared" si="24"/>
        <v>37596.374400000001</v>
      </c>
      <c r="H1324" s="2">
        <f t="shared" si="23"/>
        <v>0.51000000000931323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34751.040000000001</v>
      </c>
      <c r="D1328" s="1">
        <f>'RAS-funkcijski'!E34</f>
        <v>51481.599999999999</v>
      </c>
      <c r="E1328" s="1">
        <v>0</v>
      </c>
      <c r="F1328" s="1">
        <v>0</v>
      </c>
      <c r="G1328" s="2">
        <f t="shared" si="24"/>
        <v>4131.4272000000001</v>
      </c>
      <c r="H1328" s="2">
        <f t="shared" si="23"/>
        <v>0.44000000000232831</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7741934.8999999994</v>
      </c>
      <c r="D1329" s="1">
        <f>'RAS-funkcijski'!E35</f>
        <v>10535449.959999999</v>
      </c>
      <c r="E1329" s="1">
        <v>0</v>
      </c>
      <c r="F1329" s="1">
        <v>0</v>
      </c>
      <c r="G1329" s="2">
        <f t="shared" si="24"/>
        <v>893197.8794199999</v>
      </c>
      <c r="H1329" s="2">
        <f t="shared" si="23"/>
        <v>0.14000000152736902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979125.83</v>
      </c>
      <c r="D1330" s="1">
        <f>'RAS-funkcijski'!E36</f>
        <v>937968.72</v>
      </c>
      <c r="E1330" s="1">
        <v>0</v>
      </c>
      <c r="F1330" s="1">
        <v>0</v>
      </c>
      <c r="G1330" s="2">
        <f t="shared" si="24"/>
        <v>91362.024639999989</v>
      </c>
      <c r="H1330" s="2">
        <f t="shared" si="23"/>
        <v>0.45000000006984919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879125.83</v>
      </c>
      <c r="D1331" s="1">
        <f>'RAS-funkcijski'!E37</f>
        <v>743892.79</v>
      </c>
      <c r="E1331" s="1">
        <v>0</v>
      </c>
      <c r="F1331" s="1">
        <v>0</v>
      </c>
      <c r="G1331" s="2">
        <f t="shared" si="24"/>
        <v>78108.076530000006</v>
      </c>
      <c r="H1331" s="2">
        <f t="shared" si="23"/>
        <v>0.38000000000465661</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100000</v>
      </c>
      <c r="D1332" s="1">
        <f>'RAS-funkcijski'!E38</f>
        <v>194075.93</v>
      </c>
      <c r="E1332" s="1">
        <v>0</v>
      </c>
      <c r="F1332" s="1">
        <v>0</v>
      </c>
      <c r="G1332" s="2">
        <f t="shared" si="24"/>
        <v>16597.163240000002</v>
      </c>
      <c r="H1332" s="2">
        <f t="shared" si="23"/>
        <v>7.0000000006984919E-2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472418.49</v>
      </c>
      <c r="D1333" s="1">
        <f>'RAS-funkcijski'!E39</f>
        <v>557371.91</v>
      </c>
      <c r="E1333" s="1">
        <v>0</v>
      </c>
      <c r="F1333" s="1">
        <v>0</v>
      </c>
      <c r="G1333" s="2">
        <f t="shared" si="24"/>
        <v>55550.680850000004</v>
      </c>
      <c r="H1333" s="2">
        <f t="shared" si="23"/>
        <v>0.57999999995809048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472418.49</v>
      </c>
      <c r="D1334" s="1">
        <f>'RAS-funkcijski'!E40</f>
        <v>539246.91</v>
      </c>
      <c r="E1334" s="1">
        <v>0</v>
      </c>
      <c r="F1334" s="1">
        <v>0</v>
      </c>
      <c r="G1334" s="2">
        <f t="shared" si="24"/>
        <v>55832.843159999989</v>
      </c>
      <c r="H1334" s="2">
        <f t="shared" si="23"/>
        <v>0.57999999995809048</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18125</v>
      </c>
      <c r="E1335" s="1">
        <v>0</v>
      </c>
      <c r="F1335" s="1">
        <v>0</v>
      </c>
      <c r="G1335" s="2">
        <f t="shared" si="24"/>
        <v>1341.25</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2620729.31</v>
      </c>
      <c r="D1348" s="1">
        <f>'RAS-funkcijski'!E54</f>
        <v>4314611.55</v>
      </c>
      <c r="E1348" s="1">
        <v>0</v>
      </c>
      <c r="F1348" s="1">
        <v>0</v>
      </c>
      <c r="G1348" s="2">
        <f t="shared" si="24"/>
        <v>562497.62050000008</v>
      </c>
      <c r="H1348" s="2">
        <f t="shared" si="27"/>
        <v>0.76000000024214387</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608543.9</v>
      </c>
      <c r="D1349" s="1">
        <f>'RAS-funkcijski'!E55</f>
        <v>1570480.98</v>
      </c>
      <c r="E1349" s="1">
        <v>0</v>
      </c>
      <c r="F1349" s="1">
        <v>0</v>
      </c>
      <c r="G1349" s="2">
        <f t="shared" si="24"/>
        <v>191224.79885999998</v>
      </c>
      <c r="H1349" s="2">
        <f t="shared" si="27"/>
        <v>0.11999999999534339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1865659.39</v>
      </c>
      <c r="D1350" s="1">
        <f>'RAS-funkcijski'!E56</f>
        <v>2611940.19</v>
      </c>
      <c r="E1350" s="1">
        <v>0</v>
      </c>
      <c r="F1350" s="1">
        <v>0</v>
      </c>
      <c r="G1350" s="2">
        <f t="shared" si="24"/>
        <v>368656.06803999998</v>
      </c>
      <c r="H1350" s="2">
        <f t="shared" si="27"/>
        <v>0.57999999984167516</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41526.019999999997</v>
      </c>
      <c r="D1351" s="1">
        <f>'RAS-funkcijski'!E57</f>
        <v>37190.379999999997</v>
      </c>
      <c r="E1351" s="1">
        <v>0</v>
      </c>
      <c r="F1351" s="1">
        <v>0</v>
      </c>
      <c r="G1351" s="2">
        <f t="shared" si="24"/>
        <v>6143.0593399999998</v>
      </c>
      <c r="H1351" s="2">
        <f t="shared" si="27"/>
        <v>0.39999999999417923</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105000</v>
      </c>
      <c r="D1352" s="1">
        <f>'RAS-funkcijski'!E58</f>
        <v>95000</v>
      </c>
      <c r="E1352" s="1">
        <v>0</v>
      </c>
      <c r="F1352" s="1">
        <v>0</v>
      </c>
      <c r="G1352" s="2">
        <f t="shared" si="24"/>
        <v>15930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40000</v>
      </c>
      <c r="D1354" s="1">
        <f>'RAS-funkcijski'!E60</f>
        <v>39999.980000000003</v>
      </c>
      <c r="E1354" s="1">
        <v>0</v>
      </c>
      <c r="F1354" s="1">
        <v>0</v>
      </c>
      <c r="G1354" s="2">
        <f t="shared" si="24"/>
        <v>6719.9977600000002</v>
      </c>
      <c r="H1354" s="2">
        <f t="shared" si="27"/>
        <v>1.9999999996798579E-2</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1443186.42</v>
      </c>
      <c r="D1355" s="1">
        <f>'RAS-funkcijski'!E61</f>
        <v>1647624.8599999999</v>
      </c>
      <c r="E1355" s="1">
        <v>0</v>
      </c>
      <c r="F1355" s="1">
        <v>0</v>
      </c>
      <c r="G1355" s="2">
        <f t="shared" si="24"/>
        <v>270090.85997999995</v>
      </c>
      <c r="H1355" s="2">
        <f t="shared" si="27"/>
        <v>0.56000000005587935</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738870.29</v>
      </c>
      <c r="D1358" s="1">
        <f>'RAS-funkcijski'!E64</f>
        <v>1346664.21</v>
      </c>
      <c r="E1358" s="1">
        <v>0</v>
      </c>
      <c r="F1358" s="1">
        <v>0</v>
      </c>
      <c r="G1358" s="2">
        <f t="shared" si="24"/>
        <v>205931.92259999999</v>
      </c>
      <c r="H1358" s="2">
        <f t="shared" si="27"/>
        <v>0.5</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704316.13</v>
      </c>
      <c r="D1359" s="1">
        <f>'RAS-funkcijski'!E65</f>
        <v>300960.65000000002</v>
      </c>
      <c r="E1359" s="1">
        <v>0</v>
      </c>
      <c r="F1359" s="1">
        <v>0</v>
      </c>
      <c r="G1359" s="2">
        <f t="shared" si="24"/>
        <v>79680.483229999998</v>
      </c>
      <c r="H1359" s="2">
        <f t="shared" si="27"/>
        <v>0.47999999998137355</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1174296.6299999999</v>
      </c>
      <c r="D1360" s="1">
        <f>'RAS-funkcijski'!E66</f>
        <v>1535394.85</v>
      </c>
      <c r="E1360" s="1">
        <v>0</v>
      </c>
      <c r="F1360" s="1">
        <v>0</v>
      </c>
      <c r="G1360" s="2">
        <f t="shared" si="24"/>
        <v>263195.35245999997</v>
      </c>
      <c r="H1360" s="2">
        <f t="shared" si="27"/>
        <v>0.52000000001862645</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151806.48000000001</v>
      </c>
      <c r="D1361" s="1">
        <f>'RAS-funkcijski'!E67</f>
        <v>158449.98000000001</v>
      </c>
      <c r="E1361" s="1">
        <v>0</v>
      </c>
      <c r="F1361" s="1">
        <v>0</v>
      </c>
      <c r="G1361" s="2">
        <f t="shared" si="24"/>
        <v>29528.505720000001</v>
      </c>
      <c r="H1361" s="2">
        <f t="shared" si="27"/>
        <v>0.5</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727479.55</v>
      </c>
      <c r="D1362" s="1">
        <f>'RAS-funkcijski'!E68</f>
        <v>923190.8</v>
      </c>
      <c r="E1362" s="1">
        <v>0</v>
      </c>
      <c r="F1362" s="1">
        <v>0</v>
      </c>
      <c r="G1362" s="2">
        <f t="shared" si="24"/>
        <v>164727.11360000001</v>
      </c>
      <c r="H1362" s="2">
        <f t="shared" si="27"/>
        <v>0.64999999990686774</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239073.41</v>
      </c>
      <c r="D1363" s="1">
        <f>'RAS-funkcijski'!E69</f>
        <v>286541.15000000002</v>
      </c>
      <c r="E1363" s="1">
        <v>0</v>
      </c>
      <c r="F1363" s="1">
        <v>0</v>
      </c>
      <c r="G1363" s="2">
        <f t="shared" si="24"/>
        <v>52790.121150000006</v>
      </c>
      <c r="H1363" s="2">
        <f t="shared" si="27"/>
        <v>0.56000000002677552</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55937.19</v>
      </c>
      <c r="D1367" s="1">
        <f>'RAS-funkcijski'!E73</f>
        <v>167212.91999999998</v>
      </c>
      <c r="E1367" s="1">
        <v>0</v>
      </c>
      <c r="F1367" s="1">
        <v>0</v>
      </c>
      <c r="G1367" s="2">
        <f t="shared" si="24"/>
        <v>26935.049070000001</v>
      </c>
      <c r="H1367" s="2">
        <f t="shared" si="27"/>
        <v>0.27000000001862645</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1012178.22</v>
      </c>
      <c r="D1368" s="1">
        <f>'RAS-funkcijski'!E74</f>
        <v>1502478.0899999999</v>
      </c>
      <c r="E1368" s="1">
        <v>0</v>
      </c>
      <c r="F1368" s="1">
        <v>0</v>
      </c>
      <c r="G1368" s="2">
        <f t="shared" si="24"/>
        <v>281199.408</v>
      </c>
      <c r="H1368" s="2">
        <f t="shared" si="27"/>
        <v>0.30999999982304871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1030162.6699999999</v>
      </c>
      <c r="D1369" s="1">
        <f>'RAS-funkcijski'!E75</f>
        <v>1279570.82</v>
      </c>
      <c r="E1369" s="1">
        <v>0</v>
      </c>
      <c r="F1369" s="1">
        <v>0</v>
      </c>
      <c r="G1369" s="2">
        <f t="shared" si="24"/>
        <v>254840.60600999999</v>
      </c>
      <c r="H1369" s="2">
        <f t="shared" si="27"/>
        <v>0.51000000000931323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19782.330000000002</v>
      </c>
      <c r="D1370" s="1">
        <f>'RAS-funkcijski'!E76</f>
        <v>32375</v>
      </c>
      <c r="E1370" s="1">
        <v>0</v>
      </c>
      <c r="F1370" s="1">
        <v>0</v>
      </c>
      <c r="G1370" s="2">
        <f t="shared" si="24"/>
        <v>6086.3277600000001</v>
      </c>
      <c r="H1370" s="2">
        <f t="shared" si="27"/>
        <v>0.33000000000174623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726903.48</v>
      </c>
      <c r="D1374" s="1">
        <f>'RAS-funkcijski'!E80</f>
        <v>958895.15</v>
      </c>
      <c r="E1374" s="1">
        <v>0</v>
      </c>
      <c r="F1374" s="1">
        <v>0</v>
      </c>
      <c r="G1374" s="2">
        <f t="shared" si="24"/>
        <v>200996.72728000002</v>
      </c>
      <c r="H1374" s="2">
        <f t="shared" si="27"/>
        <v>0.63000000000465661</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283476.86</v>
      </c>
      <c r="D1375" s="1">
        <f>'RAS-funkcijski'!E81</f>
        <v>288300.67</v>
      </c>
      <c r="E1375" s="1">
        <v>0</v>
      </c>
      <c r="F1375" s="1">
        <v>0</v>
      </c>
      <c r="G1375" s="2">
        <f t="shared" si="24"/>
        <v>66226.021399999998</v>
      </c>
      <c r="H1375" s="2">
        <f t="shared" si="27"/>
        <v>0.47000000003026798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2930111.95</v>
      </c>
      <c r="D1376" s="1">
        <f>'RAS-funkcijski'!E82</f>
        <v>2765450.8500000006</v>
      </c>
      <c r="E1376" s="1">
        <v>0</v>
      </c>
      <c r="F1376" s="1">
        <v>0</v>
      </c>
      <c r="G1376" s="2">
        <f t="shared" si="24"/>
        <v>659959.0647000001</v>
      </c>
      <c r="H1376" s="2">
        <f t="shared" si="27"/>
        <v>0.19999999925494194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48068.35</v>
      </c>
      <c r="D1377" s="1">
        <f>'RAS-funkcijski'!E83</f>
        <v>9153.1200000000008</v>
      </c>
      <c r="E1377" s="1">
        <v>0</v>
      </c>
      <c r="F1377" s="1">
        <v>0</v>
      </c>
      <c r="G1377" s="2">
        <f t="shared" si="24"/>
        <v>5243.5926099999997</v>
      </c>
      <c r="H1377" s="2">
        <f t="shared" si="27"/>
        <v>0.46999999999934516</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2882043.6</v>
      </c>
      <c r="D1378" s="1">
        <f>'RAS-funkcijski'!E84</f>
        <v>2756297.7300000004</v>
      </c>
      <c r="E1378" s="1">
        <v>0</v>
      </c>
      <c r="F1378" s="1">
        <v>0</v>
      </c>
      <c r="G1378" s="2">
        <f t="shared" si="24"/>
        <v>671571.12480000011</v>
      </c>
      <c r="H1378" s="2">
        <f t="shared" si="27"/>
        <v>0.66999999945983291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89070439.569999993</v>
      </c>
      <c r="D1383" s="1">
        <f>'RAS-funkcijski'!E89</f>
        <v>107501208.70999999</v>
      </c>
      <c r="E1383" s="1">
        <v>0</v>
      </c>
      <c r="F1383" s="1">
        <v>0</v>
      </c>
      <c r="G1383" s="2">
        <f t="shared" si="24"/>
        <v>25846192.844149999</v>
      </c>
      <c r="H1383" s="2">
        <f t="shared" si="27"/>
        <v>0.7200000137090683</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87020433.269999996</v>
      </c>
      <c r="D1388" s="1">
        <f>'RAS-funkcijski'!E94</f>
        <v>105286933.25</v>
      </c>
      <c r="E1388" s="1">
        <v>0</v>
      </c>
      <c r="F1388" s="1">
        <v>0</v>
      </c>
      <c r="G1388" s="2">
        <f t="shared" si="24"/>
        <v>26783486.9793</v>
      </c>
      <c r="H1388" s="2">
        <f t="shared" si="27"/>
        <v>0.51999999582767487</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87020433.269999996</v>
      </c>
      <c r="D1389" s="1">
        <f>'RAS-funkcijski'!E95</f>
        <v>105286933.25</v>
      </c>
      <c r="E1389" s="1">
        <v>0</v>
      </c>
      <c r="F1389" s="1">
        <v>0</v>
      </c>
      <c r="G1389" s="2">
        <f t="shared" si="24"/>
        <v>27081081.279070001</v>
      </c>
      <c r="H1389" s="2">
        <f t="shared" si="27"/>
        <v>0.51999999582767487</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1835347.42</v>
      </c>
      <c r="D1398" s="1">
        <f>'RAS-funkcijski'!E104</f>
        <v>1556230.88</v>
      </c>
      <c r="E1398" s="1">
        <v>0</v>
      </c>
      <c r="F1398" s="1">
        <v>0</v>
      </c>
      <c r="G1398" s="2">
        <f t="shared" si="24"/>
        <v>494780.91799999995</v>
      </c>
      <c r="H1398" s="2">
        <f t="shared" si="27"/>
        <v>0.5400000000372529</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214658.88</v>
      </c>
      <c r="D1400" s="1">
        <f>'RAS-funkcijski'!E106</f>
        <v>658044.58000000007</v>
      </c>
      <c r="E1400" s="1">
        <v>0</v>
      </c>
      <c r="F1400" s="1">
        <v>0</v>
      </c>
      <c r="G1400" s="2">
        <f t="shared" si="24"/>
        <v>156136.30008000002</v>
      </c>
      <c r="H1400" s="2">
        <f t="shared" si="27"/>
        <v>0.53999999992083758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5377731.7500000009</v>
      </c>
      <c r="D1401" s="1">
        <f>'RAS-funkcijski'!E107</f>
        <v>6214329.7999999998</v>
      </c>
      <c r="E1401" s="1">
        <v>0</v>
      </c>
      <c r="F1401" s="1">
        <v>0</v>
      </c>
      <c r="G1401" s="2">
        <f t="shared" si="24"/>
        <v>1834058.3090499998</v>
      </c>
      <c r="H1401" s="2">
        <f t="shared" si="27"/>
        <v>0.44999999925494194</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1898684.42</v>
      </c>
      <c r="D1402" s="1">
        <f>'RAS-funkcijski'!E108</f>
        <v>2387598.96</v>
      </c>
      <c r="E1402" s="1">
        <v>0</v>
      </c>
      <c r="F1402" s="1">
        <v>0</v>
      </c>
      <c r="G1402" s="2">
        <f t="shared" si="24"/>
        <v>694083.76335999998</v>
      </c>
      <c r="H1402" s="2">
        <f t="shared" si="27"/>
        <v>0.4599999999627471</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3035582.72</v>
      </c>
      <c r="D1403" s="1">
        <f>'RAS-funkcijski'!E109</f>
        <v>3132068.14</v>
      </c>
      <c r="E1403" s="1">
        <v>0</v>
      </c>
      <c r="F1403" s="1">
        <v>0</v>
      </c>
      <c r="G1403" s="2">
        <f t="shared" si="24"/>
        <v>976470.49500000011</v>
      </c>
      <c r="H1403" s="2">
        <f t="shared" si="27"/>
        <v>0.41999999992549419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443464.61</v>
      </c>
      <c r="D1407" s="1">
        <f>'RAS-funkcijski'!E113</f>
        <v>694662.7</v>
      </c>
      <c r="E1407" s="1">
        <v>0</v>
      </c>
      <c r="F1407" s="1">
        <v>0</v>
      </c>
      <c r="G1407" s="2">
        <f t="shared" si="24"/>
        <v>199774.11108999999</v>
      </c>
      <c r="H1407" s="2">
        <f t="shared" si="27"/>
        <v>0.69000000006053597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98828424.709999993</v>
      </c>
      <c r="D1408" s="1">
        <f>'RAS-funkcijski'!E114</f>
        <v>109154150.95999998</v>
      </c>
      <c r="E1408" s="1">
        <v>0</v>
      </c>
      <c r="F1408" s="1">
        <v>0</v>
      </c>
      <c r="G1408" s="2">
        <f t="shared" si="24"/>
        <v>34885039.929299995</v>
      </c>
      <c r="H1408" s="2">
        <f t="shared" si="27"/>
        <v>0.33000002801418304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43656751.75</v>
      </c>
      <c r="D1409" s="1">
        <f>'RAS-funkcijski'!E115</f>
        <v>52027225.019999988</v>
      </c>
      <c r="E1409" s="1">
        <v>0</v>
      </c>
      <c r="F1409" s="1">
        <v>0</v>
      </c>
      <c r="G1409" s="2">
        <f t="shared" si="24"/>
        <v>16395943.398689996</v>
      </c>
      <c r="H1409" s="2">
        <f t="shared" si="27"/>
        <v>0.26999998837709427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80789.64</v>
      </c>
      <c r="D1410" s="1">
        <f>'RAS-funkcijski'!E116</f>
        <v>73727.289999999994</v>
      </c>
      <c r="E1410" s="1">
        <v>0</v>
      </c>
      <c r="F1410" s="1">
        <v>0</v>
      </c>
      <c r="G1410" s="2">
        <f t="shared" si="24"/>
        <v>25563.352639999997</v>
      </c>
      <c r="H1410" s="2">
        <f t="shared" si="27"/>
        <v>0.64999999999417923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43575962.109999999</v>
      </c>
      <c r="D1411" s="1">
        <f>'RAS-funkcijski'!E117</f>
        <v>51953497.729999989</v>
      </c>
      <c r="E1411" s="1">
        <v>0</v>
      </c>
      <c r="F1411" s="1">
        <v>0</v>
      </c>
      <c r="G1411" s="2">
        <f t="shared" si="24"/>
        <v>16665574.20541</v>
      </c>
      <c r="H1411" s="2">
        <f t="shared" si="27"/>
        <v>0.38000001013278961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48205742.600000001</v>
      </c>
      <c r="D1412" s="1">
        <f>'RAS-funkcijski'!E118</f>
        <v>49721624.309999995</v>
      </c>
      <c r="E1412" s="1">
        <v>0</v>
      </c>
      <c r="F1412" s="1">
        <v>0</v>
      </c>
      <c r="G1412" s="2">
        <f t="shared" si="24"/>
        <v>16831984.999080002</v>
      </c>
      <c r="H1412" s="2">
        <f t="shared" si="27"/>
        <v>0.70999999344348907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48205742.600000001</v>
      </c>
      <c r="D1414" s="1">
        <f>'RAS-funkcijski'!E120</f>
        <v>49721624.309999995</v>
      </c>
      <c r="E1414" s="1">
        <v>0</v>
      </c>
      <c r="F1414" s="1">
        <v>0</v>
      </c>
      <c r="G1414" s="2">
        <f t="shared" si="24"/>
        <v>17127282.981520001</v>
      </c>
      <c r="H1414" s="2">
        <f t="shared" si="27"/>
        <v>0.70999999344348907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155193.4</v>
      </c>
      <c r="D1416" s="1">
        <f>'RAS-funkcijski'!E122</f>
        <v>128148.61</v>
      </c>
      <c r="E1416" s="1">
        <v>0</v>
      </c>
      <c r="F1416" s="1">
        <v>0</v>
      </c>
      <c r="G1416" s="2">
        <f t="shared" si="24"/>
        <v>48555.893159999992</v>
      </c>
      <c r="H1416" s="2">
        <f t="shared" si="27"/>
        <v>0.78999999999359716</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155193.4</v>
      </c>
      <c r="D1417" s="1">
        <f>'RAS-funkcijski'!E123</f>
        <v>128148.61</v>
      </c>
      <c r="E1417" s="1">
        <v>0</v>
      </c>
      <c r="F1417" s="1">
        <v>0</v>
      </c>
      <c r="G1417" s="2">
        <f t="shared" si="24"/>
        <v>48967.383779999996</v>
      </c>
      <c r="H1417" s="2">
        <f t="shared" si="27"/>
        <v>0.78999999999359716</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681151.23</v>
      </c>
      <c r="D1419" s="1">
        <f>'RAS-funkcijski'!E125</f>
        <v>784041.74</v>
      </c>
      <c r="E1419" s="1">
        <v>0</v>
      </c>
      <c r="F1419" s="1">
        <v>0</v>
      </c>
      <c r="G1419" s="2">
        <f t="shared" si="24"/>
        <v>272157.39990999998</v>
      </c>
      <c r="H1419" s="2">
        <f t="shared" si="27"/>
        <v>0.48999999999068677</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5997675.46</v>
      </c>
      <c r="D1420" s="1">
        <f>'RAS-funkcijski'!E126</f>
        <v>6380523.6099999994</v>
      </c>
      <c r="E1420" s="1">
        <v>0</v>
      </c>
      <c r="F1420" s="1">
        <v>0</v>
      </c>
      <c r="G1420" s="2">
        <f t="shared" si="24"/>
        <v>2288564.1669600001</v>
      </c>
      <c r="H1420" s="2">
        <f t="shared" si="27"/>
        <v>0.85000000055879354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131910.26999999999</v>
      </c>
      <c r="D1422" s="1">
        <f>'RAS-funkcijski'!E128</f>
        <v>112587.67000000001</v>
      </c>
      <c r="E1422" s="1">
        <v>0</v>
      </c>
      <c r="F1422" s="1">
        <v>0</v>
      </c>
      <c r="G1422" s="2">
        <f t="shared" si="24"/>
        <v>44278.615640000004</v>
      </c>
      <c r="H1422" s="2">
        <f t="shared" si="27"/>
        <v>0.59999999997671694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10824739.68</v>
      </c>
      <c r="D1423" s="1">
        <f>'RAS-funkcijski'!E129</f>
        <v>14545885.620000001</v>
      </c>
      <c r="E1423" s="1">
        <v>0</v>
      </c>
      <c r="F1423" s="1">
        <v>0</v>
      </c>
      <c r="G1423" s="2">
        <f t="shared" si="24"/>
        <v>4989563.8650000002</v>
      </c>
      <c r="H1423" s="2">
        <f t="shared" si="27"/>
        <v>0.69999999925494194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951499.68</v>
      </c>
      <c r="D1424" s="1">
        <f>'RAS-funkcijski'!E130</f>
        <v>1139371.25</v>
      </c>
      <c r="E1424" s="1">
        <v>0</v>
      </c>
      <c r="F1424" s="1">
        <v>0</v>
      </c>
      <c r="G1424" s="2">
        <f t="shared" si="24"/>
        <v>407010.51468000002</v>
      </c>
      <c r="H1424" s="2">
        <f t="shared" si="27"/>
        <v>0.56999999994877726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951499.68</v>
      </c>
      <c r="D1426" s="1">
        <f>'RAS-funkcijski'!E132</f>
        <v>1139371.25</v>
      </c>
      <c r="E1426" s="1">
        <v>0</v>
      </c>
      <c r="F1426" s="1">
        <v>0</v>
      </c>
      <c r="G1426" s="2">
        <f t="shared" si="24"/>
        <v>413470.99904000002</v>
      </c>
      <c r="H1426" s="2">
        <f t="shared" si="27"/>
        <v>0.56999999994877726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8990541.2899999991</v>
      </c>
      <c r="D1427" s="1">
        <f>'RAS-funkcijski'!E133</f>
        <v>12514856.200000001</v>
      </c>
      <c r="E1427" s="1">
        <v>0</v>
      </c>
      <c r="F1427" s="1">
        <v>0</v>
      </c>
      <c r="G1427" s="2">
        <f t="shared" si="24"/>
        <v>4388612.7260100003</v>
      </c>
      <c r="H1427" s="2">
        <f t="shared" si="27"/>
        <v>0.49000000022351742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305475.48</v>
      </c>
      <c r="D1429" s="1">
        <f>'RAS-funkcijski'!E135</f>
        <v>241994.32</v>
      </c>
      <c r="E1429" s="1">
        <v>0</v>
      </c>
      <c r="F1429" s="1">
        <v>0</v>
      </c>
      <c r="G1429" s="2">
        <f t="shared" si="24"/>
        <v>103419.79972000001</v>
      </c>
      <c r="H1429" s="2">
        <f t="shared" si="27"/>
        <v>0.79999999998835847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577223.23</v>
      </c>
      <c r="D1434" s="1">
        <f>'RAS-funkcijski'!E140</f>
        <v>649663.85</v>
      </c>
      <c r="E1434" s="1">
        <v>0</v>
      </c>
      <c r="F1434" s="1">
        <v>0</v>
      </c>
      <c r="G1434" s="2">
        <f t="shared" si="24"/>
        <v>255210.92648000002</v>
      </c>
      <c r="H1434" s="2">
        <f t="shared" si="27"/>
        <v>0.38000000000465661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231375808.05000001</v>
      </c>
      <c r="D1435" s="13">
        <f>'RAS-funkcijski'!E141</f>
        <v>269203144.35999995</v>
      </c>
      <c r="E1435" s="13">
        <v>0</v>
      </c>
      <c r="F1435" s="13">
        <v>0</v>
      </c>
      <c r="G1435" s="14">
        <f t="shared" si="24"/>
        <v>105460147.25748999</v>
      </c>
      <c r="H1435" s="14">
        <f t="shared" si="27"/>
        <v>0.40999996662139893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3562985.7899999996</v>
      </c>
      <c r="D1436" s="6">
        <f>'P-VRIO'!E5</f>
        <v>6747164.9100000001</v>
      </c>
      <c r="E1436" s="6">
        <v>0</v>
      </c>
      <c r="F1436" s="6">
        <v>0</v>
      </c>
      <c r="G1436" s="7">
        <f t="shared" si="24"/>
        <v>17057.315610000001</v>
      </c>
      <c r="H1436" s="7">
        <f t="shared" si="27"/>
        <v>0.30000000027939677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229983.84</v>
      </c>
      <c r="D1437" s="1">
        <f>'P-VRIO'!E6</f>
        <v>1536516.35</v>
      </c>
      <c r="E1437" s="1">
        <v>0</v>
      </c>
      <c r="F1437" s="1">
        <v>0</v>
      </c>
      <c r="G1437" s="2">
        <f t="shared" si="24"/>
        <v>6606.0330800000002</v>
      </c>
      <c r="H1437" s="2">
        <f t="shared" si="27"/>
        <v>0.51000000009662472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229983.84</v>
      </c>
      <c r="D1438" s="1">
        <f>'P-VRIO'!E7</f>
        <v>707950.71000000008</v>
      </c>
      <c r="E1438" s="1">
        <v>0</v>
      </c>
      <c r="F1438" s="1">
        <v>0</v>
      </c>
      <c r="G1438" s="2">
        <f t="shared" si="24"/>
        <v>4937.65578</v>
      </c>
      <c r="H1438" s="2">
        <f t="shared" si="27"/>
        <v>0.44999999992433004</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3608.69</v>
      </c>
      <c r="D1439" s="1">
        <f>'P-VRIO'!E8</f>
        <v>30918.31</v>
      </c>
      <c r="E1439" s="1">
        <v>0</v>
      </c>
      <c r="F1439" s="1">
        <v>0</v>
      </c>
      <c r="G1439" s="2">
        <f t="shared" si="24"/>
        <v>261.78124000000003</v>
      </c>
      <c r="H1439" s="2">
        <f t="shared" si="27"/>
        <v>0.6200000000012551</v>
      </c>
      <c r="I1439" s="10">
        <f t="shared" ref="I1439:I1444" si="28">G1439*H1439</f>
        <v>162.30436880032858</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675807.04</v>
      </c>
      <c r="E1440" s="1">
        <v>0</v>
      </c>
      <c r="F1440" s="1">
        <v>0</v>
      </c>
      <c r="G1440" s="2">
        <f t="shared" si="24"/>
        <v>6758.0704000000005</v>
      </c>
      <c r="H1440" s="2">
        <f t="shared" si="27"/>
        <v>4.0000000037252903E-2</v>
      </c>
      <c r="I1440" s="10">
        <f t="shared" si="28"/>
        <v>270.32281625175779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226375.15</v>
      </c>
      <c r="D1441" s="1">
        <f>'P-VRIO'!E10</f>
        <v>0</v>
      </c>
      <c r="E1441" s="1">
        <v>0</v>
      </c>
      <c r="F1441" s="1">
        <v>0</v>
      </c>
      <c r="G1441" s="2">
        <f t="shared" si="24"/>
        <v>1358.2509</v>
      </c>
      <c r="H1441" s="2">
        <f t="shared" si="27"/>
        <v>0.14999999999417923</v>
      </c>
      <c r="I1441" s="10">
        <f t="shared" si="28"/>
        <v>203.73763499209394</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1225.3599999999999</v>
      </c>
      <c r="E1444" s="1">
        <v>0</v>
      </c>
      <c r="F1444" s="1">
        <v>0</v>
      </c>
      <c r="G1444" s="2">
        <f t="shared" si="24"/>
        <v>22.056479999999997</v>
      </c>
      <c r="H1444" s="2">
        <f t="shared" si="27"/>
        <v>0.35999999999989996</v>
      </c>
      <c r="I1444" s="10">
        <f t="shared" si="28"/>
        <v>7.9403327999977922</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828565.64</v>
      </c>
      <c r="E1445" s="1">
        <v>0</v>
      </c>
      <c r="F1445" s="1">
        <v>0</v>
      </c>
      <c r="G1445" s="2">
        <f t="shared" si="24"/>
        <v>16571.3128</v>
      </c>
      <c r="H1445" s="2">
        <f t="shared" si="27"/>
        <v>0.35999999998603016</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797.49</v>
      </c>
      <c r="E1447" s="1">
        <v>0</v>
      </c>
      <c r="F1447" s="1">
        <v>0</v>
      </c>
      <c r="G1447" s="2">
        <f t="shared" si="24"/>
        <v>19.139759999999999</v>
      </c>
      <c r="H1447" s="2">
        <f t="shared" si="27"/>
        <v>0.49000000000000909</v>
      </c>
      <c r="I1447" s="10">
        <f t="shared" si="29"/>
        <v>9.3784824000001734</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21.27</v>
      </c>
      <c r="E1450" s="1">
        <v>0</v>
      </c>
      <c r="F1450" s="1">
        <v>0</v>
      </c>
      <c r="G1450" s="2">
        <f t="shared" si="24"/>
        <v>0.6381</v>
      </c>
      <c r="H1450" s="2">
        <f t="shared" si="27"/>
        <v>0.26999999999999957</v>
      </c>
      <c r="I1450" s="10">
        <f t="shared" si="29"/>
        <v>0.17228699999999972</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827746.88</v>
      </c>
      <c r="E1451" s="1">
        <v>0</v>
      </c>
      <c r="F1451" s="1">
        <v>0</v>
      </c>
      <c r="G1451" s="2">
        <f t="shared" si="24"/>
        <v>26487.900160000001</v>
      </c>
      <c r="H1451" s="2">
        <f t="shared" si="27"/>
        <v>0.11999999999534339</v>
      </c>
      <c r="I1451" s="10">
        <f t="shared" si="29"/>
        <v>3178.5480190766561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3333001.9499999997</v>
      </c>
      <c r="D1453" s="1">
        <f>'P-VRIO'!E22</f>
        <v>5210648.5599999996</v>
      </c>
      <c r="E1453" s="1">
        <v>0</v>
      </c>
      <c r="F1453" s="1">
        <v>0</v>
      </c>
      <c r="G1453" s="2">
        <f t="shared" si="24"/>
        <v>247577.38325999997</v>
      </c>
      <c r="H1453" s="2">
        <f t="shared" si="27"/>
        <v>0.49000000068917871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3333001.9499999997</v>
      </c>
      <c r="D1454" s="1">
        <f>'P-VRIO'!E23</f>
        <v>4819467.71</v>
      </c>
      <c r="E1454" s="1">
        <v>0</v>
      </c>
      <c r="F1454" s="1">
        <v>0</v>
      </c>
      <c r="G1454" s="2">
        <f t="shared" si="24"/>
        <v>246466.81002999996</v>
      </c>
      <c r="H1454" s="2">
        <f t="shared" si="27"/>
        <v>0.34000000031664968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162600.21</v>
      </c>
      <c r="D1455" s="1">
        <f>'P-VRIO'!E24</f>
        <v>32720.84</v>
      </c>
      <c r="E1455" s="1">
        <v>0</v>
      </c>
      <c r="F1455" s="1">
        <v>0</v>
      </c>
      <c r="G1455" s="2">
        <f t="shared" si="24"/>
        <v>4560.8377999999993</v>
      </c>
      <c r="H1455" s="2">
        <f t="shared" si="27"/>
        <v>0.36999999999170541</v>
      </c>
      <c r="I1455" s="10">
        <f t="shared" ref="I1455:I1460" si="30">G1455*H1455</f>
        <v>1687.5099859621694</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3168797.56</v>
      </c>
      <c r="D1456" s="1">
        <f>'P-VRIO'!E25</f>
        <v>4732816.4800000004</v>
      </c>
      <c r="E1456" s="1">
        <v>0</v>
      </c>
      <c r="F1456" s="1">
        <v>0</v>
      </c>
      <c r="G1456" s="2">
        <f t="shared" si="24"/>
        <v>265323.04092000006</v>
      </c>
      <c r="H1456" s="2">
        <f t="shared" si="27"/>
        <v>0.92000000039115548</v>
      </c>
      <c r="I1456" s="10">
        <f t="shared" si="30"/>
        <v>244097.19775018262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67.69</v>
      </c>
      <c r="D1457" s="1">
        <f>'P-VRIO'!E26</f>
        <v>0</v>
      </c>
      <c r="E1457" s="1">
        <v>0</v>
      </c>
      <c r="F1457" s="1">
        <v>0</v>
      </c>
      <c r="G1457" s="2">
        <f t="shared" si="24"/>
        <v>1.4891799999999999</v>
      </c>
      <c r="H1457" s="2">
        <f t="shared" si="27"/>
        <v>0.31000000000000227</v>
      </c>
      <c r="I1457" s="10">
        <f t="shared" si="30"/>
        <v>0.46164580000000338</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532.59</v>
      </c>
      <c r="D1458" s="1">
        <f>'P-VRIO'!E27</f>
        <v>3167.59</v>
      </c>
      <c r="E1458" s="1">
        <v>0</v>
      </c>
      <c r="F1458" s="1">
        <v>0</v>
      </c>
      <c r="G1458" s="2">
        <f t="shared" si="24"/>
        <v>157.95871</v>
      </c>
      <c r="H1458" s="2">
        <f t="shared" si="27"/>
        <v>0.81999999999982265</v>
      </c>
      <c r="I1458" s="10">
        <f t="shared" si="30"/>
        <v>129.52614219997199</v>
      </c>
      <c r="J1458" s="2">
        <f>IF(AND(Skriveni!C1458&lt;&gt;0,Skriveni!D1458&lt;&gt;0),1,0)</f>
        <v>1</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1003.9</v>
      </c>
      <c r="D1460" s="1">
        <f>'P-VRIO'!E29</f>
        <v>50762.8</v>
      </c>
      <c r="E1460" s="1">
        <v>0</v>
      </c>
      <c r="F1460" s="1">
        <v>0</v>
      </c>
      <c r="G1460" s="2">
        <f t="shared" si="24"/>
        <v>2563.2375000000002</v>
      </c>
      <c r="H1460" s="2">
        <f t="shared" si="27"/>
        <v>0.29999999999711235</v>
      </c>
      <c r="I1460" s="10">
        <f t="shared" si="30"/>
        <v>768.97124999259836</v>
      </c>
      <c r="J1460" s="2">
        <f>IF(AND(Skriveni!C1460&lt;&gt;0,Skriveni!D1460&lt;&gt;0),1,0)</f>
        <v>1</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391180.85000000003</v>
      </c>
      <c r="E1461" s="1">
        <v>0</v>
      </c>
      <c r="F1461" s="1">
        <v>0</v>
      </c>
      <c r="G1461" s="2">
        <f t="shared" si="24"/>
        <v>20341.404200000001</v>
      </c>
      <c r="H1461" s="2">
        <f t="shared" si="27"/>
        <v>0.1499999999650754</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390583.07</v>
      </c>
      <c r="E1467" s="1">
        <v>0</v>
      </c>
      <c r="F1467" s="1">
        <v>0</v>
      </c>
      <c r="G1467" s="2">
        <f t="shared" si="24"/>
        <v>24997.316480000001</v>
      </c>
      <c r="H1467" s="2">
        <f t="shared" si="27"/>
        <v>7.0000000006984919E-2</v>
      </c>
      <c r="I1467" s="10">
        <f t="shared" si="31"/>
        <v>1749.8121537746044</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597.78</v>
      </c>
      <c r="E1468" s="1">
        <v>0</v>
      </c>
      <c r="F1468" s="1">
        <v>0</v>
      </c>
      <c r="G1468" s="2">
        <f t="shared" si="24"/>
        <v>39.453479999999999</v>
      </c>
      <c r="H1468" s="2">
        <f t="shared" si="27"/>
        <v>0.22000000000002728</v>
      </c>
      <c r="I1468" s="10">
        <f t="shared" si="31"/>
        <v>8.6797656000010761</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11.89</v>
      </c>
      <c r="D1469" s="1">
        <f>'P-VRIO'!E38</f>
        <v>17204.32</v>
      </c>
      <c r="E1469" s="1">
        <v>0</v>
      </c>
      <c r="F1469" s="1">
        <v>0</v>
      </c>
      <c r="G1469" s="2">
        <f t="shared" si="24"/>
        <v>1170.2980200000002</v>
      </c>
      <c r="H1469" s="2">
        <f t="shared" si="27"/>
        <v>0.42999999999970839</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673.25</v>
      </c>
      <c r="E1470" s="1">
        <v>0</v>
      </c>
      <c r="F1470" s="1">
        <v>0</v>
      </c>
      <c r="G1470" s="2">
        <f t="shared" si="24"/>
        <v>47.127500000000005</v>
      </c>
      <c r="H1470" s="2">
        <f t="shared" si="27"/>
        <v>0.25</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673.25</v>
      </c>
      <c r="E1471" s="1">
        <v>0</v>
      </c>
      <c r="F1471" s="1">
        <v>0</v>
      </c>
      <c r="G1471" s="2">
        <f t="shared" si="24"/>
        <v>48.473999999999997</v>
      </c>
      <c r="H1471" s="2">
        <f t="shared" si="27"/>
        <v>0.25</v>
      </c>
      <c r="I1471" s="10">
        <f t="shared" ref="I1471:I1474" si="32">G1471*H1471</f>
        <v>12.118499999999999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11.89</v>
      </c>
      <c r="D1475" s="1">
        <f>'P-VRIO'!E44</f>
        <v>16531.07</v>
      </c>
      <c r="E1475" s="1">
        <v>0</v>
      </c>
      <c r="F1475" s="1">
        <v>0</v>
      </c>
      <c r="G1475" s="2">
        <f t="shared" si="24"/>
        <v>1322.9612</v>
      </c>
      <c r="H1475" s="2">
        <f t="shared" si="27"/>
        <v>0.17999999999970839</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11.88</v>
      </c>
      <c r="D1476" s="1">
        <f>'P-VRIO'!E45</f>
        <v>16531.07</v>
      </c>
      <c r="E1476" s="1">
        <v>0</v>
      </c>
      <c r="F1476" s="1">
        <v>0</v>
      </c>
      <c r="G1476" s="2">
        <f t="shared" si="24"/>
        <v>1356.0348200000001</v>
      </c>
      <c r="H1476" s="2">
        <f t="shared" si="27"/>
        <v>0.18999999999970818</v>
      </c>
      <c r="I1476" s="10">
        <f t="shared" ref="I1476:I1479" si="33">G1476*H1476</f>
        <v>257.64661579960432</v>
      </c>
      <c r="J1476" s="2">
        <f>IF(AND(Skriveni!C1476&lt;&gt;0,Skriveni!D1476&lt;&gt;0),1,0)</f>
        <v>1</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0.01</v>
      </c>
      <c r="D1477" s="1">
        <f>'P-VRIO'!E46</f>
        <v>0</v>
      </c>
      <c r="E1477" s="1">
        <v>0</v>
      </c>
      <c r="F1477" s="1">
        <v>0</v>
      </c>
      <c r="G1477" s="2">
        <f t="shared" si="24"/>
        <v>4.2000000000000002E-4</v>
      </c>
      <c r="H1477" s="2">
        <f t="shared" si="27"/>
        <v>0.01</v>
      </c>
      <c r="I1477" s="10">
        <f t="shared" si="33"/>
        <v>4.2000000000000004E-6</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36045127.279999986</v>
      </c>
      <c r="D1480" s="6"/>
      <c r="E1480" s="6">
        <v>0</v>
      </c>
      <c r="F1480" s="6">
        <v>0</v>
      </c>
      <c r="G1480" s="7">
        <f t="shared" ref="G1480:G1580" si="34">B1480/1000*C1480</f>
        <v>36045.127279999986</v>
      </c>
      <c r="H1480" s="7">
        <f t="shared" ref="H1480:H1580" si="35">ABS(C1480-ROUND(C1480,0))</f>
        <v>0.2799999862909317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331468742.57999998</v>
      </c>
      <c r="D1481" s="1">
        <v>0</v>
      </c>
      <c r="E1481" s="1">
        <v>0</v>
      </c>
      <c r="F1481" s="1">
        <v>0</v>
      </c>
      <c r="G1481" s="2">
        <f t="shared" si="34"/>
        <v>662937.48515999992</v>
      </c>
      <c r="H1481" s="2">
        <f t="shared" si="35"/>
        <v>0.42000001668930054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7454018.3299999991</v>
      </c>
      <c r="D1482" s="1">
        <v>0</v>
      </c>
      <c r="E1482" s="1">
        <v>0</v>
      </c>
      <c r="F1482" s="1">
        <v>0</v>
      </c>
      <c r="G1482" s="2">
        <f t="shared" si="34"/>
        <v>22362.054989999997</v>
      </c>
      <c r="H1482" s="2">
        <f t="shared" si="35"/>
        <v>0.32999999914318323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303126696.63</v>
      </c>
      <c r="D1483" s="1">
        <v>0</v>
      </c>
      <c r="E1483" s="1">
        <v>0</v>
      </c>
      <c r="F1483" s="1">
        <v>0</v>
      </c>
      <c r="G1483" s="2">
        <f t="shared" si="34"/>
        <v>1212506.7865200001</v>
      </c>
      <c r="H1483" s="2">
        <f t="shared" si="35"/>
        <v>0.37000000476837158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182962763.37</v>
      </c>
      <c r="D1484" s="1">
        <v>0</v>
      </c>
      <c r="E1484" s="1">
        <v>0</v>
      </c>
      <c r="F1484" s="1">
        <v>0</v>
      </c>
      <c r="G1484" s="2">
        <f t="shared" si="34"/>
        <v>914813.81685000006</v>
      </c>
      <c r="H1484" s="2">
        <f t="shared" si="35"/>
        <v>0.37000000476837158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59928966.400000013</v>
      </c>
      <c r="D1485" s="1">
        <v>0</v>
      </c>
      <c r="E1485" s="1">
        <v>0</v>
      </c>
      <c r="F1485" s="1">
        <v>0</v>
      </c>
      <c r="G1485" s="2">
        <f t="shared" si="34"/>
        <v>359573.79840000009</v>
      </c>
      <c r="H1485" s="2">
        <f t="shared" si="35"/>
        <v>0.40000001341104507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327621.4800000001</v>
      </c>
      <c r="D1486" s="1">
        <v>0</v>
      </c>
      <c r="E1486" s="1">
        <v>0</v>
      </c>
      <c r="F1486" s="1">
        <v>0</v>
      </c>
      <c r="G1486" s="2">
        <f t="shared" si="34"/>
        <v>2293.3503600000008</v>
      </c>
      <c r="H1486" s="2">
        <f t="shared" si="35"/>
        <v>0.48000000009778887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1579836.53</v>
      </c>
      <c r="D1487" s="1">
        <v>0</v>
      </c>
      <c r="E1487" s="1">
        <v>0</v>
      </c>
      <c r="F1487" s="1">
        <v>0</v>
      </c>
      <c r="G1487" s="2">
        <f t="shared" si="34"/>
        <v>12638.69224</v>
      </c>
      <c r="H1487" s="2">
        <f t="shared" si="35"/>
        <v>0.46999999997206032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3329509.39</v>
      </c>
      <c r="D1489" s="1">
        <v>0</v>
      </c>
      <c r="E1489" s="1">
        <v>0</v>
      </c>
      <c r="F1489" s="1">
        <v>0</v>
      </c>
      <c r="G1489" s="2">
        <f t="shared" si="34"/>
        <v>33295.0939</v>
      </c>
      <c r="H1489" s="2">
        <f t="shared" si="35"/>
        <v>0.39000000013038516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2292644.29</v>
      </c>
      <c r="D1490" s="1">
        <v>0</v>
      </c>
      <c r="E1490" s="1">
        <v>0</v>
      </c>
      <c r="F1490" s="1">
        <v>0</v>
      </c>
      <c r="G1490" s="2">
        <f t="shared" si="34"/>
        <v>25219.087189999998</v>
      </c>
      <c r="H1490" s="2">
        <f t="shared" si="35"/>
        <v>0.2900000000372529</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52705355.170000002</v>
      </c>
      <c r="D1491" s="1">
        <v>0</v>
      </c>
      <c r="E1491" s="1">
        <v>0</v>
      </c>
      <c r="F1491" s="1">
        <v>0</v>
      </c>
      <c r="G1491" s="2">
        <f t="shared" si="34"/>
        <v>632464.26204000006</v>
      </c>
      <c r="H1491" s="2">
        <f t="shared" si="35"/>
        <v>0.17000000178813934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14971108.830000002</v>
      </c>
      <c r="D1492" s="1">
        <v>0</v>
      </c>
      <c r="E1492" s="1">
        <v>0</v>
      </c>
      <c r="F1492" s="1">
        <v>0</v>
      </c>
      <c r="G1492" s="2">
        <f t="shared" si="34"/>
        <v>194624.41479000001</v>
      </c>
      <c r="H1492" s="2">
        <f t="shared" si="35"/>
        <v>0.16999999806284904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5916918.79</v>
      </c>
      <c r="D1493" s="1">
        <v>0</v>
      </c>
      <c r="E1493" s="1">
        <v>0</v>
      </c>
      <c r="F1493" s="1">
        <v>0</v>
      </c>
      <c r="G1493" s="2">
        <f t="shared" si="34"/>
        <v>82836.863060000003</v>
      </c>
      <c r="H1493" s="2">
        <f t="shared" si="35"/>
        <v>0.2099999999627471</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5916918.79</v>
      </c>
      <c r="D1497" s="1">
        <v>0</v>
      </c>
      <c r="E1497" s="1">
        <v>0</v>
      </c>
      <c r="F1497" s="1">
        <v>0</v>
      </c>
      <c r="G1497" s="2">
        <f t="shared" si="34"/>
        <v>106504.53821999999</v>
      </c>
      <c r="H1497" s="2">
        <f t="shared" si="35"/>
        <v>0.2099999999627471</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328872311.91000003</v>
      </c>
      <c r="D1499" s="1">
        <v>0</v>
      </c>
      <c r="E1499" s="1">
        <v>0</v>
      </c>
      <c r="F1499" s="1">
        <v>0</v>
      </c>
      <c r="G1499" s="2">
        <f t="shared" si="34"/>
        <v>6577446.2382000005</v>
      </c>
      <c r="H1499" s="2">
        <f t="shared" si="35"/>
        <v>8.9999973773956299E-2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7508921.0300000021</v>
      </c>
      <c r="D1500" s="1">
        <v>0</v>
      </c>
      <c r="E1500" s="1">
        <v>0</v>
      </c>
      <c r="F1500" s="1">
        <v>0</v>
      </c>
      <c r="G1500" s="2">
        <f t="shared" si="34"/>
        <v>157687.34163000007</v>
      </c>
      <c r="H1500" s="2">
        <f t="shared" si="35"/>
        <v>3.000000212341547E-2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299419184.64999998</v>
      </c>
      <c r="D1501" s="1">
        <v>0</v>
      </c>
      <c r="E1501" s="1">
        <v>0</v>
      </c>
      <c r="F1501" s="1">
        <v>0</v>
      </c>
      <c r="G1501" s="2">
        <f t="shared" si="34"/>
        <v>6587222.0622999994</v>
      </c>
      <c r="H1501" s="2">
        <f t="shared" si="35"/>
        <v>0.35000002384185791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180216174.90000001</v>
      </c>
      <c r="D1502" s="1">
        <v>0</v>
      </c>
      <c r="E1502" s="1">
        <v>0</v>
      </c>
      <c r="F1502" s="1">
        <v>0</v>
      </c>
      <c r="G1502" s="2">
        <f t="shared" si="34"/>
        <v>4144972.0227000001</v>
      </c>
      <c r="H1502" s="2">
        <f t="shared" si="35"/>
        <v>9.9999994039535522E-2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59702751.399999999</v>
      </c>
      <c r="D1503" s="1">
        <v>0</v>
      </c>
      <c r="E1503" s="1">
        <v>0</v>
      </c>
      <c r="F1503" s="1">
        <v>0</v>
      </c>
      <c r="G1503" s="2">
        <f t="shared" si="34"/>
        <v>1432866.0336</v>
      </c>
      <c r="H1503" s="2">
        <f t="shared" si="35"/>
        <v>0.39999999850988388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339820.57999999996</v>
      </c>
      <c r="D1504" s="1">
        <v>0</v>
      </c>
      <c r="E1504" s="1">
        <v>0</v>
      </c>
      <c r="F1504" s="1">
        <v>0</v>
      </c>
      <c r="G1504" s="2">
        <f t="shared" si="34"/>
        <v>8495.5144999999993</v>
      </c>
      <c r="H1504" s="2">
        <f t="shared" si="35"/>
        <v>0.42000000004190952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1801966.8900000001</v>
      </c>
      <c r="D1505" s="1">
        <v>0</v>
      </c>
      <c r="E1505" s="1">
        <v>0</v>
      </c>
      <c r="F1505" s="1">
        <v>0</v>
      </c>
      <c r="G1505" s="2">
        <f t="shared" si="34"/>
        <v>46851.139139999999</v>
      </c>
      <c r="H1505" s="2">
        <f t="shared" si="35"/>
        <v>0.10999999986961484</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2233199.1399999997</v>
      </c>
      <c r="D1507" s="1">
        <v>0</v>
      </c>
      <c r="E1507" s="1">
        <v>0</v>
      </c>
      <c r="F1507" s="1">
        <v>0</v>
      </c>
      <c r="G1507" s="2">
        <f t="shared" si="34"/>
        <v>62529.575919999988</v>
      </c>
      <c r="H1507" s="2">
        <f t="shared" si="35"/>
        <v>0.13999999966472387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3088595.3099999996</v>
      </c>
      <c r="D1508" s="1">
        <v>0</v>
      </c>
      <c r="E1508" s="1">
        <v>0</v>
      </c>
      <c r="F1508" s="1">
        <v>0</v>
      </c>
      <c r="G1508" s="2">
        <f t="shared" si="34"/>
        <v>89569.263989999992</v>
      </c>
      <c r="H1508" s="2">
        <f t="shared" si="35"/>
        <v>0.30999999959021807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52036676.430000007</v>
      </c>
      <c r="D1509" s="1">
        <v>0</v>
      </c>
      <c r="E1509" s="1">
        <v>0</v>
      </c>
      <c r="F1509" s="1">
        <v>0</v>
      </c>
      <c r="G1509" s="2">
        <f t="shared" si="34"/>
        <v>1561100.2929000002</v>
      </c>
      <c r="H1509" s="2">
        <f t="shared" si="35"/>
        <v>0.43000000715255737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14329549.17</v>
      </c>
      <c r="D1510" s="1">
        <v>0</v>
      </c>
      <c r="E1510" s="1">
        <v>0</v>
      </c>
      <c r="F1510" s="1">
        <v>0</v>
      </c>
      <c r="G1510" s="2">
        <f t="shared" si="34"/>
        <v>444216.02426999999</v>
      </c>
      <c r="H1510" s="2">
        <f t="shared" si="35"/>
        <v>0.16999999992549419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7614657.0600000005</v>
      </c>
      <c r="D1511" s="1">
        <v>0</v>
      </c>
      <c r="E1511" s="1">
        <v>0</v>
      </c>
      <c r="F1511" s="1">
        <v>0</v>
      </c>
      <c r="G1511" s="2">
        <f t="shared" si="34"/>
        <v>243669.02592000001</v>
      </c>
      <c r="H1511" s="2">
        <f t="shared" si="35"/>
        <v>6.0000000521540642E-2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7614657.0600000005</v>
      </c>
      <c r="D1515" s="1">
        <v>0</v>
      </c>
      <c r="E1515" s="1">
        <v>0</v>
      </c>
      <c r="F1515" s="1">
        <v>0</v>
      </c>
      <c r="G1515" s="2">
        <f t="shared" si="34"/>
        <v>274127.65415999998</v>
      </c>
      <c r="H1515" s="2">
        <f t="shared" si="35"/>
        <v>6.0000000521540642E-2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38641557.949999928</v>
      </c>
      <c r="D1517" s="1">
        <v>0</v>
      </c>
      <c r="E1517" s="1">
        <v>0</v>
      </c>
      <c r="F1517" s="1">
        <v>0</v>
      </c>
      <c r="G1517" s="2">
        <f t="shared" si="34"/>
        <v>1468379.2020999973</v>
      </c>
      <c r="H1517" s="2">
        <f t="shared" si="35"/>
        <v>5.000007152557373E-2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2727526.7100000009</v>
      </c>
      <c r="D1518" s="1">
        <v>0</v>
      </c>
      <c r="E1518" s="1">
        <v>0</v>
      </c>
      <c r="F1518" s="1">
        <v>0</v>
      </c>
      <c r="G1518" s="2">
        <f t="shared" si="34"/>
        <v>106373.54169000004</v>
      </c>
      <c r="H1518" s="2">
        <f t="shared" si="35"/>
        <v>0.28999999910593033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103911.7</v>
      </c>
      <c r="D1519" s="1">
        <v>0</v>
      </c>
      <c r="E1519" s="1">
        <v>0</v>
      </c>
      <c r="F1519" s="1">
        <v>0</v>
      </c>
      <c r="G1519" s="2">
        <f t="shared" si="34"/>
        <v>4156.4679999999998</v>
      </c>
      <c r="H1519" s="2">
        <f t="shared" si="35"/>
        <v>0.30000000000291038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53232.86</v>
      </c>
      <c r="D1520" s="1">
        <v>0</v>
      </c>
      <c r="E1520" s="1">
        <v>0</v>
      </c>
      <c r="F1520" s="1">
        <v>0</v>
      </c>
      <c r="G1520" s="2">
        <f t="shared" si="34"/>
        <v>2182.5472600000003</v>
      </c>
      <c r="H1520" s="2">
        <f t="shared" si="35"/>
        <v>0.13999999999941792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27689.599999999999</v>
      </c>
      <c r="D1521" s="1">
        <v>0</v>
      </c>
      <c r="E1521" s="1">
        <v>0</v>
      </c>
      <c r="F1521" s="1">
        <v>0</v>
      </c>
      <c r="G1521" s="2">
        <f t="shared" si="34"/>
        <v>1162.9631999999999</v>
      </c>
      <c r="H1521" s="2">
        <f t="shared" si="35"/>
        <v>0.40000000000145519</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22989.24</v>
      </c>
      <c r="D1522" s="1">
        <v>0</v>
      </c>
      <c r="E1522" s="1">
        <v>0</v>
      </c>
      <c r="F1522" s="1">
        <v>0</v>
      </c>
      <c r="G1522" s="2">
        <f t="shared" si="34"/>
        <v>988.53732000000002</v>
      </c>
      <c r="H1522" s="2">
        <f t="shared" si="35"/>
        <v>0.24000000000160071</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2470784.3300000005</v>
      </c>
      <c r="D1524" s="1">
        <v>0</v>
      </c>
      <c r="E1524" s="1">
        <v>0</v>
      </c>
      <c r="F1524" s="1">
        <v>0</v>
      </c>
      <c r="G1524" s="2">
        <f t="shared" si="34"/>
        <v>111185.29485000002</v>
      </c>
      <c r="H1524" s="2">
        <f t="shared" si="35"/>
        <v>0.33000000054016709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2738.06</v>
      </c>
      <c r="D1525" s="1">
        <v>0</v>
      </c>
      <c r="E1525" s="1">
        <v>0</v>
      </c>
      <c r="F1525" s="1">
        <v>0</v>
      </c>
      <c r="G1525" s="2">
        <f t="shared" si="34"/>
        <v>125.95075999999999</v>
      </c>
      <c r="H1525" s="2">
        <f t="shared" si="35"/>
        <v>5.999999999994543E-2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894.18</v>
      </c>
      <c r="D1526" s="1">
        <v>0</v>
      </c>
      <c r="E1526" s="1">
        <v>0</v>
      </c>
      <c r="F1526" s="1">
        <v>0</v>
      </c>
      <c r="G1526" s="2">
        <f t="shared" si="34"/>
        <v>42.02646</v>
      </c>
      <c r="H1526" s="2">
        <f t="shared" si="35"/>
        <v>0.17999999999994998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1695.82</v>
      </c>
      <c r="D1527" s="1">
        <v>0</v>
      </c>
      <c r="E1527" s="1">
        <v>0</v>
      </c>
      <c r="F1527" s="1">
        <v>0</v>
      </c>
      <c r="G1527" s="2">
        <f t="shared" si="34"/>
        <v>81.399360000000001</v>
      </c>
      <c r="H1527" s="2">
        <f t="shared" si="35"/>
        <v>0.18000000000006366</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148.06</v>
      </c>
      <c r="D1528" s="1">
        <v>0</v>
      </c>
      <c r="E1528" s="1">
        <v>0</v>
      </c>
      <c r="F1528" s="1">
        <v>0</v>
      </c>
      <c r="G1528" s="2">
        <f t="shared" si="34"/>
        <v>7.2549400000000004</v>
      </c>
      <c r="H1528" s="2">
        <f t="shared" si="35"/>
        <v>6.0000000000002274E-2</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2343728.8400000003</v>
      </c>
      <c r="D1530" s="1">
        <v>0</v>
      </c>
      <c r="E1530" s="1">
        <v>0</v>
      </c>
      <c r="F1530" s="1">
        <v>0</v>
      </c>
      <c r="G1530" s="2">
        <f t="shared" si="34"/>
        <v>119530.17084000001</v>
      </c>
      <c r="H1530" s="2">
        <f t="shared" si="35"/>
        <v>0.15999999968335032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1258708.6700000002</v>
      </c>
      <c r="D1531" s="1">
        <v>0</v>
      </c>
      <c r="E1531" s="1">
        <v>0</v>
      </c>
      <c r="F1531" s="1">
        <v>0</v>
      </c>
      <c r="G1531" s="2">
        <f t="shared" si="34"/>
        <v>65452.850840000006</v>
      </c>
      <c r="H1531" s="2">
        <f t="shared" si="35"/>
        <v>0.32999999984167516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883466.67</v>
      </c>
      <c r="D1532" s="1">
        <v>0</v>
      </c>
      <c r="E1532" s="1">
        <v>0</v>
      </c>
      <c r="F1532" s="1">
        <v>0</v>
      </c>
      <c r="G1532" s="2">
        <f t="shared" si="34"/>
        <v>46823.733509999998</v>
      </c>
      <c r="H1532" s="2">
        <f t="shared" si="35"/>
        <v>0.32999999995809048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199567.65999999997</v>
      </c>
      <c r="D1533" s="1">
        <v>0</v>
      </c>
      <c r="E1533" s="1">
        <v>0</v>
      </c>
      <c r="F1533" s="1">
        <v>0</v>
      </c>
      <c r="G1533" s="2">
        <f t="shared" si="34"/>
        <v>10776.653639999999</v>
      </c>
      <c r="H1533" s="2">
        <f t="shared" si="35"/>
        <v>0.34000000002561137</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1985.8400000000001</v>
      </c>
      <c r="D1534" s="1">
        <v>0</v>
      </c>
      <c r="E1534" s="1">
        <v>0</v>
      </c>
      <c r="F1534" s="1">
        <v>0</v>
      </c>
      <c r="G1534" s="2">
        <f t="shared" si="34"/>
        <v>109.22120000000001</v>
      </c>
      <c r="H1534" s="2">
        <f t="shared" si="35"/>
        <v>0.15999999999985448</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1795.6099999999997</v>
      </c>
      <c r="D1535" s="1">
        <v>0</v>
      </c>
      <c r="E1535" s="1">
        <v>0</v>
      </c>
      <c r="F1535" s="1">
        <v>0</v>
      </c>
      <c r="G1535" s="2">
        <f t="shared" si="34"/>
        <v>100.55415999999998</v>
      </c>
      <c r="H1535" s="2">
        <f t="shared" si="35"/>
        <v>0.39000000000032742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1221.3699999999999</v>
      </c>
      <c r="D1536" s="1">
        <v>0</v>
      </c>
      <c r="E1536" s="1">
        <v>0</v>
      </c>
      <c r="F1536" s="1">
        <v>0</v>
      </c>
      <c r="G1536" s="2">
        <f t="shared" si="34"/>
        <v>69.618089999999995</v>
      </c>
      <c r="H1536" s="2">
        <f t="shared" si="35"/>
        <v>0.36999999999989086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15.079999999999998</v>
      </c>
      <c r="D1537" s="1">
        <v>0</v>
      </c>
      <c r="E1537" s="1">
        <v>0</v>
      </c>
      <c r="F1537" s="1">
        <v>0</v>
      </c>
      <c r="G1537" s="2">
        <f t="shared" si="34"/>
        <v>0.87463999999999997</v>
      </c>
      <c r="H1537" s="2">
        <f t="shared" si="35"/>
        <v>7.9999999999998295E-2</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559.16</v>
      </c>
      <c r="D1539" s="1">
        <v>0</v>
      </c>
      <c r="E1539" s="1">
        <v>0</v>
      </c>
      <c r="F1539" s="1">
        <v>0</v>
      </c>
      <c r="G1539" s="2">
        <f t="shared" si="34"/>
        <v>33.549599999999998</v>
      </c>
      <c r="H1539" s="2">
        <f t="shared" si="35"/>
        <v>0.15999999999996817</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9914.5999999999985</v>
      </c>
      <c r="D1550" s="1">
        <v>0</v>
      </c>
      <c r="E1550" s="1">
        <v>0</v>
      </c>
      <c r="F1550" s="1">
        <v>0</v>
      </c>
      <c r="G1550" s="2">
        <f t="shared" si="34"/>
        <v>703.93659999999988</v>
      </c>
      <c r="H1550" s="2">
        <f t="shared" si="35"/>
        <v>0.40000000000145519</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21.76</v>
      </c>
      <c r="D1551" s="1">
        <v>0</v>
      </c>
      <c r="E1551" s="1">
        <v>0</v>
      </c>
      <c r="F1551" s="1">
        <v>0</v>
      </c>
      <c r="G1551" s="2">
        <f t="shared" si="34"/>
        <v>1.5667199999999999</v>
      </c>
      <c r="H1551" s="2">
        <f t="shared" si="35"/>
        <v>0.23999999999999844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9881.9599999999991</v>
      </c>
      <c r="D1552" s="1">
        <v>0</v>
      </c>
      <c r="E1552" s="1">
        <v>0</v>
      </c>
      <c r="F1552" s="1">
        <v>0</v>
      </c>
      <c r="G1552" s="2">
        <f t="shared" si="34"/>
        <v>721.38307999999984</v>
      </c>
      <c r="H1552" s="2">
        <f t="shared" si="35"/>
        <v>4.0000000000873115E-2</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10.88</v>
      </c>
      <c r="D1553" s="1">
        <v>0</v>
      </c>
      <c r="E1553" s="1">
        <v>0</v>
      </c>
      <c r="F1553" s="1">
        <v>0</v>
      </c>
      <c r="G1553" s="2">
        <f t="shared" si="34"/>
        <v>0.80512000000000006</v>
      </c>
      <c r="H1553" s="2">
        <f t="shared" si="35"/>
        <v>0.11999999999999922</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7567.68</v>
      </c>
      <c r="D1555" s="1">
        <v>0</v>
      </c>
      <c r="E1555" s="1">
        <v>0</v>
      </c>
      <c r="F1555" s="1">
        <v>0</v>
      </c>
      <c r="G1555" s="2">
        <f t="shared" si="34"/>
        <v>575.14368000000002</v>
      </c>
      <c r="H1555" s="2">
        <f t="shared" si="35"/>
        <v>0.31999999999970896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7567.68</v>
      </c>
      <c r="D1556" s="1">
        <v>0</v>
      </c>
      <c r="E1556" s="1">
        <v>0</v>
      </c>
      <c r="F1556" s="1">
        <v>0</v>
      </c>
      <c r="G1556" s="2">
        <f t="shared" si="34"/>
        <v>582.71136000000001</v>
      </c>
      <c r="H1556" s="2">
        <f t="shared" si="35"/>
        <v>0.31999999999970896</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105039.54</v>
      </c>
      <c r="D1560" s="1">
        <v>0</v>
      </c>
      <c r="E1560" s="1">
        <v>0</v>
      </c>
      <c r="F1560" s="1">
        <v>0</v>
      </c>
      <c r="G1560" s="2">
        <f t="shared" si="34"/>
        <v>8508.2027400000006</v>
      </c>
      <c r="H1560" s="2">
        <f t="shared" si="35"/>
        <v>0.46000000000640284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38170.97</v>
      </c>
      <c r="D1561" s="1">
        <v>0</v>
      </c>
      <c r="E1561" s="1">
        <v>0</v>
      </c>
      <c r="F1561" s="1">
        <v>0</v>
      </c>
      <c r="G1561" s="2">
        <f t="shared" si="34"/>
        <v>3130.0195400000002</v>
      </c>
      <c r="H1561" s="2">
        <f t="shared" si="35"/>
        <v>2.9999999998835847E-2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17289.36</v>
      </c>
      <c r="D1562" s="1">
        <v>0</v>
      </c>
      <c r="E1562" s="1">
        <v>0</v>
      </c>
      <c r="F1562" s="1">
        <v>0</v>
      </c>
      <c r="G1562" s="2">
        <f t="shared" si="34"/>
        <v>1435.0168800000001</v>
      </c>
      <c r="H1562" s="2">
        <f t="shared" si="35"/>
        <v>0.36000000000058208</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40075.79</v>
      </c>
      <c r="D1563" s="1">
        <v>0</v>
      </c>
      <c r="E1563" s="1">
        <v>0</v>
      </c>
      <c r="F1563" s="1">
        <v>0</v>
      </c>
      <c r="G1563" s="2">
        <f t="shared" si="34"/>
        <v>3366.3663600000004</v>
      </c>
      <c r="H1563" s="2">
        <f t="shared" si="35"/>
        <v>0.20999999999912689</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9503.42</v>
      </c>
      <c r="D1564" s="1">
        <v>0</v>
      </c>
      <c r="E1564" s="1">
        <v>0</v>
      </c>
      <c r="F1564" s="1">
        <v>0</v>
      </c>
      <c r="G1564" s="2">
        <f t="shared" si="34"/>
        <v>807.79070000000002</v>
      </c>
      <c r="H1564" s="2">
        <f t="shared" si="35"/>
        <v>0.42000000000007276</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152830.68</v>
      </c>
      <c r="D1565" s="1">
        <v>0</v>
      </c>
      <c r="E1565" s="1">
        <v>0</v>
      </c>
      <c r="F1565" s="1">
        <v>0</v>
      </c>
      <c r="G1565" s="2">
        <f t="shared" si="34"/>
        <v>13143.438479999999</v>
      </c>
      <c r="H1565" s="2">
        <f t="shared" si="35"/>
        <v>0.32000000000698492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69593.789999999994</v>
      </c>
      <c r="D1566" s="1">
        <v>0</v>
      </c>
      <c r="E1566" s="1">
        <v>0</v>
      </c>
      <c r="F1566" s="1">
        <v>0</v>
      </c>
      <c r="G1566" s="2">
        <f t="shared" si="34"/>
        <v>6054.6597299999994</v>
      </c>
      <c r="H1566" s="2">
        <f t="shared" si="35"/>
        <v>0.21000000000640284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71320.639999999999</v>
      </c>
      <c r="D1567" s="1">
        <v>0</v>
      </c>
      <c r="E1567" s="1">
        <v>0</v>
      </c>
      <c r="F1567" s="1">
        <v>0</v>
      </c>
      <c r="G1567" s="2">
        <f t="shared" si="34"/>
        <v>6276.2163199999995</v>
      </c>
      <c r="H1567" s="2">
        <f t="shared" si="35"/>
        <v>0.36000000000058208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11916.25</v>
      </c>
      <c r="D1568" s="1">
        <v>0</v>
      </c>
      <c r="E1568" s="1">
        <v>0</v>
      </c>
      <c r="F1568" s="1">
        <v>0</v>
      </c>
      <c r="G1568" s="2">
        <f t="shared" si="34"/>
        <v>1060.5462499999999</v>
      </c>
      <c r="H1568" s="2">
        <f t="shared" si="35"/>
        <v>0.25</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35914031.240000002</v>
      </c>
      <c r="D1576" s="1">
        <v>0</v>
      </c>
      <c r="E1576" s="1">
        <v>0</v>
      </c>
      <c r="F1576" s="1">
        <v>0</v>
      </c>
      <c r="G1576" s="2">
        <f t="shared" si="34"/>
        <v>3483661.0302800005</v>
      </c>
      <c r="H1576" s="2">
        <f t="shared" si="35"/>
        <v>0.24000000208616257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4414184.6100000003</v>
      </c>
      <c r="D1577" s="1">
        <v>0</v>
      </c>
      <c r="E1577" s="1">
        <v>0</v>
      </c>
      <c r="F1577" s="1">
        <v>0</v>
      </c>
      <c r="G1577" s="2">
        <f t="shared" si="34"/>
        <v>432590.09178000008</v>
      </c>
      <c r="H1577" s="2">
        <f t="shared" si="35"/>
        <v>0.38999999966472387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24696675</v>
      </c>
      <c r="D1578" s="1">
        <v>0</v>
      </c>
      <c r="E1578" s="1">
        <v>0</v>
      </c>
      <c r="F1578" s="1">
        <v>0</v>
      </c>
      <c r="G1578" s="2">
        <f t="shared" si="34"/>
        <v>2444970.8250000002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2350140.4400000004</v>
      </c>
      <c r="D1579" s="1">
        <v>0</v>
      </c>
      <c r="E1579" s="1">
        <v>0</v>
      </c>
      <c r="F1579" s="1">
        <v>0</v>
      </c>
      <c r="G1579" s="2">
        <f t="shared" si="34"/>
        <v>235014.04400000005</v>
      </c>
      <c r="H1579" s="2">
        <f t="shared" si="35"/>
        <v>0.44000000040978193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4453031.1900000004</v>
      </c>
      <c r="D1580" s="13">
        <v>0</v>
      </c>
      <c r="E1580" s="13">
        <v>0</v>
      </c>
      <c r="F1580" s="13">
        <v>0</v>
      </c>
      <c r="G1580" s="14">
        <f t="shared" si="34"/>
        <v>449756.15019000007</v>
      </c>
      <c r="H1580" s="14">
        <f t="shared" si="35"/>
        <v>0.19000000040978193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29429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225557003.04999998</v>
      </c>
      <c r="I16" s="170">
        <f>'PR-RAS'!E6</f>
        <v>283535274.99000001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213832674.75</v>
      </c>
      <c r="I17" s="170">
        <f>'PR-RAS'!E151</f>
        <v>257508762.76999998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13668199.839999963</v>
      </c>
      <c r="I18" s="170">
        <f>'PR-RAS'!E645</f>
        <v>28426661.600000076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186558055.31999999</v>
      </c>
      <c r="I20" s="173">
        <f>BILANCA!E7</f>
        <v>180472960.2700001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64894781.019999988</v>
      </c>
      <c r="I21" s="175">
        <f>BILANCA!E68</f>
        <v>81436143.390000001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35963200.799999997</v>
      </c>
      <c r="I22" s="175">
        <f>BILANCA!E176</f>
        <v>38654829.699999988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215489635.54000002</v>
      </c>
      <c r="I23" s="177">
        <f>BILANCA!E237</f>
        <v>223254273.95999998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15193402.640000001</v>
      </c>
      <c r="I24" s="173">
        <f>'RAS-funkcijski'!E5</f>
        <v>16604663.409999998</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7741934.8999999994</v>
      </c>
      <c r="I25" s="175">
        <f>'RAS-funkcijski'!E35</f>
        <v>10535449.959999999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98828424.709999993</v>
      </c>
      <c r="I27" s="175">
        <f>'RAS-funkcijski'!E114</f>
        <v>109154150.95999998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231375808.05000001</v>
      </c>
      <c r="I28" s="179">
        <f>'RAS-funkcijski'!E141</f>
        <v>269203144.35999995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3562985.7899999996</v>
      </c>
      <c r="I29" s="173">
        <f>'P-VRIO'!E5</f>
        <v>6747164.9100000001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3333001.9499999997</v>
      </c>
      <c r="I30" s="175">
        <f>'P-VRIO'!E22</f>
        <v>5210648.5599999996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11.89</v>
      </c>
      <c r="I31" s="175">
        <f>'P-VRIO'!E38</f>
        <v>17204.32</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11.89</v>
      </c>
      <c r="I32" s="179">
        <f>'P-VRIO'!E44</f>
        <v>16531.07</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36045127.279999986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38641557.949999928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2727526.7100000009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35914031.240000002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B1" zoomScale="110" zoomScaleNormal="110" workbookViewId="0">
      <selection activeCell="E3" sqref="E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225557003.04999998</v>
      </c>
      <c r="E6" s="51">
        <f>E7+E44+E50+E82+E106+E124+E133+E139</f>
        <v>283535274.99000001</v>
      </c>
      <c r="F6" s="52">
        <f t="shared" ref="F6:F131" si="0">IF(D6&lt;&gt;0,IF(E6/D6&gt;=100,"&gt;&gt;100",E6/D6*100),"-")</f>
        <v>125.70448762663679</v>
      </c>
    </row>
    <row r="7" spans="1:25" ht="12.75" customHeight="1" x14ac:dyDescent="0.2">
      <c r="A7" s="53">
        <v>61</v>
      </c>
      <c r="B7" s="294" t="s">
        <v>60</v>
      </c>
      <c r="C7" s="50" t="s">
        <v>61</v>
      </c>
      <c r="D7" s="51">
        <f t="shared" ref="D7:E7" si="1">D8+D17+D23+D29+D37+D40</f>
        <v>49912598.029999994</v>
      </c>
      <c r="E7" s="51">
        <f t="shared" si="1"/>
        <v>65290908.840000004</v>
      </c>
      <c r="F7" s="52">
        <f t="shared" si="0"/>
        <v>130.81047955219015</v>
      </c>
    </row>
    <row r="8" spans="1:25" ht="12.75" customHeight="1" x14ac:dyDescent="0.2">
      <c r="A8" s="53">
        <v>611</v>
      </c>
      <c r="B8" s="85" t="s">
        <v>62</v>
      </c>
      <c r="C8" s="50" t="s">
        <v>63</v>
      </c>
      <c r="D8" s="51">
        <f t="shared" ref="D8:E8" si="2">SUM(D9:D14)-D15-D16</f>
        <v>46469216.479999997</v>
      </c>
      <c r="E8" s="51">
        <f t="shared" si="2"/>
        <v>61416568.140000001</v>
      </c>
      <c r="F8" s="52">
        <f t="shared" si="0"/>
        <v>132.1661366217208</v>
      </c>
    </row>
    <row r="9" spans="1:25" ht="12.75" customHeight="1" x14ac:dyDescent="0.2">
      <c r="A9" s="53">
        <v>6111</v>
      </c>
      <c r="B9" s="85" t="s">
        <v>64</v>
      </c>
      <c r="C9" s="50" t="s">
        <v>65</v>
      </c>
      <c r="D9" s="242">
        <v>36659932.030000001</v>
      </c>
      <c r="E9" s="242">
        <v>50601170.039999999</v>
      </c>
      <c r="F9" s="52">
        <f t="shared" si="0"/>
        <v>138.02854298418075</v>
      </c>
    </row>
    <row r="10" spans="1:25" ht="12.75" customHeight="1" x14ac:dyDescent="0.2">
      <c r="A10" s="53">
        <v>6112</v>
      </c>
      <c r="B10" s="85" t="s">
        <v>66</v>
      </c>
      <c r="C10" s="50" t="s">
        <v>67</v>
      </c>
      <c r="D10" s="242">
        <v>4052359.86</v>
      </c>
      <c r="E10" s="242">
        <v>4745456.3099999996</v>
      </c>
      <c r="F10" s="52">
        <f t="shared" si="0"/>
        <v>117.1035266843256</v>
      </c>
    </row>
    <row r="11" spans="1:25" ht="12.75" customHeight="1" x14ac:dyDescent="0.2">
      <c r="A11" s="53">
        <v>6113</v>
      </c>
      <c r="B11" s="85" t="s">
        <v>68</v>
      </c>
      <c r="C11" s="50" t="s">
        <v>69</v>
      </c>
      <c r="D11" s="242">
        <v>2475271.62</v>
      </c>
      <c r="E11" s="242">
        <v>3311691.51</v>
      </c>
      <c r="F11" s="52">
        <f t="shared" si="0"/>
        <v>133.79103461784931</v>
      </c>
    </row>
    <row r="12" spans="1:25" ht="12.75" customHeight="1" x14ac:dyDescent="0.2">
      <c r="A12" s="53">
        <v>6114</v>
      </c>
      <c r="B12" s="85" t="s">
        <v>70</v>
      </c>
      <c r="C12" s="50" t="s">
        <v>71</v>
      </c>
      <c r="D12" s="242">
        <v>5292318.0599999996</v>
      </c>
      <c r="E12" s="242">
        <v>5204161.76</v>
      </c>
      <c r="F12" s="52">
        <f t="shared" si="0"/>
        <v>98.334259222507882</v>
      </c>
    </row>
    <row r="13" spans="1:25" ht="12.75" customHeight="1" x14ac:dyDescent="0.2">
      <c r="A13" s="53">
        <v>6115</v>
      </c>
      <c r="B13" s="85" t="s">
        <v>72</v>
      </c>
      <c r="C13" s="50" t="s">
        <v>73</v>
      </c>
      <c r="D13" s="242">
        <v>1549944.96</v>
      </c>
      <c r="E13" s="242">
        <v>2363487.38</v>
      </c>
      <c r="F13" s="52">
        <f t="shared" si="0"/>
        <v>152.4884715906299</v>
      </c>
    </row>
    <row r="14" spans="1:25" ht="12.75" customHeight="1" x14ac:dyDescent="0.2">
      <c r="A14" s="53">
        <v>6116</v>
      </c>
      <c r="B14" s="85" t="s">
        <v>74</v>
      </c>
      <c r="C14" s="50" t="s">
        <v>75</v>
      </c>
      <c r="D14" s="242">
        <v>77335.47</v>
      </c>
      <c r="E14" s="242">
        <v>66821.59</v>
      </c>
      <c r="F14" s="52">
        <f t="shared" si="0"/>
        <v>86.404841142104644</v>
      </c>
    </row>
    <row r="15" spans="1:25" ht="12.75" customHeight="1" x14ac:dyDescent="0.2">
      <c r="A15" s="53">
        <v>6117</v>
      </c>
      <c r="B15" s="85" t="s">
        <v>76</v>
      </c>
      <c r="C15" s="50" t="s">
        <v>77</v>
      </c>
      <c r="D15" s="242">
        <v>3637945.52</v>
      </c>
      <c r="E15" s="242">
        <v>4876220.45</v>
      </c>
      <c r="F15" s="52">
        <f t="shared" si="0"/>
        <v>134.03775353953074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212679.08</v>
      </c>
      <c r="E23" s="51">
        <f t="shared" si="4"/>
        <v>268972.11</v>
      </c>
      <c r="F23" s="52">
        <f t="shared" si="0"/>
        <v>126.46853183679372</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212679.08</v>
      </c>
      <c r="E25" s="242">
        <v>268972.11</v>
      </c>
      <c r="F25" s="52">
        <f t="shared" si="0"/>
        <v>126.46853183679372</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3230702.4699999997</v>
      </c>
      <c r="E29" s="51">
        <f t="shared" si="5"/>
        <v>3605368.59</v>
      </c>
      <c r="F29" s="52">
        <f t="shared" si="0"/>
        <v>111.59704811814504</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3209584.65</v>
      </c>
      <c r="E33" s="242">
        <v>3585473.79</v>
      </c>
      <c r="F33" s="52">
        <f t="shared" si="0"/>
        <v>111.71145743110407</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21117.82</v>
      </c>
      <c r="E35" s="242">
        <v>19894.8</v>
      </c>
      <c r="F35" s="52">
        <f t="shared" si="0"/>
        <v>94.20858781825018</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93209701.390000001</v>
      </c>
      <c r="E50" s="51">
        <f>E51+E54+E59+E62+E65+E68+E71+E74+E77</f>
        <v>115869392.78</v>
      </c>
      <c r="F50" s="52">
        <f t="shared" si="0"/>
        <v>124.31044306771166</v>
      </c>
    </row>
    <row r="51" spans="1:6" ht="12.75" customHeight="1" x14ac:dyDescent="0.2">
      <c r="A51" s="53">
        <v>631</v>
      </c>
      <c r="B51" s="86" t="s">
        <v>148</v>
      </c>
      <c r="C51" s="50" t="s">
        <v>149</v>
      </c>
      <c r="D51" s="51">
        <f t="shared" ref="D51:E51" si="10">D52+D53</f>
        <v>996</v>
      </c>
      <c r="E51" s="51">
        <f t="shared" si="10"/>
        <v>0</v>
      </c>
      <c r="F51" s="52">
        <f t="shared" si="0"/>
        <v>0</v>
      </c>
    </row>
    <row r="52" spans="1:6" ht="12.75" customHeight="1" x14ac:dyDescent="0.2">
      <c r="A52" s="53">
        <v>6311</v>
      </c>
      <c r="B52" s="86" t="s">
        <v>150</v>
      </c>
      <c r="C52" s="50" t="s">
        <v>151</v>
      </c>
      <c r="D52" s="242">
        <v>996</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662163.15</v>
      </c>
      <c r="E54" s="51">
        <f t="shared" si="11"/>
        <v>973560.14</v>
      </c>
      <c r="F54" s="52">
        <f t="shared" si="0"/>
        <v>147.02723037366243</v>
      </c>
    </row>
    <row r="55" spans="1:6" ht="12.75" customHeight="1" x14ac:dyDescent="0.2">
      <c r="A55" s="53">
        <v>6321</v>
      </c>
      <c r="B55" s="86" t="s">
        <v>156</v>
      </c>
      <c r="C55" s="50" t="s">
        <v>157</v>
      </c>
      <c r="D55" s="242">
        <v>42604.77</v>
      </c>
      <c r="E55" s="242">
        <v>14280.07</v>
      </c>
      <c r="F55" s="52">
        <f t="shared" si="0"/>
        <v>33.517538059705522</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619558.38</v>
      </c>
      <c r="E57" s="242">
        <v>959280.07000000007</v>
      </c>
      <c r="F57" s="52">
        <f t="shared" si="0"/>
        <v>154.83287789602653</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5437284.25</v>
      </c>
      <c r="E59" s="51">
        <f t="shared" si="12"/>
        <v>5750550.8099999996</v>
      </c>
      <c r="F59" s="52">
        <f t="shared" si="0"/>
        <v>105.76145269580121</v>
      </c>
    </row>
    <row r="60" spans="1:6" ht="24" x14ac:dyDescent="0.2">
      <c r="A60" s="53">
        <v>6331</v>
      </c>
      <c r="B60" s="86" t="s">
        <v>166</v>
      </c>
      <c r="C60" s="50" t="s">
        <v>167</v>
      </c>
      <c r="D60" s="242">
        <v>4937168.55</v>
      </c>
      <c r="E60" s="242">
        <v>5445127.5199999996</v>
      </c>
      <c r="F60" s="52">
        <f t="shared" si="0"/>
        <v>110.28846726328597</v>
      </c>
    </row>
    <row r="61" spans="1:6" ht="24" x14ac:dyDescent="0.2">
      <c r="A61" s="53">
        <v>6332</v>
      </c>
      <c r="B61" s="86" t="s">
        <v>168</v>
      </c>
      <c r="C61" s="50" t="s">
        <v>169</v>
      </c>
      <c r="D61" s="242">
        <v>500115.7</v>
      </c>
      <c r="E61" s="242">
        <v>305423.28999999998</v>
      </c>
      <c r="F61" s="52">
        <f t="shared" si="0"/>
        <v>61.070526280218751</v>
      </c>
    </row>
    <row r="62" spans="1:6" ht="12.75" customHeight="1" x14ac:dyDescent="0.2">
      <c r="A62" s="53">
        <v>634</v>
      </c>
      <c r="B62" s="85" t="s">
        <v>170</v>
      </c>
      <c r="C62" s="50" t="s">
        <v>171</v>
      </c>
      <c r="D62" s="51">
        <f t="shared" ref="D62:E62" si="13">SUM(D63:D64)</f>
        <v>1308077.25</v>
      </c>
      <c r="E62" s="51">
        <f t="shared" si="13"/>
        <v>1219819.68</v>
      </c>
      <c r="F62" s="52">
        <f t="shared" si="0"/>
        <v>93.252877840356902</v>
      </c>
    </row>
    <row r="63" spans="1:6" ht="12.75" customHeight="1" x14ac:dyDescent="0.2">
      <c r="A63" s="53">
        <v>6341</v>
      </c>
      <c r="B63" s="85" t="s">
        <v>172</v>
      </c>
      <c r="C63" s="50" t="s">
        <v>173</v>
      </c>
      <c r="D63" s="242">
        <v>1296635.6100000001</v>
      </c>
      <c r="E63" s="242">
        <v>1173608.24</v>
      </c>
      <c r="F63" s="52">
        <f t="shared" si="0"/>
        <v>90.511800767217849</v>
      </c>
    </row>
    <row r="64" spans="1:6" ht="12.75" customHeight="1" x14ac:dyDescent="0.2">
      <c r="A64" s="53">
        <v>6342</v>
      </c>
      <c r="B64" s="85" t="s">
        <v>174</v>
      </c>
      <c r="C64" s="50" t="s">
        <v>175</v>
      </c>
      <c r="D64" s="242">
        <v>11441.64</v>
      </c>
      <c r="E64" s="242">
        <v>46211.44</v>
      </c>
      <c r="F64" s="52">
        <f t="shared" si="0"/>
        <v>403.88825378180053</v>
      </c>
    </row>
    <row r="65" spans="1:6" ht="12.75" customHeight="1" x14ac:dyDescent="0.2">
      <c r="A65" s="53">
        <v>635</v>
      </c>
      <c r="B65" s="85" t="s">
        <v>176</v>
      </c>
      <c r="C65" s="50" t="s">
        <v>177</v>
      </c>
      <c r="D65" s="51">
        <f t="shared" ref="D65:E65" si="14">SUM(D66:D67)</f>
        <v>4835888.22</v>
      </c>
      <c r="E65" s="51">
        <f t="shared" si="14"/>
        <v>3221892.5999999996</v>
      </c>
      <c r="F65" s="52">
        <f t="shared" si="0"/>
        <v>66.62462930129513</v>
      </c>
    </row>
    <row r="66" spans="1:6" ht="12.75" customHeight="1" x14ac:dyDescent="0.2">
      <c r="A66" s="53">
        <v>6351</v>
      </c>
      <c r="B66" s="85" t="s">
        <v>178</v>
      </c>
      <c r="C66" s="50" t="s">
        <v>179</v>
      </c>
      <c r="D66" s="242">
        <v>2876159.83</v>
      </c>
      <c r="E66" s="242">
        <v>1712435.46</v>
      </c>
      <c r="F66" s="52">
        <f t="shared" si="0"/>
        <v>59.538953368944036</v>
      </c>
    </row>
    <row r="67" spans="1:6" ht="12.75" customHeight="1" x14ac:dyDescent="0.2">
      <c r="A67" s="53">
        <v>6352</v>
      </c>
      <c r="B67" s="85" t="s">
        <v>180</v>
      </c>
      <c r="C67" s="50" t="s">
        <v>181</v>
      </c>
      <c r="D67" s="242">
        <v>1959728.39</v>
      </c>
      <c r="E67" s="242">
        <v>1509457.14</v>
      </c>
      <c r="F67" s="52">
        <f t="shared" si="0"/>
        <v>77.023793077774414</v>
      </c>
    </row>
    <row r="68" spans="1:6" ht="24" x14ac:dyDescent="0.2">
      <c r="A68" s="53" t="s">
        <v>182</v>
      </c>
      <c r="B68" s="232" t="s">
        <v>183</v>
      </c>
      <c r="C68" s="50" t="s">
        <v>182</v>
      </c>
      <c r="D68" s="51">
        <f t="shared" ref="D68:E68" si="15">SUM(D69:D70)</f>
        <v>75588824.359999999</v>
      </c>
      <c r="E68" s="51">
        <f t="shared" si="15"/>
        <v>94159019.489999995</v>
      </c>
      <c r="F68" s="52">
        <f t="shared" si="0"/>
        <v>124.56738186792987</v>
      </c>
    </row>
    <row r="69" spans="1:6" ht="12.75" customHeight="1" x14ac:dyDescent="0.2">
      <c r="A69" s="53" t="s">
        <v>184</v>
      </c>
      <c r="B69" s="85" t="s">
        <v>185</v>
      </c>
      <c r="C69" s="50" t="s">
        <v>184</v>
      </c>
      <c r="D69" s="242">
        <v>74869843.870000005</v>
      </c>
      <c r="E69" s="242">
        <v>93059392.5</v>
      </c>
      <c r="F69" s="52">
        <f t="shared" si="0"/>
        <v>124.29489323042179</v>
      </c>
    </row>
    <row r="70" spans="1:6" ht="24" x14ac:dyDescent="0.2">
      <c r="A70" s="53" t="s">
        <v>186</v>
      </c>
      <c r="B70" s="85" t="s">
        <v>187</v>
      </c>
      <c r="C70" s="50" t="s">
        <v>186</v>
      </c>
      <c r="D70" s="242">
        <v>718980.49</v>
      </c>
      <c r="E70" s="242">
        <v>1099626.99</v>
      </c>
      <c r="F70" s="52">
        <f t="shared" si="0"/>
        <v>152.94253533917171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5376468.1600000001</v>
      </c>
      <c r="E74" s="51">
        <f t="shared" si="17"/>
        <v>10544550.059999999</v>
      </c>
      <c r="F74" s="52">
        <f t="shared" si="0"/>
        <v>196.12410501097429</v>
      </c>
    </row>
    <row r="75" spans="1:6" ht="12.75" customHeight="1" x14ac:dyDescent="0.2">
      <c r="A75" s="53" t="s">
        <v>196</v>
      </c>
      <c r="B75" s="85" t="s">
        <v>197</v>
      </c>
      <c r="C75" s="50" t="s">
        <v>196</v>
      </c>
      <c r="D75" s="242">
        <v>3489909.07</v>
      </c>
      <c r="E75" s="242">
        <v>5817707.2299999995</v>
      </c>
      <c r="F75" s="52">
        <f t="shared" si="0"/>
        <v>166.70082553182394</v>
      </c>
    </row>
    <row r="76" spans="1:6" ht="12.75" customHeight="1" x14ac:dyDescent="0.2">
      <c r="A76" s="53" t="s">
        <v>198</v>
      </c>
      <c r="B76" s="85" t="s">
        <v>199</v>
      </c>
      <c r="C76" s="50" t="s">
        <v>198</v>
      </c>
      <c r="D76" s="242">
        <v>1886559.09</v>
      </c>
      <c r="E76" s="242">
        <v>4726842.83</v>
      </c>
      <c r="F76" s="52">
        <f t="shared" si="0"/>
        <v>250.5536590428238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2312318.6300000004</v>
      </c>
      <c r="E82" s="51">
        <f t="shared" si="19"/>
        <v>5814018.0999999996</v>
      </c>
      <c r="F82" s="52">
        <f t="shared" si="0"/>
        <v>251.43671916875917</v>
      </c>
    </row>
    <row r="83" spans="1:6" ht="12.75" customHeight="1" x14ac:dyDescent="0.2">
      <c r="A83" s="53">
        <v>641</v>
      </c>
      <c r="B83" s="85" t="s">
        <v>212</v>
      </c>
      <c r="C83" s="50" t="s">
        <v>213</v>
      </c>
      <c r="D83" s="51">
        <f t="shared" ref="D83:E83" si="20">SUM(D84:D90)</f>
        <v>520891.36</v>
      </c>
      <c r="E83" s="51">
        <f t="shared" si="20"/>
        <v>778391.46</v>
      </c>
      <c r="F83" s="52">
        <f t="shared" si="0"/>
        <v>149.43451164173658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57017.42</v>
      </c>
      <c r="E85" s="242">
        <v>166430.51999999999</v>
      </c>
      <c r="F85" s="52">
        <f t="shared" si="0"/>
        <v>291.89416146854768</v>
      </c>
    </row>
    <row r="86" spans="1:6" ht="12.75" customHeight="1" x14ac:dyDescent="0.2">
      <c r="A86" s="53">
        <v>6414</v>
      </c>
      <c r="B86" s="85" t="s">
        <v>218</v>
      </c>
      <c r="C86" s="50" t="s">
        <v>219</v>
      </c>
      <c r="D86" s="242">
        <v>4708.1499999999996</v>
      </c>
      <c r="E86" s="242">
        <v>890.71999999999991</v>
      </c>
      <c r="F86" s="52">
        <f t="shared" si="0"/>
        <v>18.918683559359835</v>
      </c>
    </row>
    <row r="87" spans="1:6" ht="12.75" customHeight="1" x14ac:dyDescent="0.2">
      <c r="A87" s="53">
        <v>6415</v>
      </c>
      <c r="B87" s="85" t="s">
        <v>220</v>
      </c>
      <c r="C87" s="50" t="s">
        <v>221</v>
      </c>
      <c r="D87" s="242">
        <v>359.38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457200</v>
      </c>
      <c r="E89" s="242">
        <v>609600</v>
      </c>
      <c r="F89" s="52">
        <f t="shared" si="0"/>
        <v>133.33333333333331</v>
      </c>
    </row>
    <row r="90" spans="1:6" ht="12.75" customHeight="1" x14ac:dyDescent="0.2">
      <c r="A90" s="53">
        <v>6419</v>
      </c>
      <c r="B90" s="85" t="s">
        <v>226</v>
      </c>
      <c r="C90" s="50" t="s">
        <v>227</v>
      </c>
      <c r="D90" s="242">
        <v>1606.41</v>
      </c>
      <c r="E90" s="242">
        <v>1470.22</v>
      </c>
      <c r="F90" s="52">
        <f t="shared" si="0"/>
        <v>91.522089628426116</v>
      </c>
    </row>
    <row r="91" spans="1:6" ht="12.75" customHeight="1" x14ac:dyDescent="0.2">
      <c r="A91" s="53">
        <v>642</v>
      </c>
      <c r="B91" s="85" t="s">
        <v>228</v>
      </c>
      <c r="C91" s="50" t="s">
        <v>229</v>
      </c>
      <c r="D91" s="51">
        <f t="shared" ref="D91:E91" si="21">SUM(D92:D97)</f>
        <v>1791427.2700000003</v>
      </c>
      <c r="E91" s="51">
        <f t="shared" si="21"/>
        <v>5035626.6399999997</v>
      </c>
      <c r="F91" s="52">
        <f t="shared" si="0"/>
        <v>281.09579017405486</v>
      </c>
    </row>
    <row r="92" spans="1:6" ht="12.75" customHeight="1" x14ac:dyDescent="0.2">
      <c r="A92" s="53">
        <v>6421</v>
      </c>
      <c r="B92" s="85" t="s">
        <v>230</v>
      </c>
      <c r="C92" s="50" t="s">
        <v>231</v>
      </c>
      <c r="D92" s="242">
        <v>1635718.29</v>
      </c>
      <c r="E92" s="242">
        <v>4027470.75</v>
      </c>
      <c r="F92" s="52">
        <f t="shared" si="0"/>
        <v>246.22031645803753</v>
      </c>
    </row>
    <row r="93" spans="1:6" ht="12.75" customHeight="1" x14ac:dyDescent="0.2">
      <c r="A93" s="53">
        <v>6422</v>
      </c>
      <c r="B93" s="85" t="s">
        <v>232</v>
      </c>
      <c r="C93" s="50" t="s">
        <v>233</v>
      </c>
      <c r="D93" s="242">
        <v>17786.82</v>
      </c>
      <c r="E93" s="242">
        <v>828871.5</v>
      </c>
      <c r="F93" s="52">
        <f t="shared" si="0"/>
        <v>4660.0319787348162</v>
      </c>
    </row>
    <row r="94" spans="1:6" ht="12.75" customHeight="1" x14ac:dyDescent="0.2">
      <c r="A94" s="53">
        <v>6423</v>
      </c>
      <c r="B94" s="85" t="s">
        <v>234</v>
      </c>
      <c r="C94" s="50" t="s">
        <v>235</v>
      </c>
      <c r="D94" s="242">
        <v>83267.039999999994</v>
      </c>
      <c r="E94" s="242">
        <v>108608.56</v>
      </c>
      <c r="F94" s="52">
        <f t="shared" si="0"/>
        <v>130.43403488343048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1995.61</v>
      </c>
      <c r="E96" s="242">
        <v>0</v>
      </c>
      <c r="F96" s="52">
        <f t="shared" si="0"/>
        <v>0</v>
      </c>
    </row>
    <row r="97" spans="1:6" ht="12.75" customHeight="1" x14ac:dyDescent="0.2">
      <c r="A97" s="53">
        <v>6429</v>
      </c>
      <c r="B97" s="85" t="s">
        <v>240</v>
      </c>
      <c r="C97" s="50" t="s">
        <v>241</v>
      </c>
      <c r="D97" s="242">
        <v>52659.51</v>
      </c>
      <c r="E97" s="242">
        <v>70675.829999999987</v>
      </c>
      <c r="F97" s="52">
        <f t="shared" si="0"/>
        <v>134.21285158179404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13521357.99</v>
      </c>
      <c r="E106" s="51">
        <f t="shared" si="23"/>
        <v>15481806.939999999</v>
      </c>
      <c r="F106" s="52">
        <f t="shared" si="0"/>
        <v>114.49890574193724</v>
      </c>
    </row>
    <row r="107" spans="1:6" ht="12.75" customHeight="1" x14ac:dyDescent="0.2">
      <c r="A107" s="53">
        <v>651</v>
      </c>
      <c r="B107" s="85" t="s">
        <v>260</v>
      </c>
      <c r="C107" s="50" t="s">
        <v>261</v>
      </c>
      <c r="D107" s="51">
        <f t="shared" ref="D107:E107" si="24">SUM(D108:D111)</f>
        <v>718636.91</v>
      </c>
      <c r="E107" s="51">
        <f t="shared" si="24"/>
        <v>640198.68999999994</v>
      </c>
      <c r="F107" s="52">
        <f t="shared" si="0"/>
        <v>89.085138975118866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419490.68</v>
      </c>
      <c r="E109" s="242">
        <v>454541.68</v>
      </c>
      <c r="F109" s="52">
        <f t="shared" si="0"/>
        <v>108.35560875869757</v>
      </c>
    </row>
    <row r="110" spans="1:6" ht="12.75" customHeight="1" x14ac:dyDescent="0.2">
      <c r="A110" s="53">
        <v>6513</v>
      </c>
      <c r="B110" s="85" t="s">
        <v>266</v>
      </c>
      <c r="C110" s="50" t="s">
        <v>267</v>
      </c>
      <c r="D110" s="242">
        <v>82923.88</v>
      </c>
      <c r="E110" s="242">
        <v>56011.14</v>
      </c>
      <c r="F110" s="52">
        <f t="shared" si="0"/>
        <v>67.545247520979473</v>
      </c>
    </row>
    <row r="111" spans="1:6" ht="12.75" customHeight="1" x14ac:dyDescent="0.2">
      <c r="A111" s="53">
        <v>6514</v>
      </c>
      <c r="B111" s="85" t="s">
        <v>268</v>
      </c>
      <c r="C111" s="50" t="s">
        <v>269</v>
      </c>
      <c r="D111" s="242">
        <v>216222.35</v>
      </c>
      <c r="E111" s="242">
        <v>129645.87</v>
      </c>
      <c r="F111" s="52">
        <f t="shared" si="0"/>
        <v>59.959513898540081</v>
      </c>
    </row>
    <row r="112" spans="1:6" ht="12.75" customHeight="1" x14ac:dyDescent="0.2">
      <c r="A112" s="53">
        <v>652</v>
      </c>
      <c r="B112" s="85" t="s">
        <v>270</v>
      </c>
      <c r="C112" s="50" t="s">
        <v>271</v>
      </c>
      <c r="D112" s="51">
        <f t="shared" ref="D112:E112" si="25">SUM(D113:D119)</f>
        <v>12802721.08</v>
      </c>
      <c r="E112" s="51">
        <f t="shared" si="25"/>
        <v>14841608.25</v>
      </c>
      <c r="F112" s="52">
        <f t="shared" si="0"/>
        <v>115.92542052005712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12802721.08</v>
      </c>
      <c r="E117" s="242">
        <v>14841608.25</v>
      </c>
      <c r="F117" s="52">
        <f t="shared" si="0"/>
        <v>115.92542052005712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11235406.689999999</v>
      </c>
      <c r="E124" s="51">
        <f t="shared" si="27"/>
        <v>12162871.329999998</v>
      </c>
      <c r="F124" s="52">
        <f t="shared" si="0"/>
        <v>108.2548381699924</v>
      </c>
    </row>
    <row r="125" spans="1:6" ht="12.75" customHeight="1" x14ac:dyDescent="0.2">
      <c r="A125" s="53">
        <v>661</v>
      </c>
      <c r="B125" s="86" t="s">
        <v>296</v>
      </c>
      <c r="C125" s="50" t="s">
        <v>297</v>
      </c>
      <c r="D125" s="51">
        <f t="shared" ref="D125:E125" si="28">SUM(D126:D127)</f>
        <v>10544697.859999999</v>
      </c>
      <c r="E125" s="51">
        <f t="shared" si="28"/>
        <v>11605823.899999999</v>
      </c>
      <c r="F125" s="52">
        <f t="shared" si="0"/>
        <v>110.06312417945372</v>
      </c>
    </row>
    <row r="126" spans="1:6" ht="12.75" customHeight="1" x14ac:dyDescent="0.2">
      <c r="A126" s="53">
        <v>6614</v>
      </c>
      <c r="B126" s="86" t="s">
        <v>298</v>
      </c>
      <c r="C126" s="50" t="s">
        <v>299</v>
      </c>
      <c r="D126" s="242">
        <v>22189.26</v>
      </c>
      <c r="E126" s="242">
        <v>37669.949999999997</v>
      </c>
      <c r="F126" s="52">
        <f t="shared" si="0"/>
        <v>169.76658978262455</v>
      </c>
    </row>
    <row r="127" spans="1:6" ht="12.75" customHeight="1" x14ac:dyDescent="0.2">
      <c r="A127" s="53">
        <v>6615</v>
      </c>
      <c r="B127" s="86" t="s">
        <v>300</v>
      </c>
      <c r="C127" s="50" t="s">
        <v>301</v>
      </c>
      <c r="D127" s="242">
        <v>10522508.6</v>
      </c>
      <c r="E127" s="242">
        <v>11568153.949999999</v>
      </c>
      <c r="F127" s="52">
        <f t="shared" si="0"/>
        <v>109.93722495033171</v>
      </c>
    </row>
    <row r="128" spans="1:6" ht="24" x14ac:dyDescent="0.2">
      <c r="A128" s="53">
        <v>663</v>
      </c>
      <c r="B128" s="231" t="s">
        <v>302</v>
      </c>
      <c r="C128" s="50" t="s">
        <v>303</v>
      </c>
      <c r="D128" s="51">
        <f t="shared" ref="D128:E128" si="29">SUM(D129:D132)</f>
        <v>690708.83</v>
      </c>
      <c r="E128" s="51">
        <f t="shared" si="29"/>
        <v>557047.43000000005</v>
      </c>
      <c r="F128" s="52">
        <f t="shared" si="0"/>
        <v>80.648662041862138</v>
      </c>
    </row>
    <row r="129" spans="1:6" ht="12.75" customHeight="1" x14ac:dyDescent="0.2">
      <c r="A129" s="53">
        <v>6631</v>
      </c>
      <c r="B129" s="86" t="s">
        <v>304</v>
      </c>
      <c r="C129" s="50" t="s">
        <v>305</v>
      </c>
      <c r="D129" s="242">
        <v>444242.74</v>
      </c>
      <c r="E129" s="242">
        <v>412537.68000000005</v>
      </c>
      <c r="F129" s="52">
        <f t="shared" si="0"/>
        <v>92.86312253521578</v>
      </c>
    </row>
    <row r="130" spans="1:6" ht="12.75" customHeight="1" x14ac:dyDescent="0.2">
      <c r="A130" s="53">
        <v>6632</v>
      </c>
      <c r="B130" s="232" t="s">
        <v>306</v>
      </c>
      <c r="C130" s="50" t="s">
        <v>307</v>
      </c>
      <c r="D130" s="242">
        <v>246466.09</v>
      </c>
      <c r="E130" s="242">
        <v>144509.75</v>
      </c>
      <c r="F130" s="52">
        <f t="shared" si="0"/>
        <v>58.632710893413375</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55066990.789999999</v>
      </c>
      <c r="E133" s="51">
        <f t="shared" si="30"/>
        <v>68783589.86999999</v>
      </c>
      <c r="F133" s="52">
        <f t="shared" ref="F133:F223" si="31">IF(D133&lt;&gt;0,IF(E133/D133&gt;=100,"&gt;&gt;100",E133/D133*100),"-")</f>
        <v>124.90893161805181</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55066990.789999999</v>
      </c>
      <c r="E138" s="242">
        <v>68783589.86999999</v>
      </c>
      <c r="F138" s="52">
        <f t="shared" si="31"/>
        <v>124.90893161805181</v>
      </c>
    </row>
    <row r="139" spans="1:6" ht="12.75" customHeight="1" x14ac:dyDescent="0.2">
      <c r="A139" s="53">
        <v>68</v>
      </c>
      <c r="B139" s="85" t="s">
        <v>324</v>
      </c>
      <c r="C139" s="50" t="s">
        <v>325</v>
      </c>
      <c r="D139" s="51">
        <f t="shared" ref="D139:E139" si="33">D140+D150</f>
        <v>298629.53000000003</v>
      </c>
      <c r="E139" s="51">
        <f t="shared" si="33"/>
        <v>132687.12999999998</v>
      </c>
      <c r="F139" s="52">
        <f t="shared" si="31"/>
        <v>44.432019164347196</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298629.53000000003</v>
      </c>
      <c r="E150" s="242">
        <v>132687.12999999998</v>
      </c>
      <c r="F150" s="52">
        <f t="shared" si="31"/>
        <v>44.432019164347196</v>
      </c>
    </row>
    <row r="151" spans="1:6" ht="12.75" customHeight="1" x14ac:dyDescent="0.2">
      <c r="A151" s="53">
        <v>3</v>
      </c>
      <c r="B151" s="85" t="s">
        <v>348</v>
      </c>
      <c r="C151" s="50" t="s">
        <v>56</v>
      </c>
      <c r="D151" s="51">
        <f t="shared" ref="D151:E151" si="35">D152+D163+D196+D215+D224+D252+D263</f>
        <v>213832674.75</v>
      </c>
      <c r="E151" s="51">
        <f t="shared" si="35"/>
        <v>257508762.76999998</v>
      </c>
      <c r="F151" s="52">
        <f t="shared" si="31"/>
        <v>120.42535738332009</v>
      </c>
    </row>
    <row r="152" spans="1:6" ht="12.75" customHeight="1" x14ac:dyDescent="0.2">
      <c r="A152" s="53">
        <v>31</v>
      </c>
      <c r="B152" s="85" t="s">
        <v>349</v>
      </c>
      <c r="C152" s="50" t="s">
        <v>350</v>
      </c>
      <c r="D152" s="51">
        <f t="shared" ref="D152:E152" si="36">D153+D158+D159</f>
        <v>146004781.81</v>
      </c>
      <c r="E152" s="51">
        <f t="shared" si="36"/>
        <v>184218980.50999996</v>
      </c>
      <c r="F152" s="52">
        <f t="shared" si="31"/>
        <v>126.17325146907115</v>
      </c>
    </row>
    <row r="153" spans="1:6" ht="12.75" customHeight="1" x14ac:dyDescent="0.2">
      <c r="A153" s="53">
        <v>311</v>
      </c>
      <c r="B153" s="85" t="s">
        <v>351</v>
      </c>
      <c r="C153" s="50" t="s">
        <v>352</v>
      </c>
      <c r="D153" s="51">
        <f t="shared" ref="D153:E153" si="37">SUM(D154:D157)</f>
        <v>120696580.16000001</v>
      </c>
      <c r="E153" s="51">
        <f t="shared" si="37"/>
        <v>152856372.32999995</v>
      </c>
      <c r="F153" s="52">
        <f t="shared" si="31"/>
        <v>126.64515608260622</v>
      </c>
    </row>
    <row r="154" spans="1:6" ht="12.75" customHeight="1" x14ac:dyDescent="0.2">
      <c r="A154" s="53">
        <v>3111</v>
      </c>
      <c r="B154" s="85" t="s">
        <v>353</v>
      </c>
      <c r="C154" s="50" t="s">
        <v>354</v>
      </c>
      <c r="D154" s="242">
        <v>116043787.03</v>
      </c>
      <c r="E154" s="242">
        <v>147574308.59999996</v>
      </c>
      <c r="F154" s="52">
        <f t="shared" si="31"/>
        <v>127.17122766930089</v>
      </c>
    </row>
    <row r="155" spans="1:6" ht="12.75" customHeight="1" x14ac:dyDescent="0.2">
      <c r="A155" s="53">
        <v>3112</v>
      </c>
      <c r="B155" s="85" t="s">
        <v>355</v>
      </c>
      <c r="C155" s="50" t="s">
        <v>356</v>
      </c>
      <c r="D155" s="242">
        <v>0</v>
      </c>
      <c r="E155" s="242">
        <v>234.64</v>
      </c>
      <c r="F155" s="52" t="str">
        <f t="shared" si="31"/>
        <v>-</v>
      </c>
    </row>
    <row r="156" spans="1:6" ht="12.75" customHeight="1" x14ac:dyDescent="0.2">
      <c r="A156" s="53">
        <v>3113</v>
      </c>
      <c r="B156" s="85" t="s">
        <v>357</v>
      </c>
      <c r="C156" s="50" t="s">
        <v>358</v>
      </c>
      <c r="D156" s="242">
        <v>2174498.37</v>
      </c>
      <c r="E156" s="242">
        <v>3435355.2400000007</v>
      </c>
      <c r="F156" s="52">
        <f t="shared" si="31"/>
        <v>157.98380386921147</v>
      </c>
    </row>
    <row r="157" spans="1:6" ht="12.75" customHeight="1" x14ac:dyDescent="0.2">
      <c r="A157" s="53">
        <v>3114</v>
      </c>
      <c r="B157" s="85" t="s">
        <v>359</v>
      </c>
      <c r="C157" s="50" t="s">
        <v>360</v>
      </c>
      <c r="D157" s="242">
        <v>2478294.7599999998</v>
      </c>
      <c r="E157" s="242">
        <v>1846473.8499999999</v>
      </c>
      <c r="F157" s="52">
        <f t="shared" si="31"/>
        <v>74.505820687770012</v>
      </c>
    </row>
    <row r="158" spans="1:6" ht="12.75" customHeight="1" x14ac:dyDescent="0.2">
      <c r="A158" s="53">
        <v>312</v>
      </c>
      <c r="B158" s="85" t="s">
        <v>361</v>
      </c>
      <c r="C158" s="50" t="s">
        <v>362</v>
      </c>
      <c r="D158" s="242">
        <v>6308893.5</v>
      </c>
      <c r="E158" s="242">
        <v>7212009.4999999991</v>
      </c>
      <c r="F158" s="52">
        <f t="shared" si="31"/>
        <v>114.31496664193173</v>
      </c>
    </row>
    <row r="159" spans="1:6" ht="12.75" customHeight="1" x14ac:dyDescent="0.2">
      <c r="A159" s="53">
        <v>313</v>
      </c>
      <c r="B159" s="85" t="s">
        <v>363</v>
      </c>
      <c r="C159" s="50" t="s">
        <v>364</v>
      </c>
      <c r="D159" s="51">
        <f t="shared" ref="D159:E159" si="38">SUM(D160:D162)</f>
        <v>18999308.149999999</v>
      </c>
      <c r="E159" s="51">
        <f t="shared" si="38"/>
        <v>24150598.68</v>
      </c>
      <c r="F159" s="52">
        <f t="shared" si="31"/>
        <v>127.11304269255722</v>
      </c>
    </row>
    <row r="160" spans="1:6" ht="12.75" customHeight="1" x14ac:dyDescent="0.2">
      <c r="A160" s="53">
        <v>3131</v>
      </c>
      <c r="B160" s="85" t="s">
        <v>142</v>
      </c>
      <c r="C160" s="50" t="s">
        <v>365</v>
      </c>
      <c r="D160" s="242">
        <v>1403.15</v>
      </c>
      <c r="E160" s="242">
        <v>7252.62</v>
      </c>
      <c r="F160" s="52">
        <f t="shared" si="31"/>
        <v>516.8813027830239</v>
      </c>
    </row>
    <row r="161" spans="1:6" ht="12.75" customHeight="1" x14ac:dyDescent="0.2">
      <c r="A161" s="53">
        <v>3132</v>
      </c>
      <c r="B161" s="85" t="s">
        <v>366</v>
      </c>
      <c r="C161" s="50" t="s">
        <v>367</v>
      </c>
      <c r="D161" s="242">
        <v>18994231.379999999</v>
      </c>
      <c r="E161" s="242">
        <v>24141367.379999999</v>
      </c>
      <c r="F161" s="52">
        <f t="shared" si="31"/>
        <v>127.09841686681611</v>
      </c>
    </row>
    <row r="162" spans="1:6" ht="12.75" customHeight="1" x14ac:dyDescent="0.2">
      <c r="A162" s="53">
        <v>3133</v>
      </c>
      <c r="B162" s="85" t="s">
        <v>368</v>
      </c>
      <c r="C162" s="50" t="s">
        <v>369</v>
      </c>
      <c r="D162" s="242">
        <v>3673.62</v>
      </c>
      <c r="E162" s="242">
        <v>1978.68</v>
      </c>
      <c r="F162" s="52">
        <f t="shared" si="31"/>
        <v>53.861858330475123</v>
      </c>
    </row>
    <row r="163" spans="1:6" ht="12.75" customHeight="1" x14ac:dyDescent="0.2">
      <c r="A163" s="53">
        <v>32</v>
      </c>
      <c r="B163" s="85" t="s">
        <v>370</v>
      </c>
      <c r="C163" s="50" t="s">
        <v>371</v>
      </c>
      <c r="D163" s="51">
        <f t="shared" ref="D163:E163" si="39">D164+D169+D177+D187+D188</f>
        <v>51014020.32</v>
      </c>
      <c r="E163" s="51">
        <f t="shared" si="39"/>
        <v>50824700.900000006</v>
      </c>
      <c r="F163" s="52">
        <f t="shared" si="31"/>
        <v>99.628887472870332</v>
      </c>
    </row>
    <row r="164" spans="1:6" ht="12.75" customHeight="1" x14ac:dyDescent="0.2">
      <c r="A164" s="53">
        <v>321</v>
      </c>
      <c r="B164" s="85" t="s">
        <v>372</v>
      </c>
      <c r="C164" s="50" t="s">
        <v>373</v>
      </c>
      <c r="D164" s="51">
        <f t="shared" ref="D164:E164" si="40">SUM(D165:D168)</f>
        <v>5923344.2800000003</v>
      </c>
      <c r="E164" s="51">
        <f t="shared" si="40"/>
        <v>5752649.2300000004</v>
      </c>
      <c r="F164" s="52">
        <f t="shared" si="31"/>
        <v>97.118265595732012</v>
      </c>
    </row>
    <row r="165" spans="1:6" ht="12.75" customHeight="1" x14ac:dyDescent="0.2">
      <c r="A165" s="53">
        <v>3211</v>
      </c>
      <c r="B165" s="85" t="s">
        <v>374</v>
      </c>
      <c r="C165" s="50" t="s">
        <v>375</v>
      </c>
      <c r="D165" s="242">
        <v>1109983.22</v>
      </c>
      <c r="E165" s="242">
        <v>1019225.4200000002</v>
      </c>
      <c r="F165" s="52">
        <f t="shared" si="31"/>
        <v>91.823498016483541</v>
      </c>
    </row>
    <row r="166" spans="1:6" ht="12.75" customHeight="1" x14ac:dyDescent="0.2">
      <c r="A166" s="53">
        <v>3212</v>
      </c>
      <c r="B166" s="85" t="s">
        <v>376</v>
      </c>
      <c r="C166" s="50" t="s">
        <v>377</v>
      </c>
      <c r="D166" s="242">
        <v>4053225.09</v>
      </c>
      <c r="E166" s="242">
        <v>4075757.8299999996</v>
      </c>
      <c r="F166" s="52">
        <f t="shared" si="31"/>
        <v>100.55592126022293</v>
      </c>
    </row>
    <row r="167" spans="1:6" ht="12.75" customHeight="1" x14ac:dyDescent="0.2">
      <c r="A167" s="53">
        <v>3213</v>
      </c>
      <c r="B167" s="85" t="s">
        <v>378</v>
      </c>
      <c r="C167" s="50" t="s">
        <v>379</v>
      </c>
      <c r="D167" s="242">
        <v>672668.77</v>
      </c>
      <c r="E167" s="242">
        <v>447663.06000000006</v>
      </c>
      <c r="F167" s="52">
        <f t="shared" si="31"/>
        <v>66.550296366516321</v>
      </c>
    </row>
    <row r="168" spans="1:6" ht="12.75" customHeight="1" x14ac:dyDescent="0.2">
      <c r="A168" s="53">
        <v>3214</v>
      </c>
      <c r="B168" s="85" t="s">
        <v>380</v>
      </c>
      <c r="C168" s="50" t="s">
        <v>381</v>
      </c>
      <c r="D168" s="242">
        <v>87467.199999999997</v>
      </c>
      <c r="E168" s="242">
        <v>210002.92</v>
      </c>
      <c r="F168" s="52">
        <f t="shared" si="31"/>
        <v>240.09333784550097</v>
      </c>
    </row>
    <row r="169" spans="1:6" ht="12.75" customHeight="1" x14ac:dyDescent="0.2">
      <c r="A169" s="53">
        <v>322</v>
      </c>
      <c r="B169" s="85" t="s">
        <v>382</v>
      </c>
      <c r="C169" s="50" t="s">
        <v>383</v>
      </c>
      <c r="D169" s="51">
        <f t="shared" ref="D169:E169" si="41">SUM(D170:D176)</f>
        <v>20406709.790000003</v>
      </c>
      <c r="E169" s="51">
        <f t="shared" si="41"/>
        <v>19857427.82</v>
      </c>
      <c r="F169" s="52">
        <f t="shared" si="31"/>
        <v>97.308326645243085</v>
      </c>
    </row>
    <row r="170" spans="1:6" ht="12.75" customHeight="1" x14ac:dyDescent="0.2">
      <c r="A170" s="53">
        <v>3221</v>
      </c>
      <c r="B170" s="85" t="s">
        <v>384</v>
      </c>
      <c r="C170" s="50" t="s">
        <v>385</v>
      </c>
      <c r="D170" s="242">
        <v>1800746.73</v>
      </c>
      <c r="E170" s="242">
        <v>1804805.18</v>
      </c>
      <c r="F170" s="52">
        <f t="shared" si="31"/>
        <v>100.22537594723273</v>
      </c>
    </row>
    <row r="171" spans="1:6" ht="12.75" customHeight="1" x14ac:dyDescent="0.2">
      <c r="A171" s="53">
        <v>3222</v>
      </c>
      <c r="B171" s="85" t="s">
        <v>386</v>
      </c>
      <c r="C171" s="50" t="s">
        <v>387</v>
      </c>
      <c r="D171" s="242">
        <v>10897044.970000001</v>
      </c>
      <c r="E171" s="242">
        <v>10891528.299999999</v>
      </c>
      <c r="F171" s="52">
        <f t="shared" si="31"/>
        <v>99.949374623898592</v>
      </c>
    </row>
    <row r="172" spans="1:6" ht="12.75" customHeight="1" x14ac:dyDescent="0.2">
      <c r="A172" s="53">
        <v>3223</v>
      </c>
      <c r="B172" s="85" t="s">
        <v>388</v>
      </c>
      <c r="C172" s="50" t="s">
        <v>389</v>
      </c>
      <c r="D172" s="242">
        <v>6358178.4699999997</v>
      </c>
      <c r="E172" s="242">
        <v>5658202.1500000004</v>
      </c>
      <c r="F172" s="52">
        <f t="shared" si="31"/>
        <v>88.990929976207482</v>
      </c>
    </row>
    <row r="173" spans="1:6" ht="12.75" customHeight="1" x14ac:dyDescent="0.2">
      <c r="A173" s="53">
        <v>3224</v>
      </c>
      <c r="B173" s="85" t="s">
        <v>390</v>
      </c>
      <c r="C173" s="50" t="s">
        <v>391</v>
      </c>
      <c r="D173" s="242">
        <v>656007.46</v>
      </c>
      <c r="E173" s="242">
        <v>680421.35</v>
      </c>
      <c r="F173" s="52">
        <f t="shared" si="31"/>
        <v>103.72158725146205</v>
      </c>
    </row>
    <row r="174" spans="1:6" ht="12.75" customHeight="1" x14ac:dyDescent="0.2">
      <c r="A174" s="53">
        <v>3225</v>
      </c>
      <c r="B174" s="85" t="s">
        <v>392</v>
      </c>
      <c r="C174" s="50" t="s">
        <v>393</v>
      </c>
      <c r="D174" s="242">
        <v>480244.23</v>
      </c>
      <c r="E174" s="242">
        <v>492764.7699999999</v>
      </c>
      <c r="F174" s="52">
        <f t="shared" si="31"/>
        <v>102.60711929844528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214487.93</v>
      </c>
      <c r="E176" s="242">
        <v>329706.07</v>
      </c>
      <c r="F176" s="52">
        <f t="shared" si="31"/>
        <v>153.71777330314112</v>
      </c>
    </row>
    <row r="177" spans="1:6" ht="12.75" customHeight="1" x14ac:dyDescent="0.2">
      <c r="A177" s="53">
        <v>323</v>
      </c>
      <c r="B177" s="85" t="s">
        <v>398</v>
      </c>
      <c r="C177" s="50" t="s">
        <v>399</v>
      </c>
      <c r="D177" s="51">
        <f t="shared" ref="D177:E177" si="42">SUM(D178:D186)</f>
        <v>22533005.739999998</v>
      </c>
      <c r="E177" s="51">
        <f t="shared" si="42"/>
        <v>22841752.73</v>
      </c>
      <c r="F177" s="52">
        <f t="shared" si="31"/>
        <v>101.37019886988234</v>
      </c>
    </row>
    <row r="178" spans="1:6" ht="12.75" customHeight="1" x14ac:dyDescent="0.2">
      <c r="A178" s="53">
        <v>3231</v>
      </c>
      <c r="B178" s="85" t="s">
        <v>400</v>
      </c>
      <c r="C178" s="50" t="s">
        <v>401</v>
      </c>
      <c r="D178" s="242">
        <v>2378107.27</v>
      </c>
      <c r="E178" s="242">
        <v>2472310.6500000004</v>
      </c>
      <c r="F178" s="52">
        <f t="shared" si="31"/>
        <v>103.96127547265772</v>
      </c>
    </row>
    <row r="179" spans="1:6" ht="12.75" customHeight="1" x14ac:dyDescent="0.2">
      <c r="A179" s="53">
        <v>3232</v>
      </c>
      <c r="B179" s="85" t="s">
        <v>402</v>
      </c>
      <c r="C179" s="50" t="s">
        <v>403</v>
      </c>
      <c r="D179" s="242">
        <v>6582272.4699999997</v>
      </c>
      <c r="E179" s="242">
        <v>6478348.2800000003</v>
      </c>
      <c r="F179" s="52">
        <f t="shared" si="31"/>
        <v>98.421150287022385</v>
      </c>
    </row>
    <row r="180" spans="1:6" ht="12.75" customHeight="1" x14ac:dyDescent="0.2">
      <c r="A180" s="53">
        <v>3233</v>
      </c>
      <c r="B180" s="85" t="s">
        <v>404</v>
      </c>
      <c r="C180" s="50" t="s">
        <v>405</v>
      </c>
      <c r="D180" s="242">
        <v>1003366.35</v>
      </c>
      <c r="E180" s="242">
        <v>847823.34000000008</v>
      </c>
      <c r="F180" s="52">
        <f t="shared" si="31"/>
        <v>84.497884546357383</v>
      </c>
    </row>
    <row r="181" spans="1:6" ht="12.75" customHeight="1" x14ac:dyDescent="0.2">
      <c r="A181" s="53">
        <v>3234</v>
      </c>
      <c r="B181" s="85" t="s">
        <v>406</v>
      </c>
      <c r="C181" s="50" t="s">
        <v>407</v>
      </c>
      <c r="D181" s="242">
        <v>2280218.29</v>
      </c>
      <c r="E181" s="242">
        <v>2429616.5100000002</v>
      </c>
      <c r="F181" s="52">
        <f t="shared" si="31"/>
        <v>106.55192621930946</v>
      </c>
    </row>
    <row r="182" spans="1:6" ht="12.75" customHeight="1" x14ac:dyDescent="0.2">
      <c r="A182" s="53">
        <v>3235</v>
      </c>
      <c r="B182" s="85" t="s">
        <v>408</v>
      </c>
      <c r="C182" s="50" t="s">
        <v>409</v>
      </c>
      <c r="D182" s="242">
        <v>1168102.72</v>
      </c>
      <c r="E182" s="242">
        <v>1310670.2899999998</v>
      </c>
      <c r="F182" s="52">
        <f t="shared" si="31"/>
        <v>112.20505419249429</v>
      </c>
    </row>
    <row r="183" spans="1:6" ht="12.75" customHeight="1" x14ac:dyDescent="0.2">
      <c r="A183" s="53">
        <v>3236</v>
      </c>
      <c r="B183" s="85" t="s">
        <v>410</v>
      </c>
      <c r="C183" s="50" t="s">
        <v>411</v>
      </c>
      <c r="D183" s="242">
        <v>1183846.54</v>
      </c>
      <c r="E183" s="242">
        <v>1290594.1499999999</v>
      </c>
      <c r="F183" s="52">
        <f t="shared" si="31"/>
        <v>109.01701414779654</v>
      </c>
    </row>
    <row r="184" spans="1:6" ht="12.75" customHeight="1" x14ac:dyDescent="0.2">
      <c r="A184" s="53">
        <v>3237</v>
      </c>
      <c r="B184" s="85" t="s">
        <v>412</v>
      </c>
      <c r="C184" s="50" t="s">
        <v>413</v>
      </c>
      <c r="D184" s="242">
        <v>3176978.09</v>
      </c>
      <c r="E184" s="242">
        <v>2946292.31</v>
      </c>
      <c r="F184" s="52">
        <f t="shared" si="31"/>
        <v>92.738829999296598</v>
      </c>
    </row>
    <row r="185" spans="1:6" ht="12.75" customHeight="1" x14ac:dyDescent="0.2">
      <c r="A185" s="53">
        <v>3238</v>
      </c>
      <c r="B185" s="85" t="s">
        <v>414</v>
      </c>
      <c r="C185" s="50" t="s">
        <v>415</v>
      </c>
      <c r="D185" s="242">
        <v>1419422.29</v>
      </c>
      <c r="E185" s="242">
        <v>1462629.4200000002</v>
      </c>
      <c r="F185" s="52">
        <f t="shared" si="31"/>
        <v>103.0439940463384</v>
      </c>
    </row>
    <row r="186" spans="1:6" ht="12.75" customHeight="1" x14ac:dyDescent="0.2">
      <c r="A186" s="53">
        <v>3239</v>
      </c>
      <c r="B186" s="85" t="s">
        <v>416</v>
      </c>
      <c r="C186" s="50" t="s">
        <v>417</v>
      </c>
      <c r="D186" s="242">
        <v>3340691.72</v>
      </c>
      <c r="E186" s="242">
        <v>3603467.7800000003</v>
      </c>
      <c r="F186" s="52">
        <f t="shared" si="31"/>
        <v>107.86591766090888</v>
      </c>
    </row>
    <row r="187" spans="1:6" ht="12.75" customHeight="1" x14ac:dyDescent="0.2">
      <c r="A187" s="53">
        <v>324</v>
      </c>
      <c r="B187" s="85" t="s">
        <v>418</v>
      </c>
      <c r="C187" s="50" t="s">
        <v>419</v>
      </c>
      <c r="D187" s="242">
        <v>142855.66</v>
      </c>
      <c r="E187" s="242">
        <v>205038.46</v>
      </c>
      <c r="F187" s="52">
        <f t="shared" si="31"/>
        <v>143.52841182491474</v>
      </c>
    </row>
    <row r="188" spans="1:6" ht="12.75" customHeight="1" x14ac:dyDescent="0.2">
      <c r="A188" s="53">
        <v>329</v>
      </c>
      <c r="B188" s="85" t="s">
        <v>420</v>
      </c>
      <c r="C188" s="50" t="s">
        <v>421</v>
      </c>
      <c r="D188" s="51">
        <f t="shared" ref="D188:E188" si="43">SUM(D189:D195)</f>
        <v>2008104.85</v>
      </c>
      <c r="E188" s="51">
        <f t="shared" si="43"/>
        <v>2167832.66</v>
      </c>
      <c r="F188" s="52">
        <f t="shared" si="31"/>
        <v>107.95415687582251</v>
      </c>
    </row>
    <row r="189" spans="1:6" ht="12.75" customHeight="1" x14ac:dyDescent="0.2">
      <c r="A189" s="53">
        <v>3291</v>
      </c>
      <c r="B189" s="232" t="s">
        <v>422</v>
      </c>
      <c r="C189" s="50" t="s">
        <v>423</v>
      </c>
      <c r="D189" s="242">
        <v>380307.67</v>
      </c>
      <c r="E189" s="242">
        <v>375723.8</v>
      </c>
      <c r="F189" s="52">
        <f t="shared" si="31"/>
        <v>98.794694306323095</v>
      </c>
    </row>
    <row r="190" spans="1:6" ht="12.75" customHeight="1" x14ac:dyDescent="0.2">
      <c r="A190" s="53">
        <v>3292</v>
      </c>
      <c r="B190" s="85" t="s">
        <v>424</v>
      </c>
      <c r="C190" s="50" t="s">
        <v>425</v>
      </c>
      <c r="D190" s="242">
        <v>435260.57</v>
      </c>
      <c r="E190" s="242">
        <v>519254.13000000006</v>
      </c>
      <c r="F190" s="52">
        <f t="shared" si="31"/>
        <v>119.2973050602769</v>
      </c>
    </row>
    <row r="191" spans="1:6" ht="12.75" customHeight="1" x14ac:dyDescent="0.2">
      <c r="A191" s="53">
        <v>3293</v>
      </c>
      <c r="B191" s="85" t="s">
        <v>426</v>
      </c>
      <c r="C191" s="50" t="s">
        <v>427</v>
      </c>
      <c r="D191" s="242">
        <v>380790.35</v>
      </c>
      <c r="E191" s="242">
        <v>390742.87</v>
      </c>
      <c r="F191" s="52">
        <f t="shared" si="31"/>
        <v>102.61364816624162</v>
      </c>
    </row>
    <row r="192" spans="1:6" ht="12.75" customHeight="1" x14ac:dyDescent="0.2">
      <c r="A192" s="53">
        <v>3294</v>
      </c>
      <c r="B192" s="85" t="s">
        <v>428</v>
      </c>
      <c r="C192" s="50" t="s">
        <v>429</v>
      </c>
      <c r="D192" s="242">
        <v>108233.17</v>
      </c>
      <c r="E192" s="242">
        <v>135433.22999999998</v>
      </c>
      <c r="F192" s="52">
        <f t="shared" si="31"/>
        <v>125.13098341294078</v>
      </c>
    </row>
    <row r="193" spans="1:6" ht="12.75" customHeight="1" x14ac:dyDescent="0.2">
      <c r="A193" s="53">
        <v>3295</v>
      </c>
      <c r="B193" s="85" t="s">
        <v>430</v>
      </c>
      <c r="C193" s="50" t="s">
        <v>431</v>
      </c>
      <c r="D193" s="242">
        <v>260562.34</v>
      </c>
      <c r="E193" s="242">
        <v>322235.59999999998</v>
      </c>
      <c r="F193" s="52">
        <f t="shared" si="31"/>
        <v>123.66929157912843</v>
      </c>
    </row>
    <row r="194" spans="1:6" ht="12.75" customHeight="1" x14ac:dyDescent="0.2">
      <c r="A194" s="53" t="s">
        <v>432</v>
      </c>
      <c r="B194" s="85" t="s">
        <v>433</v>
      </c>
      <c r="C194" s="50" t="s">
        <v>432</v>
      </c>
      <c r="D194" s="242">
        <v>148886.88</v>
      </c>
      <c r="E194" s="242">
        <v>100577.45999999999</v>
      </c>
      <c r="F194" s="52">
        <f t="shared" si="31"/>
        <v>67.552936833655181</v>
      </c>
    </row>
    <row r="195" spans="1:6" ht="12.75" customHeight="1" x14ac:dyDescent="0.2">
      <c r="A195" s="53">
        <v>3299</v>
      </c>
      <c r="B195" s="85" t="s">
        <v>434</v>
      </c>
      <c r="C195" s="50" t="s">
        <v>435</v>
      </c>
      <c r="D195" s="242">
        <v>294063.87</v>
      </c>
      <c r="E195" s="242">
        <v>323865.57000000007</v>
      </c>
      <c r="F195" s="52">
        <f t="shared" si="31"/>
        <v>110.13443099963285</v>
      </c>
    </row>
    <row r="196" spans="1:6" ht="12.75" customHeight="1" x14ac:dyDescent="0.2">
      <c r="A196" s="53">
        <v>34</v>
      </c>
      <c r="B196" s="232" t="s">
        <v>436</v>
      </c>
      <c r="C196" s="50" t="s">
        <v>437</v>
      </c>
      <c r="D196" s="51">
        <f t="shared" ref="D196:E196" si="44">D197+D202+D210</f>
        <v>314180.46999999997</v>
      </c>
      <c r="E196" s="51">
        <f t="shared" si="44"/>
        <v>324167.65000000002</v>
      </c>
      <c r="F196" s="52">
        <f t="shared" si="31"/>
        <v>103.17880357108132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79772.42</v>
      </c>
      <c r="E202" s="51">
        <f t="shared" si="46"/>
        <v>120628.29000000001</v>
      </c>
      <c r="F202" s="52">
        <f t="shared" si="31"/>
        <v>151.21553288718081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30065.46</v>
      </c>
      <c r="E205" s="242">
        <v>70921.33</v>
      </c>
      <c r="F205" s="52">
        <f t="shared" si="31"/>
        <v>235.88972196001657</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49706.96</v>
      </c>
      <c r="E209" s="242">
        <v>49706.96</v>
      </c>
      <c r="F209" s="52">
        <f t="shared" si="31"/>
        <v>100</v>
      </c>
    </row>
    <row r="210" spans="1:6" ht="12.75" customHeight="1" x14ac:dyDescent="0.2">
      <c r="A210" s="53">
        <v>343</v>
      </c>
      <c r="B210" s="85" t="s">
        <v>464</v>
      </c>
      <c r="C210" s="50" t="s">
        <v>465</v>
      </c>
      <c r="D210" s="51">
        <f t="shared" ref="D210:E210" si="47">SUM(D211:D214)</f>
        <v>234408.05</v>
      </c>
      <c r="E210" s="51">
        <f t="shared" si="47"/>
        <v>203539.36</v>
      </c>
      <c r="F210" s="52">
        <f t="shared" si="31"/>
        <v>86.831215907474174</v>
      </c>
    </row>
    <row r="211" spans="1:6" ht="12.75" customHeight="1" x14ac:dyDescent="0.2">
      <c r="A211" s="53">
        <v>3431</v>
      </c>
      <c r="B211" s="232" t="s">
        <v>466</v>
      </c>
      <c r="C211" s="50" t="s">
        <v>467</v>
      </c>
      <c r="D211" s="242">
        <v>102133.23</v>
      </c>
      <c r="E211" s="242">
        <v>95057.78</v>
      </c>
      <c r="F211" s="52">
        <f t="shared" si="31"/>
        <v>93.072333069266492</v>
      </c>
    </row>
    <row r="212" spans="1:6" ht="12.75" customHeight="1" x14ac:dyDescent="0.2">
      <c r="A212" s="53">
        <v>3432</v>
      </c>
      <c r="B212" s="85" t="s">
        <v>468</v>
      </c>
      <c r="C212" s="50" t="s">
        <v>469</v>
      </c>
      <c r="D212" s="242">
        <v>595.9</v>
      </c>
      <c r="E212" s="242">
        <v>500.61999999999995</v>
      </c>
      <c r="F212" s="52">
        <f t="shared" si="31"/>
        <v>84.010740057056537</v>
      </c>
    </row>
    <row r="213" spans="1:6" ht="12.75" customHeight="1" x14ac:dyDescent="0.2">
      <c r="A213" s="53">
        <v>3433</v>
      </c>
      <c r="B213" s="85" t="s">
        <v>470</v>
      </c>
      <c r="C213" s="50" t="s">
        <v>471</v>
      </c>
      <c r="D213" s="242">
        <v>101690.7</v>
      </c>
      <c r="E213" s="242">
        <v>79422.19</v>
      </c>
      <c r="F213" s="52">
        <f t="shared" si="31"/>
        <v>78.101724149799338</v>
      </c>
    </row>
    <row r="214" spans="1:6" ht="12.75" customHeight="1" x14ac:dyDescent="0.2">
      <c r="A214" s="53">
        <v>3434</v>
      </c>
      <c r="B214" s="85" t="s">
        <v>472</v>
      </c>
      <c r="C214" s="50" t="s">
        <v>473</v>
      </c>
      <c r="D214" s="242">
        <v>29988.22</v>
      </c>
      <c r="E214" s="242">
        <v>28558.769999999997</v>
      </c>
      <c r="F214" s="52">
        <f t="shared" si="31"/>
        <v>95.233294940479951</v>
      </c>
    </row>
    <row r="215" spans="1:6" ht="12.75" customHeight="1" x14ac:dyDescent="0.2">
      <c r="A215" s="53">
        <v>35</v>
      </c>
      <c r="B215" s="85" t="s">
        <v>474</v>
      </c>
      <c r="C215" s="50" t="s">
        <v>475</v>
      </c>
      <c r="D215" s="51">
        <f t="shared" ref="D215:E215" si="48">D216+D219+D223</f>
        <v>1487905.68</v>
      </c>
      <c r="E215" s="51">
        <f t="shared" si="48"/>
        <v>1579836.53</v>
      </c>
      <c r="F215" s="52">
        <f t="shared" si="31"/>
        <v>106.1785401612285</v>
      </c>
    </row>
    <row r="216" spans="1:6" ht="12.75" customHeight="1" x14ac:dyDescent="0.2">
      <c r="A216" s="53">
        <v>351</v>
      </c>
      <c r="B216" s="85" t="s">
        <v>476</v>
      </c>
      <c r="C216" s="50" t="s">
        <v>477</v>
      </c>
      <c r="D216" s="51">
        <f t="shared" ref="D216:E216" si="49">SUM(D217:D218)</f>
        <v>785020</v>
      </c>
      <c r="E216" s="51">
        <f t="shared" si="49"/>
        <v>975100</v>
      </c>
      <c r="F216" s="52">
        <f t="shared" si="31"/>
        <v>124.21339583704874</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785020</v>
      </c>
      <c r="E218" s="242">
        <v>975100</v>
      </c>
      <c r="F218" s="52">
        <f t="shared" si="31"/>
        <v>124.21339583704874</v>
      </c>
    </row>
    <row r="219" spans="1:6" ht="24" x14ac:dyDescent="0.2">
      <c r="A219" s="53">
        <v>352</v>
      </c>
      <c r="B219" s="85" t="s">
        <v>482</v>
      </c>
      <c r="C219" s="50" t="s">
        <v>483</v>
      </c>
      <c r="D219" s="51">
        <f t="shared" ref="D219:E219" si="50">SUM(D220:D222)</f>
        <v>452381.92</v>
      </c>
      <c r="E219" s="51">
        <f t="shared" si="50"/>
        <v>527141</v>
      </c>
      <c r="F219" s="52">
        <f t="shared" si="31"/>
        <v>116.52565602091261</v>
      </c>
    </row>
    <row r="220" spans="1:6" ht="12.75" customHeight="1" x14ac:dyDescent="0.2">
      <c r="A220" s="53">
        <v>3521</v>
      </c>
      <c r="B220" s="85" t="s">
        <v>484</v>
      </c>
      <c r="C220" s="50" t="s">
        <v>485</v>
      </c>
      <c r="D220" s="242">
        <v>106598.23</v>
      </c>
      <c r="E220" s="242">
        <v>83814.84</v>
      </c>
      <c r="F220" s="52">
        <f t="shared" si="31"/>
        <v>78.626859001317371</v>
      </c>
    </row>
    <row r="221" spans="1:6" ht="12.75" customHeight="1" x14ac:dyDescent="0.2">
      <c r="A221" s="53">
        <v>3522</v>
      </c>
      <c r="B221" s="85" t="s">
        <v>486</v>
      </c>
      <c r="C221" s="50" t="s">
        <v>487</v>
      </c>
      <c r="D221" s="242">
        <v>226117.43</v>
      </c>
      <c r="E221" s="242">
        <v>258505.18999999997</v>
      </c>
      <c r="F221" s="52">
        <f t="shared" si="31"/>
        <v>114.32342477977041</v>
      </c>
    </row>
    <row r="222" spans="1:6" ht="12.75" customHeight="1" x14ac:dyDescent="0.2">
      <c r="A222" s="53">
        <v>3523</v>
      </c>
      <c r="B222" s="85" t="s">
        <v>488</v>
      </c>
      <c r="C222" s="50" t="s">
        <v>489</v>
      </c>
      <c r="D222" s="242">
        <v>119666.26</v>
      </c>
      <c r="E222" s="242">
        <v>184820.97</v>
      </c>
      <c r="F222" s="52">
        <f t="shared" si="31"/>
        <v>154.44701789794385</v>
      </c>
    </row>
    <row r="223" spans="1:6" ht="24" x14ac:dyDescent="0.2">
      <c r="A223" s="53" t="s">
        <v>490</v>
      </c>
      <c r="B223" s="85" t="s">
        <v>491</v>
      </c>
      <c r="C223" s="50" t="s">
        <v>490</v>
      </c>
      <c r="D223" s="242">
        <v>250503.76</v>
      </c>
      <c r="E223" s="242">
        <v>77595.53</v>
      </c>
      <c r="F223" s="52">
        <f t="shared" si="31"/>
        <v>30.975794534980235</v>
      </c>
    </row>
    <row r="224" spans="1:6" ht="24" x14ac:dyDescent="0.2">
      <c r="A224" s="53">
        <v>36</v>
      </c>
      <c r="B224" s="85" t="s">
        <v>492</v>
      </c>
      <c r="C224" s="50" t="s">
        <v>493</v>
      </c>
      <c r="D224" s="51">
        <f t="shared" ref="D224:E224" si="51">D225+D228+D231+D236+D240+D244+D247</f>
        <v>4636715.51</v>
      </c>
      <c r="E224" s="51">
        <f t="shared" si="51"/>
        <v>6470650.2400000002</v>
      </c>
      <c r="F224" s="52">
        <f t="shared" ref="F224:F235" si="52">IF(D224&lt;&gt;0,IF(E224/D224&gt;=100,"&gt;&gt;100",E224/D224*100),"-")</f>
        <v>139.55245315449599</v>
      </c>
    </row>
    <row r="225" spans="1:6" ht="12.75" customHeight="1" x14ac:dyDescent="0.2">
      <c r="A225" s="53">
        <v>361</v>
      </c>
      <c r="B225" s="85" t="s">
        <v>494</v>
      </c>
      <c r="C225" s="50" t="s">
        <v>495</v>
      </c>
      <c r="D225" s="51">
        <f t="shared" ref="D225:E225" si="53">SUM(D226:D227)</f>
        <v>50107.27</v>
      </c>
      <c r="E225" s="51">
        <f t="shared" si="53"/>
        <v>211651.59</v>
      </c>
      <c r="F225" s="52">
        <f t="shared" si="52"/>
        <v>422.39696954154562</v>
      </c>
    </row>
    <row r="226" spans="1:6" ht="12.75" customHeight="1" x14ac:dyDescent="0.2">
      <c r="A226" s="53">
        <v>3611</v>
      </c>
      <c r="B226" s="85" t="s">
        <v>496</v>
      </c>
      <c r="C226" s="50" t="s">
        <v>497</v>
      </c>
      <c r="D226" s="242">
        <v>50107.27</v>
      </c>
      <c r="E226" s="242">
        <v>211651.59</v>
      </c>
      <c r="F226" s="52">
        <f t="shared" si="52"/>
        <v>422.39696954154562</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3420506.85</v>
      </c>
      <c r="E231" s="51">
        <f t="shared" si="55"/>
        <v>4441817.67</v>
      </c>
      <c r="F231" s="52">
        <f t="shared" si="52"/>
        <v>129.85846439687731</v>
      </c>
    </row>
    <row r="232" spans="1:6" ht="12.75" customHeight="1" x14ac:dyDescent="0.2">
      <c r="A232" s="53">
        <v>3631</v>
      </c>
      <c r="B232" s="85" t="s">
        <v>508</v>
      </c>
      <c r="C232" s="50" t="s">
        <v>509</v>
      </c>
      <c r="D232" s="242">
        <v>975063.39</v>
      </c>
      <c r="E232" s="242">
        <v>1372400.56</v>
      </c>
      <c r="F232" s="52">
        <f t="shared" si="52"/>
        <v>140.74988088723134</v>
      </c>
    </row>
    <row r="233" spans="1:6" ht="12.75" customHeight="1" x14ac:dyDescent="0.2">
      <c r="A233" s="53">
        <v>3632</v>
      </c>
      <c r="B233" s="85" t="s">
        <v>510</v>
      </c>
      <c r="C233" s="50" t="s">
        <v>511</v>
      </c>
      <c r="D233" s="242">
        <v>2445443.46</v>
      </c>
      <c r="E233" s="242">
        <v>3069417.11</v>
      </c>
      <c r="F233" s="52">
        <f t="shared" si="52"/>
        <v>125.51576678039409</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563435.96</v>
      </c>
      <c r="E236" s="51">
        <f t="shared" si="56"/>
        <v>660692.12</v>
      </c>
      <c r="F236" s="52">
        <f t="shared" ref="F236:F239" si="57">IF(D236&lt;&gt;0,IF(E236/D236&gt;=100,"&gt;&gt;100",E236/D236*100),"-")</f>
        <v>117.26126248668972</v>
      </c>
    </row>
    <row r="237" spans="1:6" ht="12.75" customHeight="1" x14ac:dyDescent="0.2">
      <c r="A237" s="53" t="s">
        <v>518</v>
      </c>
      <c r="B237" s="85" t="s">
        <v>519</v>
      </c>
      <c r="C237" s="50" t="s">
        <v>518</v>
      </c>
      <c r="D237" s="242">
        <v>396260.39</v>
      </c>
      <c r="E237" s="242">
        <v>442334.58</v>
      </c>
      <c r="F237" s="52">
        <f t="shared" si="57"/>
        <v>111.62725095990542</v>
      </c>
    </row>
    <row r="238" spans="1:6" ht="12.75" customHeight="1" x14ac:dyDescent="0.2">
      <c r="A238" s="53" t="s">
        <v>520</v>
      </c>
      <c r="B238" s="85" t="s">
        <v>521</v>
      </c>
      <c r="C238" s="50" t="s">
        <v>520</v>
      </c>
      <c r="D238" s="242">
        <v>167175.57</v>
      </c>
      <c r="E238" s="242">
        <v>218357.54</v>
      </c>
      <c r="F238" s="52">
        <f t="shared" si="57"/>
        <v>130.61569941110415</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602665.43000000005</v>
      </c>
      <c r="E244" s="51">
        <f t="shared" si="60"/>
        <v>1156488.8600000001</v>
      </c>
      <c r="F244" s="52">
        <f t="shared" ref="F244:F251" si="61">IF(D244&lt;&gt;0,IF(E244/D244&gt;=100,"&gt;&gt;100",E244/D244*100),"-")</f>
        <v>191.89566921069289</v>
      </c>
    </row>
    <row r="245" spans="1:6" ht="12.75" customHeight="1" x14ac:dyDescent="0.2">
      <c r="A245" s="53" t="s">
        <v>534</v>
      </c>
      <c r="B245" s="85" t="s">
        <v>535</v>
      </c>
      <c r="C245" s="50" t="s">
        <v>534</v>
      </c>
      <c r="D245" s="242">
        <v>211764.23</v>
      </c>
      <c r="E245" s="242">
        <v>797124.78</v>
      </c>
      <c r="F245" s="52">
        <f t="shared" si="61"/>
        <v>376.42088090136843</v>
      </c>
    </row>
    <row r="246" spans="1:6" ht="12.75" customHeight="1" x14ac:dyDescent="0.2">
      <c r="A246" s="53" t="s">
        <v>536</v>
      </c>
      <c r="B246" s="85" t="s">
        <v>537</v>
      </c>
      <c r="C246" s="50" t="s">
        <v>536</v>
      </c>
      <c r="D246" s="242">
        <v>390901.2</v>
      </c>
      <c r="E246" s="242">
        <v>359364.08</v>
      </c>
      <c r="F246" s="52">
        <f t="shared" si="61"/>
        <v>91.932201794212958</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2276404.0599999996</v>
      </c>
      <c r="E252" s="51">
        <f t="shared" si="63"/>
        <v>3344879.0000000005</v>
      </c>
      <c r="F252" s="52">
        <f t="shared" ref="F252:F258" si="64">IF(D252&lt;&gt;0,IF(E252/D252&gt;=100,"&gt;&gt;100",E252/D252*100),"-")</f>
        <v>146.93696337898822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2276404.0599999996</v>
      </c>
      <c r="E259" s="51">
        <f t="shared" si="66"/>
        <v>3344879.0000000005</v>
      </c>
      <c r="F259" s="52">
        <f t="shared" ref="F259:F262" si="67">IF(D259&lt;&gt;0,IF(E259/D259&gt;=100,"&gt;&gt;100",E259/D259*100),"-")</f>
        <v>146.93696337898822</v>
      </c>
    </row>
    <row r="260" spans="1:6" ht="12.75" customHeight="1" x14ac:dyDescent="0.2">
      <c r="A260" s="53">
        <v>3721</v>
      </c>
      <c r="B260" s="85" t="s">
        <v>560</v>
      </c>
      <c r="C260" s="50" t="s">
        <v>561</v>
      </c>
      <c r="D260" s="242">
        <v>132941.82</v>
      </c>
      <c r="E260" s="242">
        <v>169847.85</v>
      </c>
      <c r="F260" s="52">
        <f t="shared" si="67"/>
        <v>127.76103862576878</v>
      </c>
    </row>
    <row r="261" spans="1:6" ht="12.75" customHeight="1" x14ac:dyDescent="0.2">
      <c r="A261" s="53">
        <v>3722</v>
      </c>
      <c r="B261" s="85" t="s">
        <v>562</v>
      </c>
      <c r="C261" s="50" t="s">
        <v>563</v>
      </c>
      <c r="D261" s="242">
        <v>2143391.84</v>
      </c>
      <c r="E261" s="242">
        <v>3175031.1500000004</v>
      </c>
      <c r="F261" s="52">
        <f t="shared" si="67"/>
        <v>148.1311578567921</v>
      </c>
    </row>
    <row r="262" spans="1:6" ht="12.75" customHeight="1" x14ac:dyDescent="0.2">
      <c r="A262" s="53" t="s">
        <v>564</v>
      </c>
      <c r="B262" s="85" t="s">
        <v>565</v>
      </c>
      <c r="C262" s="50" t="s">
        <v>564</v>
      </c>
      <c r="D262" s="242">
        <v>70.400000000000006</v>
      </c>
      <c r="E262" s="242">
        <v>0</v>
      </c>
      <c r="F262" s="52">
        <f t="shared" si="67"/>
        <v>0</v>
      </c>
    </row>
    <row r="263" spans="1:6" ht="12.75" customHeight="1" x14ac:dyDescent="0.2">
      <c r="A263" s="53">
        <v>38</v>
      </c>
      <c r="B263" s="85" t="s">
        <v>566</v>
      </c>
      <c r="C263" s="50" t="s">
        <v>567</v>
      </c>
      <c r="D263" s="51">
        <f t="shared" ref="D263:E263" si="68">D264+D268+D273+D279</f>
        <v>8098666.8999999994</v>
      </c>
      <c r="E263" s="51">
        <f t="shared" si="68"/>
        <v>10745547.940000001</v>
      </c>
      <c r="F263" s="52">
        <f t="shared" ref="F263:F267" si="69">IF(D263&lt;&gt;0,IF(E263/D263&gt;=100,"&gt;&gt;100",E263/D263*100),"-")</f>
        <v>132.68292266718615</v>
      </c>
    </row>
    <row r="264" spans="1:6" ht="12.75" customHeight="1" x14ac:dyDescent="0.2">
      <c r="A264" s="53">
        <v>381</v>
      </c>
      <c r="B264" s="85" t="s">
        <v>568</v>
      </c>
      <c r="C264" s="50" t="s">
        <v>569</v>
      </c>
      <c r="D264" s="51">
        <f t="shared" ref="D264:E264" si="70">SUM(D265:D267)</f>
        <v>3613583</v>
      </c>
      <c r="E264" s="51">
        <f t="shared" si="70"/>
        <v>4338796.8600000003</v>
      </c>
      <c r="F264" s="52">
        <f t="shared" si="69"/>
        <v>120.0691075865699</v>
      </c>
    </row>
    <row r="265" spans="1:6" ht="12.75" customHeight="1" x14ac:dyDescent="0.2">
      <c r="A265" s="53">
        <v>3811</v>
      </c>
      <c r="B265" s="85" t="s">
        <v>570</v>
      </c>
      <c r="C265" s="50" t="s">
        <v>571</v>
      </c>
      <c r="D265" s="242">
        <v>3559720.67</v>
      </c>
      <c r="E265" s="242">
        <v>4292473.29</v>
      </c>
      <c r="F265" s="52">
        <f t="shared" si="69"/>
        <v>120.58455389984293</v>
      </c>
    </row>
    <row r="266" spans="1:6" ht="12.75" customHeight="1" x14ac:dyDescent="0.2">
      <c r="A266" s="53">
        <v>3812</v>
      </c>
      <c r="B266" s="85" t="s">
        <v>572</v>
      </c>
      <c r="C266" s="50" t="s">
        <v>573</v>
      </c>
      <c r="D266" s="242">
        <v>46362.33</v>
      </c>
      <c r="E266" s="242">
        <v>46323.57</v>
      </c>
      <c r="F266" s="52">
        <f t="shared" si="69"/>
        <v>99.91639764438068</v>
      </c>
    </row>
    <row r="267" spans="1:6" ht="12.75" customHeight="1" x14ac:dyDescent="0.2">
      <c r="A267" s="53" t="s">
        <v>574</v>
      </c>
      <c r="B267" s="85" t="s">
        <v>575</v>
      </c>
      <c r="C267" s="50" t="s">
        <v>574</v>
      </c>
      <c r="D267" s="242">
        <v>7500</v>
      </c>
      <c r="E267" s="242">
        <v>0</v>
      </c>
      <c r="F267" s="52">
        <f t="shared" si="69"/>
        <v>0</v>
      </c>
    </row>
    <row r="268" spans="1:6" ht="12.75" customHeight="1" x14ac:dyDescent="0.2">
      <c r="A268" s="53">
        <v>382</v>
      </c>
      <c r="B268" s="86" t="s">
        <v>576</v>
      </c>
      <c r="C268" s="50" t="s">
        <v>577</v>
      </c>
      <c r="D268" s="51">
        <f t="shared" ref="D268:E268" si="71">SUM(D269:D272)</f>
        <v>2318169.66</v>
      </c>
      <c r="E268" s="51">
        <f t="shared" si="71"/>
        <v>4122961.27</v>
      </c>
      <c r="F268" s="52">
        <f t="shared" ref="F268:F272" si="72">IF(D268&lt;&gt;0,IF(E268/D268&gt;=100,"&gt;&gt;100",E268/D268*100),"-")</f>
        <v>177.85416404768233</v>
      </c>
    </row>
    <row r="269" spans="1:6" ht="12.75" customHeight="1" x14ac:dyDescent="0.2">
      <c r="A269" s="53">
        <v>3821</v>
      </c>
      <c r="B269" s="85" t="s">
        <v>578</v>
      </c>
      <c r="C269" s="50" t="s">
        <v>579</v>
      </c>
      <c r="D269" s="242">
        <v>2318169.66</v>
      </c>
      <c r="E269" s="242">
        <v>4122961.27</v>
      </c>
      <c r="F269" s="52">
        <f t="shared" si="72"/>
        <v>177.85416404768233</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19547.52</v>
      </c>
      <c r="E273" s="51">
        <f t="shared" si="73"/>
        <v>162480.59999999998</v>
      </c>
      <c r="F273" s="52">
        <f t="shared" ref="F273:F284" si="74">IF(D273&lt;&gt;0,IF(E273/D273&gt;=100,"&gt;&gt;100",E273/D273*100),"-")</f>
        <v>831.20825557410853</v>
      </c>
    </row>
    <row r="274" spans="1:6" ht="12.75" customHeight="1" x14ac:dyDescent="0.2">
      <c r="A274" s="53">
        <v>3831</v>
      </c>
      <c r="B274" s="85" t="s">
        <v>588</v>
      </c>
      <c r="C274" s="50" t="s">
        <v>589</v>
      </c>
      <c r="D274" s="242">
        <v>13114.44</v>
      </c>
      <c r="E274" s="242">
        <v>157015.93999999997</v>
      </c>
      <c r="F274" s="52">
        <f t="shared" si="74"/>
        <v>1197.2752172414528</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6433.08</v>
      </c>
      <c r="E278" s="242">
        <v>5464.66</v>
      </c>
      <c r="F278" s="52">
        <f t="shared" si="74"/>
        <v>84.946246587948536</v>
      </c>
    </row>
    <row r="279" spans="1:6" ht="12.75" customHeight="1" x14ac:dyDescent="0.2">
      <c r="A279" s="53">
        <v>386</v>
      </c>
      <c r="B279" s="86" t="s">
        <v>597</v>
      </c>
      <c r="C279" s="50" t="s">
        <v>598</v>
      </c>
      <c r="D279" s="51">
        <f t="shared" ref="D279:E279" si="75">SUM(D280:D284)</f>
        <v>2147366.7199999997</v>
      </c>
      <c r="E279" s="51">
        <f t="shared" si="75"/>
        <v>2121309.21</v>
      </c>
      <c r="F279" s="52">
        <f t="shared" si="74"/>
        <v>98.786536563256419</v>
      </c>
    </row>
    <row r="280" spans="1:6" ht="24" x14ac:dyDescent="0.2">
      <c r="A280" s="53">
        <v>3861</v>
      </c>
      <c r="B280" s="85" t="s">
        <v>599</v>
      </c>
      <c r="C280" s="50" t="s">
        <v>600</v>
      </c>
      <c r="D280" s="242">
        <v>994620.44</v>
      </c>
      <c r="E280" s="242">
        <v>851940.68</v>
      </c>
      <c r="F280" s="52">
        <f t="shared" si="74"/>
        <v>85.654853423281764</v>
      </c>
    </row>
    <row r="281" spans="1:6" ht="24" x14ac:dyDescent="0.2">
      <c r="A281" s="53">
        <v>3862</v>
      </c>
      <c r="B281" s="85" t="s">
        <v>601</v>
      </c>
      <c r="C281" s="50" t="s">
        <v>602</v>
      </c>
      <c r="D281" s="242">
        <v>621941.25</v>
      </c>
      <c r="E281" s="242">
        <v>467766.15</v>
      </c>
      <c r="F281" s="52">
        <f t="shared" si="74"/>
        <v>75.210664994482997</v>
      </c>
    </row>
    <row r="282" spans="1:6" ht="12.75" customHeight="1" x14ac:dyDescent="0.2">
      <c r="A282" s="53">
        <v>3863</v>
      </c>
      <c r="B282" s="85" t="s">
        <v>603</v>
      </c>
      <c r="C282" s="50" t="s">
        <v>604</v>
      </c>
      <c r="D282" s="242">
        <v>530805.03</v>
      </c>
      <c r="E282" s="242">
        <v>801602.38</v>
      </c>
      <c r="F282" s="52">
        <f t="shared" si="74"/>
        <v>151.01634963783218</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213832674.75</v>
      </c>
      <c r="E289" s="51">
        <f t="shared" si="79"/>
        <v>257508762.76999998</v>
      </c>
      <c r="F289" s="52">
        <f t="shared" si="76"/>
        <v>120.42535738332009</v>
      </c>
    </row>
    <row r="290" spans="1:6" ht="12.75" customHeight="1" x14ac:dyDescent="0.2">
      <c r="A290" s="53" t="s">
        <v>609</v>
      </c>
      <c r="B290" s="85" t="s">
        <v>620</v>
      </c>
      <c r="C290" s="50" t="s">
        <v>621</v>
      </c>
      <c r="D290" s="51">
        <f>IF(D6&gt;=D289,D6-D289,0)</f>
        <v>11724328.299999982</v>
      </c>
      <c r="E290" s="51">
        <f>IF(E6&gt;=E289,E6-E289,0)</f>
        <v>26026512.220000029</v>
      </c>
      <c r="F290" s="52">
        <f t="shared" si="76"/>
        <v>221.98723503844624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15610375.710000001</v>
      </c>
      <c r="E292" s="242">
        <v>13924926.459999999</v>
      </c>
      <c r="F292" s="52">
        <f t="shared" si="76"/>
        <v>89.203019316695219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10726555.529999999</v>
      </c>
      <c r="E294" s="242">
        <v>8385932.3900000006</v>
      </c>
      <c r="F294" s="52">
        <f t="shared" si="76"/>
        <v>78.179172862586228</v>
      </c>
    </row>
    <row r="295" spans="1:6" ht="24" x14ac:dyDescent="0.2">
      <c r="A295" s="53">
        <v>9661</v>
      </c>
      <c r="B295" s="85" t="s">
        <v>630</v>
      </c>
      <c r="C295" s="50" t="s">
        <v>631</v>
      </c>
      <c r="D295" s="242">
        <v>866352.85</v>
      </c>
      <c r="E295" s="242">
        <v>1043752.9899999998</v>
      </c>
      <c r="F295" s="52">
        <f t="shared" si="76"/>
        <v>120.47666144342917</v>
      </c>
    </row>
    <row r="296" spans="1:6" ht="12.75" customHeight="1" x14ac:dyDescent="0.2">
      <c r="A296" s="55" t="s">
        <v>632</v>
      </c>
      <c r="B296" s="233" t="s">
        <v>633</v>
      </c>
      <c r="C296" s="56" t="s">
        <v>632</v>
      </c>
      <c r="D296" s="243">
        <v>12247140.699999999</v>
      </c>
      <c r="E296" s="243">
        <v>13863480.859999999</v>
      </c>
      <c r="F296" s="57">
        <f t="shared" si="76"/>
        <v>113.19769405441713</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439981.17000000004</v>
      </c>
      <c r="E298" s="51">
        <f t="shared" si="80"/>
        <v>2059488.82</v>
      </c>
      <c r="F298" s="52">
        <f t="shared" ref="F298:F418" si="81">IF(D298&lt;&gt;0,IF(E298/D298&gt;=100,"&gt;&gt;100",E298/D298*100),"-")</f>
        <v>468.08567284822658</v>
      </c>
    </row>
    <row r="299" spans="1:6" ht="12.75" customHeight="1" x14ac:dyDescent="0.2">
      <c r="A299" s="53">
        <v>71</v>
      </c>
      <c r="B299" s="85" t="s">
        <v>637</v>
      </c>
      <c r="C299" s="50" t="s">
        <v>638</v>
      </c>
      <c r="D299" s="51">
        <f t="shared" ref="D299:E299" si="82">D300+D304</f>
        <v>359328.4</v>
      </c>
      <c r="E299" s="51">
        <f t="shared" si="82"/>
        <v>133790.77000000002</v>
      </c>
      <c r="F299" s="52">
        <f t="shared" si="81"/>
        <v>37.233564060063159</v>
      </c>
    </row>
    <row r="300" spans="1:6" ht="24" x14ac:dyDescent="0.2">
      <c r="A300" s="53">
        <v>711</v>
      </c>
      <c r="B300" s="85" t="s">
        <v>639</v>
      </c>
      <c r="C300" s="50" t="s">
        <v>640</v>
      </c>
      <c r="D300" s="51">
        <f t="shared" ref="D300:E300" si="83">SUM(D301:D303)</f>
        <v>359328.4</v>
      </c>
      <c r="E300" s="51">
        <f t="shared" si="83"/>
        <v>133790.77000000002</v>
      </c>
      <c r="F300" s="52">
        <f t="shared" si="81"/>
        <v>37.233564060063159</v>
      </c>
    </row>
    <row r="301" spans="1:6" ht="12.75" customHeight="1" x14ac:dyDescent="0.2">
      <c r="A301" s="53">
        <v>7111</v>
      </c>
      <c r="B301" s="85" t="s">
        <v>641</v>
      </c>
      <c r="C301" s="50" t="s">
        <v>642</v>
      </c>
      <c r="D301" s="242">
        <v>359328.4</v>
      </c>
      <c r="E301" s="242">
        <v>133790.77000000002</v>
      </c>
      <c r="F301" s="52">
        <f t="shared" si="81"/>
        <v>37.233564060063159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80652.77</v>
      </c>
      <c r="E311" s="51">
        <f t="shared" si="85"/>
        <v>1925698.05</v>
      </c>
      <c r="F311" s="52">
        <f t="shared" si="81"/>
        <v>2387.6403129117575</v>
      </c>
    </row>
    <row r="312" spans="1:6" ht="12.75" customHeight="1" x14ac:dyDescent="0.2">
      <c r="A312" s="53">
        <v>721</v>
      </c>
      <c r="B312" s="85" t="s">
        <v>663</v>
      </c>
      <c r="C312" s="50" t="s">
        <v>664</v>
      </c>
      <c r="D312" s="51">
        <f t="shared" ref="D312:E312" si="86">SUM(D313:D316)</f>
        <v>5433.72</v>
      </c>
      <c r="E312" s="51">
        <f t="shared" si="86"/>
        <v>1898459.23</v>
      </c>
      <c r="F312" s="52" t="str">
        <f t="shared" si="81"/>
        <v>&gt;&gt;100</v>
      </c>
    </row>
    <row r="313" spans="1:6" ht="12.75" customHeight="1" x14ac:dyDescent="0.2">
      <c r="A313" s="53">
        <v>7211</v>
      </c>
      <c r="B313" s="85" t="s">
        <v>665</v>
      </c>
      <c r="C313" s="50" t="s">
        <v>666</v>
      </c>
      <c r="D313" s="242">
        <v>5433.72</v>
      </c>
      <c r="E313" s="242">
        <v>3898.46</v>
      </c>
      <c r="F313" s="52">
        <f t="shared" si="81"/>
        <v>71.745691717644632</v>
      </c>
    </row>
    <row r="314" spans="1:6" ht="12.75" customHeight="1" x14ac:dyDescent="0.2">
      <c r="A314" s="53">
        <v>7212</v>
      </c>
      <c r="B314" s="85" t="s">
        <v>667</v>
      </c>
      <c r="C314" s="50" t="s">
        <v>668</v>
      </c>
      <c r="D314" s="242">
        <v>0</v>
      </c>
      <c r="E314" s="242">
        <v>1894560.77</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64185.279999999999</v>
      </c>
      <c r="E317" s="51">
        <f t="shared" si="87"/>
        <v>7371.85</v>
      </c>
      <c r="F317" s="52">
        <f t="shared" si="81"/>
        <v>11.485265780565264</v>
      </c>
    </row>
    <row r="318" spans="1:6" ht="12.75" customHeight="1" x14ac:dyDescent="0.2">
      <c r="A318" s="53">
        <v>7221</v>
      </c>
      <c r="B318" s="85" t="s">
        <v>675</v>
      </c>
      <c r="C318" s="50" t="s">
        <v>676</v>
      </c>
      <c r="D318" s="242">
        <v>150</v>
      </c>
      <c r="E318" s="242">
        <v>17.850000000000001</v>
      </c>
      <c r="F318" s="52">
        <f t="shared" si="81"/>
        <v>11.9</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983</v>
      </c>
      <c r="E320" s="242">
        <v>1524</v>
      </c>
      <c r="F320" s="52">
        <f t="shared" si="81"/>
        <v>155.03560528992878</v>
      </c>
    </row>
    <row r="321" spans="1:6" ht="12.75" customHeight="1" x14ac:dyDescent="0.2">
      <c r="A321" s="53">
        <v>7224</v>
      </c>
      <c r="B321" s="85" t="s">
        <v>681</v>
      </c>
      <c r="C321" s="50" t="s">
        <v>682</v>
      </c>
      <c r="D321" s="242">
        <v>32288.43</v>
      </c>
      <c r="E321" s="242">
        <v>0</v>
      </c>
      <c r="F321" s="52">
        <f t="shared" si="81"/>
        <v>0</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30763.85</v>
      </c>
      <c r="E324" s="242">
        <v>5830</v>
      </c>
      <c r="F324" s="52">
        <f t="shared" si="81"/>
        <v>18.950814023602376</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11033.77</v>
      </c>
      <c r="E326" s="51">
        <f t="shared" si="88"/>
        <v>19855</v>
      </c>
      <c r="F326" s="52">
        <f t="shared" si="81"/>
        <v>179.94756098776753</v>
      </c>
    </row>
    <row r="327" spans="1:6" ht="12.75" customHeight="1" x14ac:dyDescent="0.2">
      <c r="A327" s="53">
        <v>7231</v>
      </c>
      <c r="B327" s="85" t="s">
        <v>693</v>
      </c>
      <c r="C327" s="50" t="s">
        <v>694</v>
      </c>
      <c r="D327" s="242">
        <v>11033.77</v>
      </c>
      <c r="E327" s="242">
        <v>19855</v>
      </c>
      <c r="F327" s="52">
        <f t="shared" si="81"/>
        <v>179.94756098776753</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11.97</v>
      </c>
      <c r="F331" s="52" t="str">
        <f t="shared" si="81"/>
        <v>-</v>
      </c>
    </row>
    <row r="332" spans="1:6" ht="12.75" customHeight="1" x14ac:dyDescent="0.2">
      <c r="A332" s="53">
        <v>7241</v>
      </c>
      <c r="B332" s="85" t="s">
        <v>703</v>
      </c>
      <c r="C332" s="50" t="s">
        <v>704</v>
      </c>
      <c r="D332" s="242">
        <v>0</v>
      </c>
      <c r="E332" s="242">
        <v>11.97</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17543133.300000001</v>
      </c>
      <c r="E350" s="51">
        <f t="shared" si="95"/>
        <v>11694381.59</v>
      </c>
      <c r="F350" s="52">
        <f t="shared" si="81"/>
        <v>66.66073494408208</v>
      </c>
    </row>
    <row r="351" spans="1:6" ht="12.75" customHeight="1" x14ac:dyDescent="0.2">
      <c r="A351" s="53">
        <v>41</v>
      </c>
      <c r="B351" s="85" t="s">
        <v>741</v>
      </c>
      <c r="C351" s="50" t="s">
        <v>742</v>
      </c>
      <c r="D351" s="51">
        <f t="shared" ref="D351:E351" si="96">D352+D356</f>
        <v>565273.74</v>
      </c>
      <c r="E351" s="51">
        <f t="shared" si="96"/>
        <v>354056.07000000007</v>
      </c>
      <c r="F351" s="52">
        <f t="shared" si="81"/>
        <v>62.634445038964671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565273.74</v>
      </c>
      <c r="E356" s="51">
        <f t="shared" si="98"/>
        <v>354056.07000000007</v>
      </c>
      <c r="F356" s="52">
        <f t="shared" si="81"/>
        <v>62.634445038964671</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143641.63</v>
      </c>
      <c r="E359" s="242">
        <v>52572.07</v>
      </c>
      <c r="F359" s="52">
        <f t="shared" si="81"/>
        <v>36.599466324630257</v>
      </c>
    </row>
    <row r="360" spans="1:6" ht="12.75" customHeight="1" x14ac:dyDescent="0.2">
      <c r="A360" s="53">
        <v>4124</v>
      </c>
      <c r="B360" s="85" t="s">
        <v>655</v>
      </c>
      <c r="C360" s="50" t="s">
        <v>754</v>
      </c>
      <c r="D360" s="242">
        <v>421632.11</v>
      </c>
      <c r="E360" s="242">
        <v>301484.00000000006</v>
      </c>
      <c r="F360" s="52">
        <f t="shared" si="81"/>
        <v>71.504041758109949</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12422588.1</v>
      </c>
      <c r="E363" s="51">
        <f t="shared" si="99"/>
        <v>7696770.1799999988</v>
      </c>
      <c r="F363" s="52">
        <f t="shared" si="81"/>
        <v>61.957863514769507</v>
      </c>
    </row>
    <row r="364" spans="1:6" ht="12.75" customHeight="1" x14ac:dyDescent="0.2">
      <c r="A364" s="53">
        <v>421</v>
      </c>
      <c r="B364" s="85" t="s">
        <v>759</v>
      </c>
      <c r="C364" s="50" t="s">
        <v>760</v>
      </c>
      <c r="D364" s="51">
        <f t="shared" ref="D364:E364" si="100">SUM(D365:D368)</f>
        <v>336053.27</v>
      </c>
      <c r="E364" s="51">
        <f t="shared" si="100"/>
        <v>142021.25999999998</v>
      </c>
      <c r="F364" s="52">
        <f t="shared" si="81"/>
        <v>42.2615319291492</v>
      </c>
    </row>
    <row r="365" spans="1:6" ht="12.75" customHeight="1" x14ac:dyDescent="0.2">
      <c r="A365" s="53">
        <v>4211</v>
      </c>
      <c r="B365" s="85" t="s">
        <v>665</v>
      </c>
      <c r="C365" s="50" t="s">
        <v>761</v>
      </c>
      <c r="D365" s="242">
        <v>0</v>
      </c>
      <c r="E365" s="242">
        <v>9629.27</v>
      </c>
      <c r="F365" s="52" t="str">
        <f t="shared" si="81"/>
        <v>-</v>
      </c>
    </row>
    <row r="366" spans="1:6" ht="12.75" customHeight="1" x14ac:dyDescent="0.2">
      <c r="A366" s="53">
        <v>4212</v>
      </c>
      <c r="B366" s="85" t="s">
        <v>667</v>
      </c>
      <c r="C366" s="50" t="s">
        <v>762</v>
      </c>
      <c r="D366" s="242">
        <v>114971.41</v>
      </c>
      <c r="E366" s="242">
        <v>130650</v>
      </c>
      <c r="F366" s="52">
        <f t="shared" si="81"/>
        <v>113.63694678529211</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221081.86</v>
      </c>
      <c r="E368" s="242">
        <v>1741.99</v>
      </c>
      <c r="F368" s="52">
        <f t="shared" si="81"/>
        <v>0.7879389109536169</v>
      </c>
    </row>
    <row r="369" spans="1:6" ht="12.75" customHeight="1" x14ac:dyDescent="0.2">
      <c r="A369" s="53">
        <v>422</v>
      </c>
      <c r="B369" s="85" t="s">
        <v>765</v>
      </c>
      <c r="C369" s="50" t="s">
        <v>766</v>
      </c>
      <c r="D369" s="51">
        <f t="shared" ref="D369:E369" si="101">SUM(D370:D377)</f>
        <v>8647094.9800000004</v>
      </c>
      <c r="E369" s="51">
        <f t="shared" si="101"/>
        <v>6025518.1899999995</v>
      </c>
      <c r="F369" s="52">
        <f t="shared" si="81"/>
        <v>69.682572053811285</v>
      </c>
    </row>
    <row r="370" spans="1:6" ht="12.75" customHeight="1" x14ac:dyDescent="0.2">
      <c r="A370" s="53">
        <v>4221</v>
      </c>
      <c r="B370" s="85" t="s">
        <v>675</v>
      </c>
      <c r="C370" s="50" t="s">
        <v>767</v>
      </c>
      <c r="D370" s="242">
        <v>2621062.1800000002</v>
      </c>
      <c r="E370" s="242">
        <v>984611.53999999992</v>
      </c>
      <c r="F370" s="52">
        <f t="shared" si="81"/>
        <v>37.565363672524541</v>
      </c>
    </row>
    <row r="371" spans="1:6" ht="12.75" customHeight="1" x14ac:dyDescent="0.2">
      <c r="A371" s="53">
        <v>4222</v>
      </c>
      <c r="B371" s="85" t="s">
        <v>768</v>
      </c>
      <c r="C371" s="50" t="s">
        <v>769</v>
      </c>
      <c r="D371" s="242">
        <v>295892.01</v>
      </c>
      <c r="E371" s="242">
        <v>288660.18</v>
      </c>
      <c r="F371" s="52">
        <f t="shared" si="81"/>
        <v>97.555922513757636</v>
      </c>
    </row>
    <row r="372" spans="1:6" ht="12.75" customHeight="1" x14ac:dyDescent="0.2">
      <c r="A372" s="53">
        <v>4223</v>
      </c>
      <c r="B372" s="85" t="s">
        <v>679</v>
      </c>
      <c r="C372" s="50" t="s">
        <v>770</v>
      </c>
      <c r="D372" s="242">
        <v>352691.91</v>
      </c>
      <c r="E372" s="242">
        <v>301723.23</v>
      </c>
      <c r="F372" s="52">
        <f t="shared" si="81"/>
        <v>85.548667674288311</v>
      </c>
    </row>
    <row r="373" spans="1:6" ht="12.75" customHeight="1" x14ac:dyDescent="0.2">
      <c r="A373" s="53">
        <v>4224</v>
      </c>
      <c r="B373" s="85" t="s">
        <v>681</v>
      </c>
      <c r="C373" s="50" t="s">
        <v>771</v>
      </c>
      <c r="D373" s="242">
        <v>2393863.21</v>
      </c>
      <c r="E373" s="242">
        <v>3236028.22</v>
      </c>
      <c r="F373" s="52">
        <f t="shared" si="81"/>
        <v>135.18016428348886</v>
      </c>
    </row>
    <row r="374" spans="1:6" ht="12.75" customHeight="1" x14ac:dyDescent="0.2">
      <c r="A374" s="53">
        <v>4225</v>
      </c>
      <c r="B374" s="85" t="s">
        <v>683</v>
      </c>
      <c r="C374" s="50" t="s">
        <v>772</v>
      </c>
      <c r="D374" s="242">
        <v>852784.34</v>
      </c>
      <c r="E374" s="242">
        <v>26730.989999999998</v>
      </c>
      <c r="F374" s="52">
        <f t="shared" si="81"/>
        <v>3.1345545111675013</v>
      </c>
    </row>
    <row r="375" spans="1:6" ht="12.75" customHeight="1" x14ac:dyDescent="0.2">
      <c r="A375" s="53">
        <v>4226</v>
      </c>
      <c r="B375" s="85" t="s">
        <v>685</v>
      </c>
      <c r="C375" s="50" t="s">
        <v>773</v>
      </c>
      <c r="D375" s="242">
        <v>74648.350000000006</v>
      </c>
      <c r="E375" s="242">
        <v>83807.960000000006</v>
      </c>
      <c r="F375" s="52">
        <f t="shared" si="81"/>
        <v>112.2703448904095</v>
      </c>
    </row>
    <row r="376" spans="1:6" ht="12.75" customHeight="1" x14ac:dyDescent="0.2">
      <c r="A376" s="53">
        <v>4227</v>
      </c>
      <c r="B376" s="232" t="s">
        <v>687</v>
      </c>
      <c r="C376" s="50" t="s">
        <v>774</v>
      </c>
      <c r="D376" s="242">
        <v>2056152.98</v>
      </c>
      <c r="E376" s="242">
        <v>1103956.0699999998</v>
      </c>
      <c r="F376" s="52">
        <f t="shared" si="81"/>
        <v>53.690366462907825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2187928.5299999998</v>
      </c>
      <c r="E378" s="51">
        <f t="shared" si="102"/>
        <v>704075.59</v>
      </c>
      <c r="F378" s="52">
        <f t="shared" si="81"/>
        <v>32.180008640410207</v>
      </c>
    </row>
    <row r="379" spans="1:6" ht="12.75" customHeight="1" x14ac:dyDescent="0.2">
      <c r="A379" s="53">
        <v>4231</v>
      </c>
      <c r="B379" s="85" t="s">
        <v>693</v>
      </c>
      <c r="C379" s="50" t="s">
        <v>778</v>
      </c>
      <c r="D379" s="242">
        <v>2187928.5299999998</v>
      </c>
      <c r="E379" s="242">
        <v>680993.09</v>
      </c>
      <c r="F379" s="52">
        <f t="shared" si="81"/>
        <v>31.125015313000194</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23082.5</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252710.51</v>
      </c>
      <c r="E383" s="51">
        <f t="shared" si="103"/>
        <v>265277.43000000005</v>
      </c>
      <c r="F383" s="52">
        <f t="shared" si="81"/>
        <v>104.97285213820354</v>
      </c>
    </row>
    <row r="384" spans="1:6" ht="12.75" customHeight="1" x14ac:dyDescent="0.2">
      <c r="A384" s="53">
        <v>4241</v>
      </c>
      <c r="B384" s="85" t="s">
        <v>784</v>
      </c>
      <c r="C384" s="50" t="s">
        <v>785</v>
      </c>
      <c r="D384" s="242">
        <v>251829.34</v>
      </c>
      <c r="E384" s="242">
        <v>259481.80000000005</v>
      </c>
      <c r="F384" s="52">
        <f t="shared" si="81"/>
        <v>103.03874838412396</v>
      </c>
    </row>
    <row r="385" spans="1:6" ht="12.75" customHeight="1" x14ac:dyDescent="0.2">
      <c r="A385" s="53">
        <v>4242</v>
      </c>
      <c r="B385" s="85" t="s">
        <v>705</v>
      </c>
      <c r="C385" s="50" t="s">
        <v>786</v>
      </c>
      <c r="D385" s="242">
        <v>216.17</v>
      </c>
      <c r="E385" s="242">
        <v>0</v>
      </c>
      <c r="F385" s="52">
        <f t="shared" si="81"/>
        <v>0</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665</v>
      </c>
      <c r="E387" s="242">
        <v>5795.63</v>
      </c>
      <c r="F387" s="52">
        <f t="shared" si="81"/>
        <v>871.52330827067669</v>
      </c>
    </row>
    <row r="388" spans="1:6" ht="12.75" customHeight="1" x14ac:dyDescent="0.2">
      <c r="A388" s="53">
        <v>425</v>
      </c>
      <c r="B388" s="85" t="s">
        <v>789</v>
      </c>
      <c r="C388" s="50" t="s">
        <v>790</v>
      </c>
      <c r="D388" s="51">
        <f t="shared" ref="D388:E388" si="104">SUM(D389:D390)</f>
        <v>1845.88</v>
      </c>
      <c r="E388" s="51">
        <f t="shared" si="104"/>
        <v>0</v>
      </c>
      <c r="F388" s="52">
        <f t="shared" si="81"/>
        <v>0</v>
      </c>
    </row>
    <row r="389" spans="1:6" ht="12.75" customHeight="1" x14ac:dyDescent="0.2">
      <c r="A389" s="53">
        <v>4251</v>
      </c>
      <c r="B389" s="85" t="s">
        <v>791</v>
      </c>
      <c r="C389" s="50" t="s">
        <v>792</v>
      </c>
      <c r="D389" s="242">
        <v>1845.88</v>
      </c>
      <c r="E389" s="242">
        <v>0</v>
      </c>
      <c r="F389" s="52">
        <f t="shared" si="81"/>
        <v>0</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996954.92999999993</v>
      </c>
      <c r="E391" s="51">
        <f t="shared" si="105"/>
        <v>559877.71</v>
      </c>
      <c r="F391" s="52">
        <f t="shared" si="81"/>
        <v>56.158778411377128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637676.44999999995</v>
      </c>
      <c r="E393" s="242">
        <v>73857.02</v>
      </c>
      <c r="F393" s="52">
        <f t="shared" si="81"/>
        <v>11.582209128155824</v>
      </c>
    </row>
    <row r="394" spans="1:6" ht="12.75" customHeight="1" x14ac:dyDescent="0.2">
      <c r="A394" s="53">
        <v>4263</v>
      </c>
      <c r="B394" s="85" t="s">
        <v>723</v>
      </c>
      <c r="C394" s="50" t="s">
        <v>798</v>
      </c>
      <c r="D394" s="242">
        <v>41586.86</v>
      </c>
      <c r="E394" s="242">
        <v>0</v>
      </c>
      <c r="F394" s="52">
        <f t="shared" si="81"/>
        <v>0</v>
      </c>
    </row>
    <row r="395" spans="1:6" ht="12.75" customHeight="1" x14ac:dyDescent="0.2">
      <c r="A395" s="53">
        <v>4264</v>
      </c>
      <c r="B395" s="85" t="s">
        <v>725</v>
      </c>
      <c r="C395" s="50" t="s">
        <v>799</v>
      </c>
      <c r="D395" s="242">
        <v>317691.62</v>
      </c>
      <c r="E395" s="242">
        <v>486020.69</v>
      </c>
      <c r="F395" s="52">
        <f t="shared" si="81"/>
        <v>152.98505198217063</v>
      </c>
    </row>
    <row r="396" spans="1:6" ht="24" x14ac:dyDescent="0.2">
      <c r="A396" s="53">
        <v>43</v>
      </c>
      <c r="B396" s="85" t="s">
        <v>800</v>
      </c>
      <c r="C396" s="50" t="s">
        <v>801</v>
      </c>
      <c r="D396" s="51">
        <f t="shared" ref="D396:E396" si="106">D397</f>
        <v>38173.07</v>
      </c>
      <c r="E396" s="51">
        <f t="shared" si="106"/>
        <v>13029.01</v>
      </c>
      <c r="F396" s="52">
        <f t="shared" si="81"/>
        <v>34.131417776982573</v>
      </c>
    </row>
    <row r="397" spans="1:6" ht="12.75" customHeight="1" x14ac:dyDescent="0.2">
      <c r="A397" s="53">
        <v>431</v>
      </c>
      <c r="B397" s="85" t="s">
        <v>802</v>
      </c>
      <c r="C397" s="50" t="s">
        <v>803</v>
      </c>
      <c r="D397" s="51">
        <f t="shared" ref="D397:E397" si="107">SUM(D398:D399)</f>
        <v>38173.07</v>
      </c>
      <c r="E397" s="51">
        <f t="shared" si="107"/>
        <v>13029.01</v>
      </c>
      <c r="F397" s="52">
        <f t="shared" si="81"/>
        <v>34.131417776982573</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38173.07</v>
      </c>
      <c r="E399" s="242">
        <v>13029.01</v>
      </c>
      <c r="F399" s="52">
        <f t="shared" si="81"/>
        <v>34.131417776982573</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4517098.3899999997</v>
      </c>
      <c r="E402" s="51">
        <f t="shared" si="109"/>
        <v>3630526.33</v>
      </c>
      <c r="F402" s="52">
        <f t="shared" si="81"/>
        <v>80.372974342053254</v>
      </c>
    </row>
    <row r="403" spans="1:6" ht="12.75" customHeight="1" x14ac:dyDescent="0.2">
      <c r="A403" s="53">
        <v>451</v>
      </c>
      <c r="B403" s="85" t="s">
        <v>812</v>
      </c>
      <c r="C403" s="50" t="s">
        <v>813</v>
      </c>
      <c r="D403" s="242">
        <v>4455948.8899999997</v>
      </c>
      <c r="E403" s="242">
        <v>3502578.18</v>
      </c>
      <c r="F403" s="52">
        <f t="shared" si="81"/>
        <v>78.604541175516047</v>
      </c>
    </row>
    <row r="404" spans="1:6" ht="12.75" customHeight="1" x14ac:dyDescent="0.2">
      <c r="A404" s="53">
        <v>452</v>
      </c>
      <c r="B404" s="85" t="s">
        <v>814</v>
      </c>
      <c r="C404" s="50" t="s">
        <v>815</v>
      </c>
      <c r="D404" s="242">
        <v>61149.5</v>
      </c>
      <c r="E404" s="242">
        <v>102066.9</v>
      </c>
      <c r="F404" s="52">
        <f t="shared" si="81"/>
        <v>166.91371147760813</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25881.25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17103152.129999999</v>
      </c>
      <c r="E408" s="51">
        <f t="shared" si="111"/>
        <v>9634892.7699999996</v>
      </c>
      <c r="F408" s="52">
        <f t="shared" si="81"/>
        <v>56.334017827624862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895610.99</v>
      </c>
      <c r="E410" s="242">
        <v>3032914.85</v>
      </c>
      <c r="F410" s="52">
        <f t="shared" si="81"/>
        <v>338.64198674024755</v>
      </c>
    </row>
    <row r="411" spans="1:6" ht="12.75" customHeight="1" x14ac:dyDescent="0.2">
      <c r="A411" s="53">
        <v>97</v>
      </c>
      <c r="B411" s="85" t="s">
        <v>828</v>
      </c>
      <c r="C411" s="50" t="s">
        <v>829</v>
      </c>
      <c r="D411" s="242">
        <v>157940.38</v>
      </c>
      <c r="E411" s="242">
        <v>122367.66</v>
      </c>
      <c r="F411" s="52">
        <f t="shared" si="81"/>
        <v>77.477121430251088</v>
      </c>
    </row>
    <row r="412" spans="1:6" ht="12.75" customHeight="1" x14ac:dyDescent="0.2">
      <c r="A412" s="53" t="s">
        <v>609</v>
      </c>
      <c r="B412" s="85" t="s">
        <v>830</v>
      </c>
      <c r="C412" s="50" t="s">
        <v>831</v>
      </c>
      <c r="D412" s="51">
        <f>D6+D298</f>
        <v>225996984.21999997</v>
      </c>
      <c r="E412" s="51">
        <f>E6+E298</f>
        <v>285594763.81</v>
      </c>
      <c r="F412" s="52">
        <f t="shared" si="81"/>
        <v>126.37105083313136</v>
      </c>
    </row>
    <row r="413" spans="1:6" ht="12.75" customHeight="1" x14ac:dyDescent="0.2">
      <c r="A413" s="53" t="s">
        <v>609</v>
      </c>
      <c r="B413" s="85" t="s">
        <v>832</v>
      </c>
      <c r="C413" s="50" t="s">
        <v>833</v>
      </c>
      <c r="D413" s="51">
        <f t="shared" ref="D413:E413" si="112">D289+D350</f>
        <v>231375808.05000001</v>
      </c>
      <c r="E413" s="51">
        <f t="shared" si="112"/>
        <v>269203144.35999995</v>
      </c>
      <c r="F413" s="52">
        <f t="shared" si="81"/>
        <v>116.34887269710821</v>
      </c>
    </row>
    <row r="414" spans="1:6" ht="12.75" customHeight="1" x14ac:dyDescent="0.2">
      <c r="A414" s="53" t="s">
        <v>609</v>
      </c>
      <c r="B414" s="85" t="s">
        <v>834</v>
      </c>
      <c r="C414" s="50" t="s">
        <v>835</v>
      </c>
      <c r="D414" s="51">
        <f t="shared" ref="D414:E414" si="113">IF(D412&gt;=D413,D412-D413,0)</f>
        <v>0</v>
      </c>
      <c r="E414" s="51">
        <f t="shared" si="113"/>
        <v>16391619.450000048</v>
      </c>
      <c r="F414" s="52" t="str">
        <f t="shared" si="81"/>
        <v>-</v>
      </c>
    </row>
    <row r="415" spans="1:6" ht="12.75" customHeight="1" x14ac:dyDescent="0.2">
      <c r="A415" s="53" t="s">
        <v>609</v>
      </c>
      <c r="B415" s="85" t="s">
        <v>836</v>
      </c>
      <c r="C415" s="50" t="s">
        <v>837</v>
      </c>
      <c r="D415" s="51">
        <f t="shared" ref="D415:E415" si="114">IF(D413&gt;=D412,D413-D412,0)</f>
        <v>5378823.8300000429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14714764.720000001</v>
      </c>
      <c r="E416" s="51">
        <f t="shared" si="115"/>
        <v>10892011.609999999</v>
      </c>
      <c r="F416" s="52">
        <f t="shared" si="81"/>
        <v>74.020970210932461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10884495.91</v>
      </c>
      <c r="E418" s="62">
        <f t="shared" si="117"/>
        <v>8508300.0500000007</v>
      </c>
      <c r="F418" s="57">
        <f t="shared" si="81"/>
        <v>78.168985687091876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3532605.59</v>
      </c>
      <c r="E420" s="51">
        <f t="shared" si="118"/>
        <v>2059621.8</v>
      </c>
      <c r="F420" s="52">
        <f t="shared" ref="F420:F647" si="119">IF(D420&lt;&gt;0,IF(E420/D420&gt;=100,"&gt;&gt;100",E420/D420*100),"-")</f>
        <v>58.303191441193412</v>
      </c>
    </row>
    <row r="421" spans="1:6" ht="24" x14ac:dyDescent="0.2">
      <c r="A421" s="53">
        <v>81</v>
      </c>
      <c r="B421" s="232" t="s">
        <v>849</v>
      </c>
      <c r="C421" s="50" t="s">
        <v>850</v>
      </c>
      <c r="D421" s="51">
        <f t="shared" ref="D421:E421" si="120">D422+D427+D430+D434+D435+D442+D447+D455</f>
        <v>4621.8</v>
      </c>
      <c r="E421" s="51">
        <f t="shared" si="120"/>
        <v>4621.8</v>
      </c>
      <c r="F421" s="52">
        <f t="shared" si="119"/>
        <v>100</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4621.8</v>
      </c>
      <c r="E442" s="51">
        <f t="shared" si="125"/>
        <v>4621.8</v>
      </c>
      <c r="F442" s="52">
        <f t="shared" si="119"/>
        <v>100</v>
      </c>
    </row>
    <row r="443" spans="1:6" ht="12.75" customHeight="1" x14ac:dyDescent="0.2">
      <c r="A443" s="53">
        <v>8163</v>
      </c>
      <c r="B443" s="85" t="s">
        <v>893</v>
      </c>
      <c r="C443" s="50" t="s">
        <v>894</v>
      </c>
      <c r="D443" s="242">
        <v>4621.8</v>
      </c>
      <c r="E443" s="242">
        <v>4621.8</v>
      </c>
      <c r="F443" s="52">
        <f t="shared" si="119"/>
        <v>100</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3527983.79</v>
      </c>
      <c r="E484" s="51">
        <f t="shared" si="137"/>
        <v>2055000</v>
      </c>
      <c r="F484" s="52">
        <f t="shared" si="119"/>
        <v>58.248566952741008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3527983.79</v>
      </c>
      <c r="E495" s="51">
        <f t="shared" si="140"/>
        <v>2055000</v>
      </c>
      <c r="F495" s="52">
        <f t="shared" si="119"/>
        <v>58.248566952741008</v>
      </c>
    </row>
    <row r="496" spans="1:6" ht="12.75" customHeight="1" x14ac:dyDescent="0.2">
      <c r="A496" s="53">
        <v>8443</v>
      </c>
      <c r="B496" s="85" t="s">
        <v>999</v>
      </c>
      <c r="C496" s="50" t="s">
        <v>1000</v>
      </c>
      <c r="D496" s="242">
        <v>3527983.79</v>
      </c>
      <c r="E496" s="242">
        <v>2055000</v>
      </c>
      <c r="F496" s="52">
        <f t="shared" si="119"/>
        <v>58.248566952741008</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778254.47</v>
      </c>
      <c r="E528" s="51">
        <f t="shared" si="148"/>
        <v>4102738.27</v>
      </c>
      <c r="F528" s="52">
        <f t="shared" si="119"/>
        <v>527.17182209053033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778254.47</v>
      </c>
      <c r="E593" s="51">
        <f t="shared" si="167"/>
        <v>4102738.27</v>
      </c>
      <c r="F593" s="52">
        <f t="shared" si="119"/>
        <v>527.17182209053033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679396.99</v>
      </c>
      <c r="E605" s="51">
        <f t="shared" si="171"/>
        <v>4003880.79</v>
      </c>
      <c r="F605" s="52">
        <f t="shared" si="119"/>
        <v>589.32860300131745</v>
      </c>
    </row>
    <row r="606" spans="1:6" ht="24" x14ac:dyDescent="0.2">
      <c r="A606" s="53">
        <v>5443</v>
      </c>
      <c r="B606" s="85" t="s">
        <v>1210</v>
      </c>
      <c r="C606" s="50" t="s">
        <v>1211</v>
      </c>
      <c r="D606" s="242">
        <v>679396.99</v>
      </c>
      <c r="E606" s="242">
        <v>4003880.79</v>
      </c>
      <c r="F606" s="52">
        <f t="shared" si="119"/>
        <v>589.32860300131745</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98857.48</v>
      </c>
      <c r="E617" s="51">
        <f t="shared" si="173"/>
        <v>98857.48</v>
      </c>
      <c r="F617" s="52">
        <f t="shared" si="119"/>
        <v>100</v>
      </c>
    </row>
    <row r="618" spans="1:6" ht="12.75" customHeight="1" x14ac:dyDescent="0.2">
      <c r="A618" s="53">
        <v>5471</v>
      </c>
      <c r="B618" s="85" t="s">
        <v>1234</v>
      </c>
      <c r="C618" s="50" t="s">
        <v>1235</v>
      </c>
      <c r="D618" s="242">
        <v>98857.48</v>
      </c>
      <c r="E618" s="242">
        <v>98857.48</v>
      </c>
      <c r="F618" s="52">
        <f t="shared" si="119"/>
        <v>100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2754351.12</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2043116.47</v>
      </c>
      <c r="F636" s="52" t="str">
        <f t="shared" si="119"/>
        <v>-</v>
      </c>
    </row>
    <row r="637" spans="1:6" ht="12.75" customHeight="1" x14ac:dyDescent="0.2">
      <c r="A637" s="53">
        <v>92213</v>
      </c>
      <c r="B637" s="85" t="s">
        <v>1272</v>
      </c>
      <c r="C637" s="50" t="s">
        <v>1273</v>
      </c>
      <c r="D637" s="242">
        <v>1577907.83</v>
      </c>
      <c r="E637" s="242">
        <v>3186147.0100000002</v>
      </c>
      <c r="F637" s="52">
        <f t="shared" si="119"/>
        <v>201.92225106076066</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229529589.80999997</v>
      </c>
      <c r="E639" s="51">
        <f t="shared" si="180"/>
        <v>287654385.61000001</v>
      </c>
      <c r="F639" s="52">
        <f t="shared" si="119"/>
        <v>125.32344341664819</v>
      </c>
    </row>
    <row r="640" spans="1:6" ht="12.75" customHeight="1" x14ac:dyDescent="0.2">
      <c r="A640" s="53" t="s">
        <v>609</v>
      </c>
      <c r="B640" s="85" t="s">
        <v>1278</v>
      </c>
      <c r="C640" s="50" t="s">
        <v>1279</v>
      </c>
      <c r="D640" s="51">
        <f t="shared" ref="D640:E640" si="181">D413+D528</f>
        <v>232154062.52000001</v>
      </c>
      <c r="E640" s="51">
        <f t="shared" si="181"/>
        <v>273305882.62999994</v>
      </c>
      <c r="F640" s="52">
        <f t="shared" si="119"/>
        <v>117.72608226765564</v>
      </c>
    </row>
    <row r="641" spans="1:6" ht="12.75" customHeight="1" x14ac:dyDescent="0.2">
      <c r="A641" s="53" t="s">
        <v>609</v>
      </c>
      <c r="B641" s="85" t="s">
        <v>1280</v>
      </c>
      <c r="C641" s="50" t="s">
        <v>1281</v>
      </c>
      <c r="D641" s="51">
        <f t="shared" ref="D641:E641" si="182">IF(D639&gt;=D640,D639-D640,0)</f>
        <v>0</v>
      </c>
      <c r="E641" s="51">
        <f t="shared" si="182"/>
        <v>14348502.980000079</v>
      </c>
      <c r="F641" s="52" t="str">
        <f t="shared" si="119"/>
        <v>-</v>
      </c>
    </row>
    <row r="642" spans="1:6" ht="12.75" customHeight="1" x14ac:dyDescent="0.2">
      <c r="A642" s="53" t="s">
        <v>609</v>
      </c>
      <c r="B642" s="85" t="s">
        <v>1282</v>
      </c>
      <c r="C642" s="50" t="s">
        <v>1283</v>
      </c>
      <c r="D642" s="51">
        <f t="shared" ref="D642:E642" si="183">IF(D640&gt;=D639,D640-D639,0)</f>
        <v>2624472.7100000381</v>
      </c>
      <c r="E642" s="51">
        <f t="shared" si="183"/>
        <v>0</v>
      </c>
      <c r="F642" s="52">
        <f t="shared" si="119"/>
        <v>0</v>
      </c>
    </row>
    <row r="643" spans="1:6" ht="24" x14ac:dyDescent="0.2">
      <c r="A643" s="60" t="s">
        <v>1284</v>
      </c>
      <c r="B643" s="85" t="s">
        <v>1285</v>
      </c>
      <c r="C643" s="61" t="s">
        <v>1284</v>
      </c>
      <c r="D643" s="51">
        <f t="shared" ref="D643:E643" si="184">IF(D416-D417+D637-D638&gt;=0,D416-D417+D637-D638,0)</f>
        <v>16292672.550000001</v>
      </c>
      <c r="E643" s="51">
        <f t="shared" si="184"/>
        <v>14078158.619999999</v>
      </c>
      <c r="F643" s="52">
        <f t="shared" si="119"/>
        <v>86.407914826717601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13668199.839999963</v>
      </c>
      <c r="E645" s="51">
        <f t="shared" si="186"/>
        <v>28426661.600000076</v>
      </c>
      <c r="F645" s="52">
        <f t="shared" si="119"/>
        <v>207.97663139815606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7750747.7999999998</v>
      </c>
      <c r="E647" s="243">
        <v>9370006.4199999981</v>
      </c>
      <c r="F647" s="57">
        <f t="shared" si="119"/>
        <v>120.89164377145644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30055906.149999999</v>
      </c>
      <c r="E649" s="242">
        <v>32915527.239999995</v>
      </c>
      <c r="F649" s="52">
        <f t="shared" ref="F649:F724" si="188">IF(D649&lt;&gt;0,IF(E649/D649&gt;=100,"&gt;&gt;100",E649/D649*100),"-")</f>
        <v>109.514339962763</v>
      </c>
    </row>
    <row r="650" spans="1:6" ht="12.75" customHeight="1" x14ac:dyDescent="0.2">
      <c r="A650" s="53" t="s">
        <v>1297</v>
      </c>
      <c r="B650" s="85" t="s">
        <v>1298</v>
      </c>
      <c r="C650" s="50" t="s">
        <v>1297</v>
      </c>
      <c r="D650" s="242">
        <v>215561387.19999999</v>
      </c>
      <c r="E650" s="242">
        <v>273371283.30000001</v>
      </c>
      <c r="F650" s="52">
        <f t="shared" si="188"/>
        <v>126.8182984211191</v>
      </c>
    </row>
    <row r="651" spans="1:6" ht="12.75" customHeight="1" x14ac:dyDescent="0.2">
      <c r="A651" s="53" t="s">
        <v>1299</v>
      </c>
      <c r="B651" s="85" t="s">
        <v>1300</v>
      </c>
      <c r="C651" s="50" t="s">
        <v>1299</v>
      </c>
      <c r="D651" s="242">
        <v>212701632.40000001</v>
      </c>
      <c r="E651" s="242">
        <v>255524567.83999994</v>
      </c>
      <c r="F651" s="52">
        <f t="shared" si="188"/>
        <v>120.13286638038983</v>
      </c>
    </row>
    <row r="652" spans="1:6" ht="24" x14ac:dyDescent="0.2">
      <c r="A652" s="53">
        <v>11</v>
      </c>
      <c r="B652" s="85" t="s">
        <v>1301</v>
      </c>
      <c r="C652" s="50" t="s">
        <v>1302</v>
      </c>
      <c r="D652" s="51">
        <f t="shared" ref="D652:E652" si="189">+D649+D650-D651</f>
        <v>32915660.949999988</v>
      </c>
      <c r="E652" s="51">
        <f t="shared" si="189"/>
        <v>50762242.700000077</v>
      </c>
      <c r="F652" s="52">
        <f t="shared" si="188"/>
        <v>154.21912012372971</v>
      </c>
    </row>
    <row r="653" spans="1:6" ht="24" x14ac:dyDescent="0.2">
      <c r="A653" s="53" t="s">
        <v>609</v>
      </c>
      <c r="B653" s="85" t="s">
        <v>1303</v>
      </c>
      <c r="C653" s="50" t="s">
        <v>1304</v>
      </c>
      <c r="D653" s="262">
        <v>352</v>
      </c>
      <c r="E653" s="262">
        <v>359</v>
      </c>
      <c r="F653" s="52">
        <f t="shared" si="188"/>
        <v>101.98863636363636</v>
      </c>
    </row>
    <row r="654" spans="1:6" ht="24" x14ac:dyDescent="0.2">
      <c r="A654" s="53" t="s">
        <v>609</v>
      </c>
      <c r="B654" s="85" t="s">
        <v>1305</v>
      </c>
      <c r="C654" s="50" t="s">
        <v>1306</v>
      </c>
      <c r="D654" s="262">
        <v>6209</v>
      </c>
      <c r="E654" s="262">
        <v>6279</v>
      </c>
      <c r="F654" s="52">
        <f t="shared" si="188"/>
        <v>101.12739571589628</v>
      </c>
    </row>
    <row r="655" spans="1:6" ht="12.75" customHeight="1" x14ac:dyDescent="0.2">
      <c r="A655" s="53" t="s">
        <v>609</v>
      </c>
      <c r="B655" s="85" t="s">
        <v>1307</v>
      </c>
      <c r="C655" s="50" t="s">
        <v>1308</v>
      </c>
      <c r="D655" s="262">
        <v>337</v>
      </c>
      <c r="E655" s="262">
        <v>340</v>
      </c>
      <c r="F655" s="52">
        <f t="shared" si="188"/>
        <v>100.89020771513353</v>
      </c>
    </row>
    <row r="656" spans="1:6" ht="12.75" customHeight="1" x14ac:dyDescent="0.2">
      <c r="A656" s="53" t="s">
        <v>609</v>
      </c>
      <c r="B656" s="85" t="s">
        <v>1309</v>
      </c>
      <c r="C656" s="50" t="s">
        <v>1310</v>
      </c>
      <c r="D656" s="262">
        <v>5627</v>
      </c>
      <c r="E656" s="262">
        <v>5653</v>
      </c>
      <c r="F656" s="52">
        <f t="shared" si="188"/>
        <v>100.46205793495646</v>
      </c>
    </row>
    <row r="657" spans="1:6" ht="24" x14ac:dyDescent="0.2">
      <c r="A657" s="53" t="s">
        <v>1311</v>
      </c>
      <c r="B657" s="85" t="s">
        <v>1312</v>
      </c>
      <c r="C657" s="50" t="s">
        <v>1313</v>
      </c>
      <c r="D657" s="242">
        <v>8376801.0499999998</v>
      </c>
      <c r="E657" s="242">
        <v>10924518.49</v>
      </c>
      <c r="F657" s="52">
        <f t="shared" si="188"/>
        <v>130.41396620014035</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3019754.33</v>
      </c>
      <c r="E659" s="242">
        <v>3340752.48</v>
      </c>
      <c r="F659" s="52">
        <f t="shared" si="188"/>
        <v>110.62994253575589</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4925437.43</v>
      </c>
      <c r="E661" s="242">
        <v>5442908.8099999996</v>
      </c>
      <c r="F661" s="52">
        <f t="shared" si="188"/>
        <v>110.50609996278035</v>
      </c>
    </row>
    <row r="662" spans="1:6" ht="12.75" customHeight="1" x14ac:dyDescent="0.2">
      <c r="A662" s="53">
        <v>63312</v>
      </c>
      <c r="B662" s="85" t="s">
        <v>1322</v>
      </c>
      <c r="C662" s="50" t="s">
        <v>1323</v>
      </c>
      <c r="D662" s="242">
        <v>4721.6899999999996</v>
      </c>
      <c r="E662" s="242">
        <v>1347.72</v>
      </c>
      <c r="F662" s="52">
        <f t="shared" si="188"/>
        <v>28.543169924327945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7009.43</v>
      </c>
      <c r="E664" s="242">
        <v>870.99</v>
      </c>
      <c r="F664" s="52">
        <f t="shared" si="188"/>
        <v>12.425974722623666</v>
      </c>
    </row>
    <row r="665" spans="1:6" ht="12.75" customHeight="1" x14ac:dyDescent="0.2">
      <c r="A665" s="53">
        <v>63321</v>
      </c>
      <c r="B665" s="85" t="s">
        <v>1328</v>
      </c>
      <c r="C665" s="50" t="s">
        <v>1329</v>
      </c>
      <c r="D665" s="242">
        <v>0</v>
      </c>
      <c r="E665" s="242">
        <v>305423.28999999998</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492615.7</v>
      </c>
      <c r="E667" s="242">
        <v>0</v>
      </c>
      <c r="F667" s="52">
        <f t="shared" si="188"/>
        <v>0</v>
      </c>
    </row>
    <row r="668" spans="1:6" ht="12.75" customHeight="1" x14ac:dyDescent="0.2">
      <c r="A668" s="53">
        <v>63324</v>
      </c>
      <c r="B668" s="85" t="s">
        <v>1334</v>
      </c>
      <c r="C668" s="50" t="s">
        <v>1335</v>
      </c>
      <c r="D668" s="242">
        <v>7500</v>
      </c>
      <c r="E668" s="242">
        <v>0</v>
      </c>
      <c r="F668" s="52">
        <f t="shared" si="188"/>
        <v>0</v>
      </c>
    </row>
    <row r="669" spans="1:6" ht="12.75" customHeight="1" x14ac:dyDescent="0.2">
      <c r="A669" s="53">
        <v>63414</v>
      </c>
      <c r="B669" s="85" t="s">
        <v>1336</v>
      </c>
      <c r="C669" s="50" t="s">
        <v>1337</v>
      </c>
      <c r="D669" s="242">
        <v>1296635.6100000001</v>
      </c>
      <c r="E669" s="242">
        <v>1173608.24</v>
      </c>
      <c r="F669" s="52">
        <f t="shared" si="188"/>
        <v>90.511800767217849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11441.64</v>
      </c>
      <c r="E673" s="242">
        <v>46211.44</v>
      </c>
      <c r="F673" s="52">
        <f t="shared" si="188"/>
        <v>403.88825378180053</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71929247.909999996</v>
      </c>
      <c r="E675" s="242">
        <v>89364343.980000019</v>
      </c>
      <c r="F675" s="52">
        <f t="shared" si="188"/>
        <v>124.23923032229578</v>
      </c>
    </row>
    <row r="676" spans="1:6" ht="24" x14ac:dyDescent="0.2">
      <c r="A676" s="53">
        <v>63613</v>
      </c>
      <c r="B676" s="232" t="s">
        <v>1350</v>
      </c>
      <c r="C676" s="50" t="s">
        <v>1351</v>
      </c>
      <c r="D676" s="242">
        <v>2940595.96</v>
      </c>
      <c r="E676" s="242">
        <v>3695048.5199999996</v>
      </c>
      <c r="F676" s="52">
        <f t="shared" si="188"/>
        <v>125.65645094608644</v>
      </c>
    </row>
    <row r="677" spans="1:6" ht="24" x14ac:dyDescent="0.2">
      <c r="A677" s="53">
        <v>63622</v>
      </c>
      <c r="B677" s="232" t="s">
        <v>1352</v>
      </c>
      <c r="C677" s="50" t="s">
        <v>1353</v>
      </c>
      <c r="D677" s="242">
        <v>617778.23</v>
      </c>
      <c r="E677" s="242">
        <v>965180.96</v>
      </c>
      <c r="F677" s="52">
        <f t="shared" si="188"/>
        <v>156.23421369186156</v>
      </c>
    </row>
    <row r="678" spans="1:6" ht="24" x14ac:dyDescent="0.2">
      <c r="A678" s="53">
        <v>63623</v>
      </c>
      <c r="B678" s="232" t="s">
        <v>1354</v>
      </c>
      <c r="C678" s="50" t="s">
        <v>1355</v>
      </c>
      <c r="D678" s="242">
        <v>101202.26</v>
      </c>
      <c r="E678" s="242">
        <v>134446.03</v>
      </c>
      <c r="F678" s="52">
        <f t="shared" si="188"/>
        <v>132.84884151796609</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2725303.64</v>
      </c>
      <c r="E694" s="242">
        <v>3786548</v>
      </c>
      <c r="F694" s="52">
        <f t="shared" si="188"/>
        <v>138.94040812274406</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168710.12</v>
      </c>
      <c r="E696" s="242">
        <v>135104.15</v>
      </c>
      <c r="F696" s="52">
        <f t="shared" si="188"/>
        <v>80.080643650778029</v>
      </c>
    </row>
    <row r="697" spans="1:6" ht="24" x14ac:dyDescent="0.2">
      <c r="A697" s="53" t="s">
        <v>1377</v>
      </c>
      <c r="B697" s="232" t="s">
        <v>1378</v>
      </c>
      <c r="C697" s="50" t="s">
        <v>1377</v>
      </c>
      <c r="D697" s="242">
        <v>595895.31000000006</v>
      </c>
      <c r="E697" s="242">
        <v>1896055.08</v>
      </c>
      <c r="F697" s="52">
        <f t="shared" si="188"/>
        <v>318.18593772788711</v>
      </c>
    </row>
    <row r="698" spans="1:6" ht="12.75" customHeight="1" x14ac:dyDescent="0.2">
      <c r="A698" s="53">
        <v>63821</v>
      </c>
      <c r="B698" s="232" t="s">
        <v>1379</v>
      </c>
      <c r="C698" s="50" t="s">
        <v>1380</v>
      </c>
      <c r="D698" s="242">
        <v>1619537.01</v>
      </c>
      <c r="E698" s="242">
        <v>2269346.81</v>
      </c>
      <c r="F698" s="52">
        <f t="shared" si="188"/>
        <v>140.12318310651017</v>
      </c>
    </row>
    <row r="699" spans="1:6" ht="12.75" customHeight="1" x14ac:dyDescent="0.2">
      <c r="A699" s="53">
        <v>63822</v>
      </c>
      <c r="B699" s="232" t="s">
        <v>1381</v>
      </c>
      <c r="C699" s="50" t="s">
        <v>1382</v>
      </c>
      <c r="D699" s="242">
        <v>0</v>
      </c>
      <c r="E699" s="242">
        <v>43367.199999999997</v>
      </c>
      <c r="F699" s="52" t="str">
        <f t="shared" si="188"/>
        <v>-</v>
      </c>
    </row>
    <row r="700" spans="1:6" ht="24" x14ac:dyDescent="0.2">
      <c r="A700" s="53" t="s">
        <v>1383</v>
      </c>
      <c r="B700" s="232" t="s">
        <v>1384</v>
      </c>
      <c r="C700" s="50" t="s">
        <v>1383</v>
      </c>
      <c r="D700" s="242">
        <v>259831.48</v>
      </c>
      <c r="E700" s="242">
        <v>2414128.8200000003</v>
      </c>
      <c r="F700" s="52">
        <f t="shared" si="188"/>
        <v>929.11329296973565</v>
      </c>
    </row>
    <row r="701" spans="1:6" ht="24" x14ac:dyDescent="0.2">
      <c r="A701" s="53" t="s">
        <v>1385</v>
      </c>
      <c r="B701" s="232" t="s">
        <v>1386</v>
      </c>
      <c r="C701" s="50" t="s">
        <v>1385</v>
      </c>
      <c r="D701" s="242">
        <v>7190.6</v>
      </c>
      <c r="E701" s="242">
        <v>0</v>
      </c>
      <c r="F701" s="52">
        <f t="shared" si="188"/>
        <v>0</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12239939.09</v>
      </c>
      <c r="E710" s="242">
        <v>14140289.41</v>
      </c>
      <c r="F710" s="52">
        <f t="shared" si="188"/>
        <v>115.52581516972238</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322023.71999999997</v>
      </c>
      <c r="E712" s="242">
        <v>370394.4</v>
      </c>
      <c r="F712" s="52">
        <f t="shared" si="188"/>
        <v>115.02084380616435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293694.43</v>
      </c>
      <c r="E716" s="242">
        <v>380083.81999999995</v>
      </c>
      <c r="F716" s="52">
        <f t="shared" si="188"/>
        <v>129.41471855628996</v>
      </c>
    </row>
    <row r="717" spans="1:6" ht="12.75" customHeight="1" x14ac:dyDescent="0.2">
      <c r="A717" s="53">
        <v>31215</v>
      </c>
      <c r="B717" s="85" t="s">
        <v>1414</v>
      </c>
      <c r="C717" s="50" t="s">
        <v>1415</v>
      </c>
      <c r="D717" s="242">
        <v>281748.42</v>
      </c>
      <c r="E717" s="242">
        <v>299004.19</v>
      </c>
      <c r="F717" s="52">
        <f t="shared" si="188"/>
        <v>106.12453123960732</v>
      </c>
    </row>
    <row r="718" spans="1:6" ht="12.75" customHeight="1" x14ac:dyDescent="0.2">
      <c r="A718" s="53">
        <v>32121</v>
      </c>
      <c r="B718" s="85" t="s">
        <v>1416</v>
      </c>
      <c r="C718" s="50" t="s">
        <v>1417</v>
      </c>
      <c r="D718" s="242">
        <v>4005849.51</v>
      </c>
      <c r="E718" s="242">
        <v>4020119.8499999996</v>
      </c>
      <c r="F718" s="52">
        <f t="shared" si="188"/>
        <v>100.35623754622773</v>
      </c>
    </row>
    <row r="719" spans="1:6" ht="12.75" customHeight="1" x14ac:dyDescent="0.2">
      <c r="A719" s="53" t="s">
        <v>1418</v>
      </c>
      <c r="B719" s="85" t="s">
        <v>1419</v>
      </c>
      <c r="C719" s="50" t="s">
        <v>1418</v>
      </c>
      <c r="D719" s="242">
        <v>199.08</v>
      </c>
      <c r="E719" s="242">
        <v>0</v>
      </c>
      <c r="F719" s="52">
        <f t="shared" si="188"/>
        <v>0</v>
      </c>
    </row>
    <row r="720" spans="1:6" ht="12.75" customHeight="1" x14ac:dyDescent="0.2">
      <c r="A720" s="53" t="s">
        <v>1420</v>
      </c>
      <c r="B720" s="85" t="s">
        <v>1421</v>
      </c>
      <c r="C720" s="50" t="s">
        <v>1420</v>
      </c>
      <c r="D720" s="242">
        <v>259214.6</v>
      </c>
      <c r="E720" s="242">
        <v>227097.17999999996</v>
      </c>
      <c r="F720" s="52">
        <f t="shared" si="188"/>
        <v>87.609717971132781</v>
      </c>
    </row>
    <row r="721" spans="1:6" ht="12.75" customHeight="1" x14ac:dyDescent="0.2">
      <c r="A721" s="53" t="s">
        <v>1422</v>
      </c>
      <c r="B721" s="85" t="s">
        <v>1423</v>
      </c>
      <c r="C721" s="50" t="s">
        <v>1422</v>
      </c>
      <c r="D721" s="242">
        <v>204332.62</v>
      </c>
      <c r="E721" s="242">
        <v>175369.61</v>
      </c>
      <c r="F721" s="52">
        <f t="shared" si="188"/>
        <v>85.825557368177428</v>
      </c>
    </row>
    <row r="722" spans="1:6" ht="12.75" customHeight="1" x14ac:dyDescent="0.2">
      <c r="A722" s="53" t="s">
        <v>1424</v>
      </c>
      <c r="B722" s="85" t="s">
        <v>1425</v>
      </c>
      <c r="C722" s="50" t="s">
        <v>1424</v>
      </c>
      <c r="D722" s="242">
        <v>762847.92</v>
      </c>
      <c r="E722" s="242">
        <v>720935.21000000008</v>
      </c>
      <c r="F722" s="52">
        <f t="shared" si="188"/>
        <v>94.505758107068061</v>
      </c>
    </row>
    <row r="723" spans="1:6" ht="12.75" customHeight="1" x14ac:dyDescent="0.2">
      <c r="A723" s="53" t="s">
        <v>1426</v>
      </c>
      <c r="B723" s="85" t="s">
        <v>1427</v>
      </c>
      <c r="C723" s="50" t="s">
        <v>1426</v>
      </c>
      <c r="D723" s="242">
        <v>346480.68</v>
      </c>
      <c r="E723" s="242">
        <v>454952.24</v>
      </c>
      <c r="F723" s="52">
        <f t="shared" si="188"/>
        <v>131.30666910489785</v>
      </c>
    </row>
    <row r="724" spans="1:6" ht="12.75" customHeight="1" x14ac:dyDescent="0.2">
      <c r="A724" s="53" t="s">
        <v>1428</v>
      </c>
      <c r="B724" s="85" t="s">
        <v>1429</v>
      </c>
      <c r="C724" s="50" t="s">
        <v>1428</v>
      </c>
      <c r="D724" s="242">
        <v>796.2</v>
      </c>
      <c r="E724" s="242">
        <v>31800.030000000002</v>
      </c>
      <c r="F724" s="52">
        <f t="shared" si="188"/>
        <v>3993.9751318764129</v>
      </c>
    </row>
    <row r="725" spans="1:6" ht="12.75" customHeight="1" x14ac:dyDescent="0.2">
      <c r="A725" s="53">
        <v>32911</v>
      </c>
      <c r="B725" s="85" t="s">
        <v>1430</v>
      </c>
      <c r="C725" s="50" t="s">
        <v>1431</v>
      </c>
      <c r="D725" s="242">
        <v>214231.01</v>
      </c>
      <c r="E725" s="242">
        <v>217336.17</v>
      </c>
      <c r="F725" s="52">
        <f t="shared" ref="F725:F979" si="190">IF(D725&lt;&gt;0,IF(E725/D725&gt;=100,"&gt;&gt;100",E725/D725*100),"-")</f>
        <v>101.44944469057025</v>
      </c>
    </row>
    <row r="726" spans="1:6" ht="12.75" customHeight="1" x14ac:dyDescent="0.2">
      <c r="A726" s="53" t="s">
        <v>1432</v>
      </c>
      <c r="B726" s="85" t="s">
        <v>1433</v>
      </c>
      <c r="C726" s="50" t="s">
        <v>1432</v>
      </c>
      <c r="D726" s="242">
        <v>57218.77</v>
      </c>
      <c r="E726" s="242">
        <v>66331.930000000008</v>
      </c>
      <c r="F726" s="52">
        <f t="shared" si="190"/>
        <v>115.92687154931853</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30065.46</v>
      </c>
      <c r="E742" s="242">
        <v>70921.33</v>
      </c>
      <c r="F742" s="52">
        <f t="shared" si="190"/>
        <v>235.88972196001657</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49706.96</v>
      </c>
      <c r="E751" s="242">
        <v>49706.96</v>
      </c>
      <c r="F751" s="52">
        <f t="shared" si="190"/>
        <v>100</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72166.259999999995</v>
      </c>
      <c r="E759" s="242">
        <v>32400</v>
      </c>
      <c r="F759" s="52">
        <f t="shared" si="190"/>
        <v>44.896326898470285</v>
      </c>
    </row>
    <row r="760" spans="1:6" ht="12.75" customHeight="1" x14ac:dyDescent="0.2">
      <c r="A760" s="53">
        <v>35232</v>
      </c>
      <c r="B760" s="85" t="s">
        <v>1500</v>
      </c>
      <c r="C760" s="50" t="s">
        <v>1501</v>
      </c>
      <c r="D760" s="242">
        <v>47500</v>
      </c>
      <c r="E760" s="242">
        <v>152420.97</v>
      </c>
      <c r="F760" s="52">
        <f t="shared" si="190"/>
        <v>320.88625263157894</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4540.12</v>
      </c>
      <c r="E762" s="242">
        <v>0</v>
      </c>
      <c r="F762" s="52">
        <f t="shared" si="190"/>
        <v>0</v>
      </c>
    </row>
    <row r="763" spans="1:6" ht="12.75" customHeight="1" x14ac:dyDescent="0.2">
      <c r="A763" s="53">
        <v>36315</v>
      </c>
      <c r="B763" s="85" t="s">
        <v>1506</v>
      </c>
      <c r="C763" s="50" t="s">
        <v>1507</v>
      </c>
      <c r="D763" s="242">
        <v>533757.98</v>
      </c>
      <c r="E763" s="242">
        <v>878464.8</v>
      </c>
      <c r="F763" s="52">
        <f t="shared" si="190"/>
        <v>164.58110846417696</v>
      </c>
    </row>
    <row r="764" spans="1:6" ht="12.75" customHeight="1" x14ac:dyDescent="0.2">
      <c r="A764" s="53">
        <v>36316</v>
      </c>
      <c r="B764" s="85" t="s">
        <v>1508</v>
      </c>
      <c r="C764" s="50" t="s">
        <v>1509</v>
      </c>
      <c r="D764" s="242">
        <v>410220.73</v>
      </c>
      <c r="E764" s="242">
        <v>467390.84</v>
      </c>
      <c r="F764" s="52">
        <f t="shared" si="190"/>
        <v>113.93642637221187</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26544.560000000001</v>
      </c>
      <c r="E766" s="242">
        <v>26544.92</v>
      </c>
      <c r="F766" s="52">
        <f t="shared" si="190"/>
        <v>100.00135621008597</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1139509.1399999999</v>
      </c>
      <c r="E770" s="242">
        <v>1345995.46</v>
      </c>
      <c r="F770" s="52">
        <f t="shared" si="190"/>
        <v>118.12063745271935</v>
      </c>
    </row>
    <row r="771" spans="1:6" ht="12.75" customHeight="1" x14ac:dyDescent="0.2">
      <c r="A771" s="53">
        <v>36326</v>
      </c>
      <c r="B771" s="85" t="s">
        <v>1522</v>
      </c>
      <c r="C771" s="50" t="s">
        <v>1523</v>
      </c>
      <c r="D771" s="242">
        <v>1305934.32</v>
      </c>
      <c r="E771" s="242">
        <v>1723421.65</v>
      </c>
      <c r="F771" s="52">
        <f t="shared" si="190"/>
        <v>131.96847832286082</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52217.46</v>
      </c>
      <c r="E790" s="242">
        <v>701795.21000000008</v>
      </c>
      <c r="F790" s="52">
        <f t="shared" si="190"/>
        <v>1343.9857281453371</v>
      </c>
    </row>
    <row r="791" spans="1:6" ht="24" x14ac:dyDescent="0.2">
      <c r="A791" s="53" t="s">
        <v>1562</v>
      </c>
      <c r="B791" s="85" t="s">
        <v>1563</v>
      </c>
      <c r="C791" s="50" t="s">
        <v>1562</v>
      </c>
      <c r="D791" s="242">
        <v>139154.54999999999</v>
      </c>
      <c r="E791" s="242">
        <v>0</v>
      </c>
      <c r="F791" s="52">
        <f t="shared" si="190"/>
        <v>0</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9817.2199999999993</v>
      </c>
      <c r="E794" s="242">
        <v>40700.47</v>
      </c>
      <c r="F794" s="52">
        <f t="shared" si="190"/>
        <v>414.58243779807322</v>
      </c>
    </row>
    <row r="795" spans="1:6" ht="12.75" customHeight="1" x14ac:dyDescent="0.2">
      <c r="A795" s="53" t="s">
        <v>1570</v>
      </c>
      <c r="B795" s="85" t="s">
        <v>1571</v>
      </c>
      <c r="C795" s="50" t="s">
        <v>1570</v>
      </c>
      <c r="D795" s="242">
        <v>10575</v>
      </c>
      <c r="E795" s="242">
        <v>54629.1</v>
      </c>
      <c r="F795" s="52">
        <f t="shared" si="190"/>
        <v>516.58723404255318</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390901.2</v>
      </c>
      <c r="E800" s="242">
        <v>101062.32</v>
      </c>
      <c r="F800" s="52">
        <f t="shared" si="190"/>
        <v>25.853673511362974</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258301.76</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69623.009999999995</v>
      </c>
      <c r="E816" s="242">
        <v>59042.799999999996</v>
      </c>
      <c r="F816" s="52">
        <f t="shared" si="190"/>
        <v>84.80357284179469</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61788.81</v>
      </c>
      <c r="E819" s="242">
        <v>104226.42</v>
      </c>
      <c r="F819" s="52">
        <f t="shared" si="190"/>
        <v>168.68170790147926</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1530</v>
      </c>
      <c r="E823" s="242">
        <v>6578.6299999999992</v>
      </c>
      <c r="F823" s="52">
        <f t="shared" si="190"/>
        <v>429.97581699346404</v>
      </c>
    </row>
    <row r="824" spans="1:6" ht="12.75" customHeight="1" x14ac:dyDescent="0.2">
      <c r="A824" s="53">
        <v>37221</v>
      </c>
      <c r="B824" s="85" t="s">
        <v>1628</v>
      </c>
      <c r="C824" s="50" t="s">
        <v>1629</v>
      </c>
      <c r="D824" s="242">
        <v>1598288.97</v>
      </c>
      <c r="E824" s="242">
        <v>2506610.5299999998</v>
      </c>
      <c r="F824" s="52">
        <f t="shared" si="190"/>
        <v>156.83087207940875</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545102.87</v>
      </c>
      <c r="E828" s="242">
        <v>668420.62000000011</v>
      </c>
      <c r="F828" s="52">
        <f t="shared" si="190"/>
        <v>122.62283997880989</v>
      </c>
    </row>
    <row r="829" spans="1:6" ht="12.75" customHeight="1" x14ac:dyDescent="0.2">
      <c r="A829" s="53">
        <v>38117</v>
      </c>
      <c r="B829" s="85" t="s">
        <v>1637</v>
      </c>
      <c r="C829" s="50" t="s">
        <v>1638</v>
      </c>
      <c r="D829" s="242">
        <v>109335.57</v>
      </c>
      <c r="E829" s="242">
        <v>94906.31</v>
      </c>
      <c r="F829" s="52">
        <f t="shared" si="190"/>
        <v>86.802776077355233</v>
      </c>
    </row>
    <row r="830" spans="1:6" ht="12.75" customHeight="1" x14ac:dyDescent="0.2">
      <c r="A830" s="53">
        <v>38612</v>
      </c>
      <c r="B830" s="85" t="s">
        <v>1639</v>
      </c>
      <c r="C830" s="50" t="s">
        <v>1640</v>
      </c>
      <c r="D830" s="242">
        <v>994620.44</v>
      </c>
      <c r="E830" s="242">
        <v>851940.68</v>
      </c>
      <c r="F830" s="52">
        <f t="shared" si="190"/>
        <v>85.654853423281764</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581061.25</v>
      </c>
      <c r="E834" s="242">
        <v>451766.15</v>
      </c>
      <c r="F834" s="52">
        <f t="shared" si="190"/>
        <v>77.748455950211792</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40880</v>
      </c>
      <c r="E838" s="242">
        <v>16000</v>
      </c>
      <c r="F838" s="52">
        <f t="shared" si="190"/>
        <v>39.138943248532286</v>
      </c>
    </row>
    <row r="839" spans="1:6" ht="12.75" customHeight="1" x14ac:dyDescent="0.2">
      <c r="A839" s="53">
        <v>38631</v>
      </c>
      <c r="B839" s="85" t="s">
        <v>1657</v>
      </c>
      <c r="C839" s="50" t="s">
        <v>1658</v>
      </c>
      <c r="D839" s="242">
        <v>117569.36</v>
      </c>
      <c r="E839" s="242">
        <v>359778.4</v>
      </c>
      <c r="F839" s="52">
        <f t="shared" si="190"/>
        <v>306.01374371690042</v>
      </c>
    </row>
    <row r="840" spans="1:6" ht="12.75" customHeight="1" x14ac:dyDescent="0.2">
      <c r="A840" s="53">
        <v>38632</v>
      </c>
      <c r="B840" s="85" t="s">
        <v>1659</v>
      </c>
      <c r="C840" s="50" t="s">
        <v>1660</v>
      </c>
      <c r="D840" s="242">
        <v>413235.67</v>
      </c>
      <c r="E840" s="242">
        <v>441823.98</v>
      </c>
      <c r="F840" s="52">
        <f t="shared" si="190"/>
        <v>106.91816125166542</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4621.8</v>
      </c>
      <c r="E856" s="242">
        <v>4621.8</v>
      </c>
      <c r="F856" s="52">
        <f t="shared" si="190"/>
        <v>100</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1648130.29</v>
      </c>
      <c r="E885" s="242">
        <v>0</v>
      </c>
      <c r="F885" s="52">
        <f t="shared" si="190"/>
        <v>0</v>
      </c>
    </row>
    <row r="886" spans="1:6" ht="24" x14ac:dyDescent="0.2">
      <c r="A886" s="53">
        <v>84432</v>
      </c>
      <c r="B886" s="85" t="s">
        <v>1751</v>
      </c>
      <c r="C886" s="50" t="s">
        <v>1752</v>
      </c>
      <c r="D886" s="242">
        <v>1879853.5</v>
      </c>
      <c r="E886" s="242">
        <v>2055000</v>
      </c>
      <c r="F886" s="52">
        <f t="shared" si="190"/>
        <v>109.31702922594766</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1998130.29</v>
      </c>
      <c r="F953" s="52" t="str">
        <f t="shared" si="190"/>
        <v>-</v>
      </c>
    </row>
    <row r="954" spans="1:6" ht="24" x14ac:dyDescent="0.2">
      <c r="A954" s="53">
        <v>54432</v>
      </c>
      <c r="B954" s="85" t="s">
        <v>1887</v>
      </c>
      <c r="C954" s="50" t="s">
        <v>1888</v>
      </c>
      <c r="D954" s="242">
        <v>679396.99</v>
      </c>
      <c r="E954" s="242">
        <v>2005750.5</v>
      </c>
      <c r="F954" s="52">
        <f t="shared" si="190"/>
        <v>295.22510837146922</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98857.48</v>
      </c>
      <c r="E969" s="242">
        <v>98857.48</v>
      </c>
      <c r="F969" s="52">
        <f t="shared" si="190"/>
        <v>100</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110" zoomScaleNormal="110" workbookViewId="0">
      <selection activeCell="E3" sqref="E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251452836.33999997</v>
      </c>
      <c r="E6" s="229">
        <f t="shared" si="0"/>
        <v>261909103.66000009</v>
      </c>
      <c r="F6" s="230">
        <f t="shared" ref="F6:F260" si="1">IF(D6&gt;0,IF(E6/D6&gt;=100,"&gt;&gt;100",E6/D6*100),"-")</f>
        <v>104.15834137017319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186558055.31999999</v>
      </c>
      <c r="E7" s="104">
        <f t="shared" si="2"/>
        <v>180472960.2700001</v>
      </c>
      <c r="F7" s="93">
        <f t="shared" si="1"/>
        <v>96.738229802212388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19303403.119999997</v>
      </c>
      <c r="E8" s="104">
        <f>E9+E10-E11</f>
        <v>17353310.389999993</v>
      </c>
      <c r="F8" s="93">
        <f t="shared" si="1"/>
        <v>89.897673908184927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14396339.710000001</v>
      </c>
      <c r="E9" s="247">
        <v>14266368.179999998</v>
      </c>
      <c r="F9" s="93">
        <f t="shared" si="1"/>
        <v>99.097190448279562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12304485.01</v>
      </c>
      <c r="E10" s="247">
        <v>11040771.379999999</v>
      </c>
      <c r="F10" s="93">
        <f t="shared" si="1"/>
        <v>89.729650375672236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7397421.5999999996</v>
      </c>
      <c r="E11" s="247">
        <v>7953829.1700000009</v>
      </c>
      <c r="F11" s="93">
        <f t="shared" si="1"/>
        <v>107.52164200023427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159874074.51999998</v>
      </c>
      <c r="E12" s="104">
        <f t="shared" si="3"/>
        <v>153565387.10000011</v>
      </c>
      <c r="F12" s="93">
        <f t="shared" si="1"/>
        <v>96.053964697565348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133956632.73000002</v>
      </c>
      <c r="E13" s="104">
        <f t="shared" si="4"/>
        <v>125401147.15000007</v>
      </c>
      <c r="F13" s="93">
        <f t="shared" si="1"/>
        <v>93.613242281743382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523660.04</v>
      </c>
      <c r="E14" s="247">
        <v>460349.8</v>
      </c>
      <c r="F14" s="93">
        <f t="shared" si="1"/>
        <v>87.910049428251199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199296837.11000001</v>
      </c>
      <c r="E15" s="247">
        <v>190395970.66000003</v>
      </c>
      <c r="F15" s="93">
        <f t="shared" si="1"/>
        <v>95.533864671877751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675607.96</v>
      </c>
      <c r="E16" s="247">
        <v>674732.12</v>
      </c>
      <c r="F16" s="93">
        <f t="shared" si="1"/>
        <v>99.870362687852293</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3624219</v>
      </c>
      <c r="E17" s="247">
        <v>3618659.9299999997</v>
      </c>
      <c r="F17" s="93">
        <f t="shared" si="1"/>
        <v>99.846613297927078</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70163691.379999995</v>
      </c>
      <c r="E18" s="247">
        <v>69748565.359999985</v>
      </c>
      <c r="F18" s="93">
        <f t="shared" si="1"/>
        <v>99.408346379964911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16709087.50999999</v>
      </c>
      <c r="E19" s="104">
        <f t="shared" si="5"/>
        <v>18370659.540000014</v>
      </c>
      <c r="F19" s="93">
        <f t="shared" si="1"/>
        <v>109.94412189777336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23144393.289999999</v>
      </c>
      <c r="E20" s="247">
        <v>25677051.770000007</v>
      </c>
      <c r="F20" s="93">
        <f t="shared" si="1"/>
        <v>110.94285967346697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2692369.07</v>
      </c>
      <c r="E21" s="247">
        <v>3089589.1299999994</v>
      </c>
      <c r="F21" s="93">
        <f t="shared" si="1"/>
        <v>114.75355159981835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5137348.1500000004</v>
      </c>
      <c r="E22" s="247">
        <v>5351189.0200000005</v>
      </c>
      <c r="F22" s="93">
        <f t="shared" si="1"/>
        <v>104.16247573176445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29700384.359999999</v>
      </c>
      <c r="E23" s="247">
        <v>30637943.239999998</v>
      </c>
      <c r="F23" s="93">
        <f t="shared" si="1"/>
        <v>103.15672305326353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2781540.3</v>
      </c>
      <c r="E24" s="247">
        <v>2766491.45</v>
      </c>
      <c r="F24" s="93">
        <f t="shared" si="1"/>
        <v>99.45897422374216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1970209.6</v>
      </c>
      <c r="E25" s="247">
        <v>2049054.0999999999</v>
      </c>
      <c r="F25" s="93">
        <f t="shared" si="1"/>
        <v>104.0018331044575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13511592.24</v>
      </c>
      <c r="E26" s="247">
        <v>14330223.48</v>
      </c>
      <c r="F26" s="93">
        <f t="shared" si="1"/>
        <v>106.05873257169876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62228749.5</v>
      </c>
      <c r="E28" s="247">
        <v>65530882.649999999</v>
      </c>
      <c r="F28" s="93">
        <f t="shared" si="1"/>
        <v>105.306443045268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2823643.8599999985</v>
      </c>
      <c r="E29" s="104">
        <f t="shared" si="6"/>
        <v>3534865.3</v>
      </c>
      <c r="F29" s="93">
        <f t="shared" si="1"/>
        <v>125.18807169966549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9743214.3699999992</v>
      </c>
      <c r="E30" s="247">
        <v>11067028.510000002</v>
      </c>
      <c r="F30" s="93">
        <f t="shared" si="1"/>
        <v>113.58703698520802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726490.78</v>
      </c>
      <c r="E32" s="247">
        <v>726490.77999999991</v>
      </c>
      <c r="F32" s="93">
        <f t="shared" si="1"/>
        <v>99.999999999999986</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7646061.29</v>
      </c>
      <c r="E34" s="247">
        <v>8258653.9900000012</v>
      </c>
      <c r="F34" s="93">
        <f t="shared" si="1"/>
        <v>108.01187273768245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2730608.6799999997</v>
      </c>
      <c r="E35" s="104">
        <f t="shared" si="7"/>
        <v>2621970.13</v>
      </c>
      <c r="F35" s="93">
        <f t="shared" si="1"/>
        <v>96.021452989741476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3467593.69</v>
      </c>
      <c r="E36" s="247">
        <v>3646098.3099999996</v>
      </c>
      <c r="F36" s="93">
        <f t="shared" si="1"/>
        <v>105.14779515589669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42404.45</v>
      </c>
      <c r="E37" s="247">
        <v>42404.45</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1055790.24</v>
      </c>
      <c r="E38" s="247">
        <v>1055790.24</v>
      </c>
      <c r="F38" s="93">
        <f t="shared" si="1"/>
        <v>100</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168794.17</v>
      </c>
      <c r="E39" s="247">
        <v>161239.76</v>
      </c>
      <c r="F39" s="93">
        <f t="shared" si="1"/>
        <v>95.524484050604357</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2003973.87</v>
      </c>
      <c r="E40" s="247">
        <v>2283562.63</v>
      </c>
      <c r="F40" s="93">
        <f t="shared" si="1"/>
        <v>113.95171684548959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3999.8899999999994</v>
      </c>
      <c r="E41" s="104">
        <f t="shared" si="8"/>
        <v>2285.6800000000003</v>
      </c>
      <c r="F41" s="93">
        <f t="shared" si="1"/>
        <v>57.143571448214836</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50091.85</v>
      </c>
      <c r="E42" s="247">
        <v>50091.85</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46091.96</v>
      </c>
      <c r="E44" s="247">
        <v>47806.17</v>
      </c>
      <c r="F44" s="93">
        <f t="shared" si="1"/>
        <v>103.71910849527769</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3650101.8499999996</v>
      </c>
      <c r="E45" s="104">
        <f t="shared" si="9"/>
        <v>3634459.3000000007</v>
      </c>
      <c r="F45" s="93">
        <f t="shared" si="1"/>
        <v>99.571448944637012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3163509.68</v>
      </c>
      <c r="E47" s="247">
        <v>3151771.3400000003</v>
      </c>
      <c r="F47" s="93">
        <f t="shared" si="1"/>
        <v>99.628945658860772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298102.33</v>
      </c>
      <c r="E48" s="247">
        <v>154303.74</v>
      </c>
      <c r="F48" s="93">
        <f t="shared" si="1"/>
        <v>51.762004007147475</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4945072.3499999996</v>
      </c>
      <c r="E49" s="247">
        <v>5252159.47</v>
      </c>
      <c r="F49" s="93">
        <f t="shared" si="1"/>
        <v>106.20996212522553</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4756582.51</v>
      </c>
      <c r="E50" s="247">
        <v>4923775.25</v>
      </c>
      <c r="F50" s="93">
        <f t="shared" si="1"/>
        <v>103.51497613356864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2695028.75</v>
      </c>
      <c r="E51" s="247">
        <v>2934500.6</v>
      </c>
      <c r="F51" s="93">
        <f t="shared" si="1"/>
        <v>108.88568813969053</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11998.790000000037</v>
      </c>
      <c r="E52" s="104">
        <f t="shared" si="10"/>
        <v>4071.8899999996647</v>
      </c>
      <c r="F52" s="93">
        <f t="shared" si="1"/>
        <v>33.935838530382242</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11998.61</v>
      </c>
      <c r="E53" s="247">
        <v>4071.89</v>
      </c>
      <c r="F53" s="93">
        <f t="shared" si="1"/>
        <v>33.936347626933447</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5201623.29</v>
      </c>
      <c r="E54" s="247">
        <v>5410583.4300000006</v>
      </c>
      <c r="F54" s="93">
        <f t="shared" si="1"/>
        <v>104.0172101736341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5201623.1100000003</v>
      </c>
      <c r="E55" s="247">
        <v>5410583.4300000006</v>
      </c>
      <c r="F55" s="93">
        <f t="shared" si="1"/>
        <v>104.01721377310631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3136231.8600000003</v>
      </c>
      <c r="E56" s="104">
        <f t="shared" si="11"/>
        <v>5080533.1099999994</v>
      </c>
      <c r="F56" s="93">
        <f t="shared" si="1"/>
        <v>161.99481852084747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1143360.68</v>
      </c>
      <c r="E57" s="247">
        <v>3862791.19</v>
      </c>
      <c r="F57" s="93">
        <f t="shared" si="1"/>
        <v>337.84537614149895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88950.19</v>
      </c>
      <c r="E58" s="247">
        <v>122155</v>
      </c>
      <c r="F58" s="93">
        <f t="shared" si="1"/>
        <v>137.32966731155943</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979950</v>
      </c>
      <c r="E59" s="247">
        <v>23082.5</v>
      </c>
      <c r="F59" s="93">
        <f t="shared" si="1"/>
        <v>2.3554773202714423</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301996.27</v>
      </c>
      <c r="E61" s="247">
        <v>433131.61000000004</v>
      </c>
      <c r="F61" s="93">
        <f t="shared" si="1"/>
        <v>143.42283432838425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621974.72</v>
      </c>
      <c r="E62" s="247">
        <v>639372.81000000006</v>
      </c>
      <c r="F62" s="93">
        <f t="shared" si="1"/>
        <v>102.79723426701331</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1537318.28</v>
      </c>
      <c r="E63" s="104">
        <f t="shared" si="12"/>
        <v>1535157.1800000002</v>
      </c>
      <c r="F63" s="93">
        <f t="shared" si="1"/>
        <v>99.859424035470397</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1519044.99</v>
      </c>
      <c r="E64" s="247">
        <v>1522221.2300000002</v>
      </c>
      <c r="F64" s="93">
        <f t="shared" si="1"/>
        <v>100.20909453116332</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354.23</v>
      </c>
      <c r="E65" s="247">
        <v>701.93</v>
      </c>
      <c r="F65" s="93">
        <f t="shared" si="1"/>
        <v>198.15656494368062</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17919.060000000001</v>
      </c>
      <c r="E67" s="247">
        <v>12234.02</v>
      </c>
      <c r="F67" s="93">
        <f t="shared" si="1"/>
        <v>68.2737822184869</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64894781.019999988</v>
      </c>
      <c r="E68" s="104">
        <f t="shared" si="13"/>
        <v>81436143.390000001</v>
      </c>
      <c r="F68" s="93">
        <f t="shared" si="1"/>
        <v>125.48951103618352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32915660.949999999</v>
      </c>
      <c r="E69" s="104">
        <f t="shared" si="14"/>
        <v>50762242.700000003</v>
      </c>
      <c r="F69" s="93">
        <f t="shared" si="1"/>
        <v>154.21912012372945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32838530.77</v>
      </c>
      <c r="E70" s="104">
        <f t="shared" si="15"/>
        <v>50693125</v>
      </c>
      <c r="F70" s="93">
        <f t="shared" si="1"/>
        <v>154.37086803624985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32838530.77</v>
      </c>
      <c r="E72" s="247">
        <v>50693125</v>
      </c>
      <c r="F72" s="93">
        <f t="shared" si="1"/>
        <v>154.37086803624985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16766.990000000002</v>
      </c>
      <c r="E75" s="247">
        <v>0</v>
      </c>
      <c r="F75" s="93">
        <f t="shared" si="1"/>
        <v>0</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60363.19</v>
      </c>
      <c r="E76" s="247">
        <v>69117.700000000012</v>
      </c>
      <c r="F76" s="93">
        <f t="shared" si="1"/>
        <v>114.5030605572701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1641448.34</v>
      </c>
      <c r="E78" s="104">
        <f>E79+SUM(E82:E84)-E85+E86</f>
        <v>1101240.1599999999</v>
      </c>
      <c r="F78" s="93">
        <f t="shared" si="1"/>
        <v>67.089541179224682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5602.63</v>
      </c>
      <c r="E79" s="104">
        <f t="shared" si="16"/>
        <v>5227.63</v>
      </c>
      <c r="F79" s="93">
        <f t="shared" si="1"/>
        <v>93.306714882117859</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5602.63</v>
      </c>
      <c r="E80" s="247">
        <v>5227.63</v>
      </c>
      <c r="F80" s="93">
        <f t="shared" si="1"/>
        <v>93.306714882117859</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15672.46</v>
      </c>
      <c r="E82" s="247">
        <v>17365.75</v>
      </c>
      <c r="F82" s="93">
        <f t="shared" si="1"/>
        <v>110.80423877298141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9813.2900000000009</v>
      </c>
      <c r="E83" s="247">
        <v>18270.77</v>
      </c>
      <c r="F83" s="93">
        <f t="shared" si="1"/>
        <v>186.18394035028007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39984.49</v>
      </c>
      <c r="E84" s="247">
        <v>45218</v>
      </c>
      <c r="F84" s="93">
        <f t="shared" si="1"/>
        <v>113.08885020166571</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404.58</v>
      </c>
      <c r="E85" s="247">
        <v>518.21</v>
      </c>
      <c r="F85" s="93">
        <f t="shared" si="1"/>
        <v>128.08591625883633</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1570780.05</v>
      </c>
      <c r="E86" s="247">
        <v>1015676.22</v>
      </c>
      <c r="F86" s="93">
        <f t="shared" si="1"/>
        <v>64.660626419338598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12339.730000000098</v>
      </c>
      <c r="E87" s="104">
        <f t="shared" si="17"/>
        <v>6933</v>
      </c>
      <c r="F87" s="93">
        <f t="shared" si="1"/>
        <v>56.184373564088887</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547477.74000000011</v>
      </c>
      <c r="E88" s="104">
        <f t="shared" si="18"/>
        <v>542071.01</v>
      </c>
      <c r="F88" s="93">
        <f t="shared" si="1"/>
        <v>99.012429254201265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784.93</v>
      </c>
      <c r="E89" s="247">
        <v>0</v>
      </c>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535138.01</v>
      </c>
      <c r="E94" s="247">
        <v>535138.01</v>
      </c>
      <c r="F94" s="93">
        <f t="shared" si="1"/>
        <v>100</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11554.8</v>
      </c>
      <c r="E97" s="247">
        <v>6933</v>
      </c>
      <c r="F97" s="93">
        <f t="shared" si="1"/>
        <v>60.001038529442319</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535138.01</v>
      </c>
      <c r="E117" s="247">
        <v>535138.01</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76387.48</v>
      </c>
      <c r="E118" s="104">
        <f t="shared" si="20"/>
        <v>71256.539999999994</v>
      </c>
      <c r="F118" s="93">
        <f t="shared" si="1"/>
        <v>93.2830092051734</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76387.48</v>
      </c>
      <c r="E119" s="104">
        <f t="shared" si="21"/>
        <v>71256.539999999994</v>
      </c>
      <c r="F119" s="93">
        <f t="shared" si="1"/>
        <v>93.2830092051734</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76387.48</v>
      </c>
      <c r="E123" s="247">
        <v>71256.539999999994</v>
      </c>
      <c r="F123" s="93">
        <f t="shared" si="1"/>
        <v>93.2830092051734</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11617730.08</v>
      </c>
      <c r="E134" s="104">
        <f t="shared" si="23"/>
        <v>11617708.810000001</v>
      </c>
      <c r="F134" s="93">
        <f t="shared" si="1"/>
        <v>99.999816917764022</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11617730.08</v>
      </c>
      <c r="E135" s="104">
        <f t="shared" si="24"/>
        <v>11617708.810000001</v>
      </c>
      <c r="F135" s="93">
        <f t="shared" si="1"/>
        <v>99.999816917764022</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11601577.41</v>
      </c>
      <c r="E139" s="247">
        <v>11601556.140000001</v>
      </c>
      <c r="F139" s="93">
        <f t="shared" si="1"/>
        <v>99.999816662861889</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16152.67</v>
      </c>
      <c r="E141" s="247">
        <v>16152.669999999998</v>
      </c>
      <c r="F141" s="93">
        <f t="shared" si="1"/>
        <v>99.999999999999986</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10811083.17</v>
      </c>
      <c r="E146" s="104">
        <f t="shared" si="26"/>
        <v>8466746.129999999</v>
      </c>
      <c r="F146" s="93">
        <f t="shared" si="1"/>
        <v>78.315428684284171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301001.27</v>
      </c>
      <c r="E147" s="247">
        <v>230424.07</v>
      </c>
      <c r="F147" s="93">
        <f t="shared" si="1"/>
        <v>76.552524180379706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3174155.83</v>
      </c>
      <c r="E149" s="104">
        <f t="shared" si="27"/>
        <v>1269964.8700000001</v>
      </c>
      <c r="F149" s="93">
        <f t="shared" si="1"/>
        <v>40.009531290087921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1673110.59</v>
      </c>
      <c r="E151" s="247">
        <v>159619.37</v>
      </c>
      <c r="F151" s="93">
        <f t="shared" si="1"/>
        <v>9.5402761152805802</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21683.41</v>
      </c>
      <c r="E152" s="247">
        <v>459616.45</v>
      </c>
      <c r="F152" s="93">
        <f t="shared" si="1"/>
        <v>2119.6686775742378</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1421.24</v>
      </c>
      <c r="E153" s="247">
        <v>0</v>
      </c>
      <c r="F153" s="93">
        <f t="shared" si="1"/>
        <v>0</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143568.01999999999</v>
      </c>
      <c r="E155" s="247">
        <v>154246.76</v>
      </c>
      <c r="F155" s="93">
        <f t="shared" si="1"/>
        <v>107.43810494844188</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1334372.57</v>
      </c>
      <c r="E157" s="247">
        <v>496482.29000000004</v>
      </c>
      <c r="F157" s="93">
        <f t="shared" si="1"/>
        <v>37.207171457368915</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1702409.92</v>
      </c>
      <c r="E158" s="247">
        <v>971833.67999999993</v>
      </c>
      <c r="F158" s="93">
        <f t="shared" si="1"/>
        <v>57.085762282212258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1260349.47</v>
      </c>
      <c r="E159" s="247">
        <v>1173009.05</v>
      </c>
      <c r="F159" s="93">
        <f t="shared" si="1"/>
        <v>93.070142680347217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1703319.12</v>
      </c>
      <c r="E160" s="247">
        <v>1897362.0300000003</v>
      </c>
      <c r="F160" s="93">
        <f t="shared" si="1"/>
        <v>111.39204672345838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4632322.32</v>
      </c>
      <c r="E161" s="247">
        <v>4652387.03</v>
      </c>
      <c r="F161" s="93">
        <f t="shared" si="1"/>
        <v>100.4331458092493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36352.22</v>
      </c>
      <c r="E162" s="247">
        <v>17905.02</v>
      </c>
      <c r="F162" s="93">
        <f t="shared" si="1"/>
        <v>49.254268377557132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1998826.98</v>
      </c>
      <c r="E163" s="247">
        <v>1746139.62</v>
      </c>
      <c r="F163" s="93">
        <f t="shared" si="1"/>
        <v>87.358217468127236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69383.47</v>
      </c>
      <c r="E164" s="104">
        <f t="shared" si="28"/>
        <v>40009.629999999997</v>
      </c>
      <c r="F164" s="93">
        <f t="shared" si="1"/>
        <v>57.664498474924933</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69383.47</v>
      </c>
      <c r="E166" s="247">
        <v>40009.629999999997</v>
      </c>
      <c r="F166" s="93">
        <f t="shared" si="1"/>
        <v>57.664498474924933</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7750747.7999999998</v>
      </c>
      <c r="E170" s="104">
        <f t="shared" si="29"/>
        <v>9370006.4199999999</v>
      </c>
      <c r="F170" s="93">
        <f t="shared" si="1"/>
        <v>120.89164377145647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424758.07</v>
      </c>
      <c r="E171" s="247">
        <v>497848.05000000005</v>
      </c>
      <c r="F171" s="93">
        <f t="shared" si="1"/>
        <v>117.2074376362055</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3032.56</v>
      </c>
      <c r="E172" s="247">
        <v>3550.42</v>
      </c>
      <c r="F172" s="93">
        <f t="shared" si="1"/>
        <v>117.07666130266179</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7322957.1699999999</v>
      </c>
      <c r="E173" s="247">
        <v>8868607.9499999993</v>
      </c>
      <c r="F173" s="93">
        <f t="shared" si="1"/>
        <v>121.10692093533027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251452836.34000003</v>
      </c>
      <c r="E175" s="104">
        <f t="shared" si="30"/>
        <v>261909103.65999997</v>
      </c>
      <c r="F175" s="93">
        <f t="shared" si="1"/>
        <v>104.15834137017312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35963200.799999997</v>
      </c>
      <c r="E176" s="104">
        <f t="shared" si="31"/>
        <v>38654829.699999988</v>
      </c>
      <c r="F176" s="93">
        <f t="shared" si="1"/>
        <v>107.48439749556438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27866634.080000002</v>
      </c>
      <c r="E177" s="104">
        <f t="shared" si="32"/>
        <v>31685555.639999993</v>
      </c>
      <c r="F177" s="93">
        <f t="shared" si="1"/>
        <v>113.70427999677524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12803045.98</v>
      </c>
      <c r="E178" s="247">
        <v>15531873.079999998</v>
      </c>
      <c r="F178" s="93">
        <f t="shared" si="1"/>
        <v>121.31388971236046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6684642.1600000001</v>
      </c>
      <c r="E179" s="247">
        <v>6990457.419999999</v>
      </c>
      <c r="F179" s="93">
        <f t="shared" si="1"/>
        <v>104.57489350484543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142822.6</v>
      </c>
      <c r="E180" s="104">
        <f t="shared" si="33"/>
        <v>130747.73999999999</v>
      </c>
      <c r="F180" s="93">
        <f t="shared" si="1"/>
        <v>91.545553714888257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134831.29</v>
      </c>
      <c r="E182" s="247">
        <v>122215.84</v>
      </c>
      <c r="F182" s="93">
        <f t="shared" si="1"/>
        <v>90.643529406267632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7991.31</v>
      </c>
      <c r="E183" s="247">
        <v>8531.9</v>
      </c>
      <c r="F183" s="93">
        <f t="shared" si="1"/>
        <v>106.76472318055488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271927.75</v>
      </c>
      <c r="E184" s="247">
        <v>49797.39</v>
      </c>
      <c r="F184" s="93">
        <f t="shared" si="1"/>
        <v>18.312728289040013</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38057.81</v>
      </c>
      <c r="E186" s="247">
        <v>1130311.7</v>
      </c>
      <c r="F186" s="93">
        <f t="shared" si="1"/>
        <v>2969.9861868037074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877813.31</v>
      </c>
      <c r="E187" s="247">
        <v>81862.290000000008</v>
      </c>
      <c r="F187" s="93">
        <f t="shared" si="1"/>
        <v>9.3257061686613074</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7048324.4699999997</v>
      </c>
      <c r="E188" s="247">
        <v>7770506.0199999996</v>
      </c>
      <c r="F188" s="93">
        <f t="shared" si="1"/>
        <v>110.24614506715523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1862562.79</v>
      </c>
      <c r="E189" s="247">
        <v>2502971.12</v>
      </c>
      <c r="F189" s="93">
        <f t="shared" si="1"/>
        <v>134.38318071413852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6150769.46</v>
      </c>
      <c r="E206" s="104">
        <f t="shared" si="37"/>
        <v>4453031.1900000004</v>
      </c>
      <c r="F206" s="93">
        <f t="shared" si="1"/>
        <v>72.397953117234863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6150769.46</v>
      </c>
      <c r="E207" s="104">
        <f t="shared" si="38"/>
        <v>4453031.1900000004</v>
      </c>
      <c r="F207" s="93">
        <f t="shared" si="1"/>
        <v>72.397953117234863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4865622.3</v>
      </c>
      <c r="E212" s="247">
        <v>3266741.5100000002</v>
      </c>
      <c r="F212" s="93">
        <f t="shared" si="1"/>
        <v>67.139233351507784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1285147.1599999999</v>
      </c>
      <c r="E217" s="247">
        <v>1186289.68</v>
      </c>
      <c r="F217" s="93">
        <f t="shared" si="1"/>
        <v>92.307691828848618</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83234.47</v>
      </c>
      <c r="E234" s="104">
        <f t="shared" si="40"/>
        <v>13271.750000000002</v>
      </c>
      <c r="F234" s="93">
        <f t="shared" si="1"/>
        <v>15.945016529810307</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325.62</v>
      </c>
      <c r="E235" s="247">
        <v>398.06</v>
      </c>
      <c r="F235" s="93">
        <f t="shared" si="1"/>
        <v>122.24679073766968</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82908.850000000006</v>
      </c>
      <c r="E236" s="247">
        <v>12873.690000000002</v>
      </c>
      <c r="F236" s="93">
        <f t="shared" si="1"/>
        <v>15.527522092032397</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215489635.54000002</v>
      </c>
      <c r="E237" s="104">
        <f t="shared" si="41"/>
        <v>223254273.95999998</v>
      </c>
      <c r="F237" s="93">
        <f t="shared" si="1"/>
        <v>103.60325377159899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190903505.51000002</v>
      </c>
      <c r="E238" s="104">
        <f t="shared" si="42"/>
        <v>186288489.19999996</v>
      </c>
      <c r="F238" s="93">
        <f t="shared" si="1"/>
        <v>97.582539777008805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196575998.13000003</v>
      </c>
      <c r="E239" s="104">
        <f t="shared" si="43"/>
        <v>190545943.14999995</v>
      </c>
      <c r="F239" s="93">
        <f t="shared" si="1"/>
        <v>96.932456130268633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165429785.61000001</v>
      </c>
      <c r="E240" s="247">
        <v>157697082.88999996</v>
      </c>
      <c r="F240" s="93">
        <f t="shared" si="1"/>
        <v>95.325688967384707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31146212.52</v>
      </c>
      <c r="E241" s="247">
        <v>32848860.260000002</v>
      </c>
      <c r="F241" s="93">
        <f t="shared" si="1"/>
        <v>105.46662853117911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5672492.6200000001</v>
      </c>
      <c r="E242" s="104">
        <f t="shared" si="44"/>
        <v>4257453.95</v>
      </c>
      <c r="F242" s="93">
        <f t="shared" si="1"/>
        <v>75.05437618356919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5647896.29</v>
      </c>
      <c r="E243" s="247">
        <v>4232857.62</v>
      </c>
      <c r="F243" s="93">
        <f t="shared" si="1"/>
        <v>74.945739132897572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24596.33</v>
      </c>
      <c r="E244" s="247">
        <v>24596.33</v>
      </c>
      <c r="F244" s="93">
        <f t="shared" si="1"/>
        <v>100</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13668199.84</v>
      </c>
      <c r="E245" s="104">
        <f t="shared" si="45"/>
        <v>28426661.599999994</v>
      </c>
      <c r="F245" s="93">
        <f t="shared" si="1"/>
        <v>207.97663139815486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23616959.25</v>
      </c>
      <c r="E246" s="104">
        <f t="shared" si="46"/>
        <v>36578691.129999995</v>
      </c>
      <c r="F246" s="93">
        <f t="shared" si="1"/>
        <v>154.88315300370431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21887724.75</v>
      </c>
      <c r="E247" s="247">
        <v>34769444.269999996</v>
      </c>
      <c r="F247" s="93">
        <f t="shared" si="1"/>
        <v>158.85362534084314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1729234.5</v>
      </c>
      <c r="E249" s="247">
        <v>1809246.8599999999</v>
      </c>
      <c r="F249" s="93">
        <f t="shared" si="1"/>
        <v>104.62703930554243</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9948759.4100000001</v>
      </c>
      <c r="E250" s="104">
        <f t="shared" si="47"/>
        <v>8152029.5300000012</v>
      </c>
      <c r="F250" s="93">
        <f t="shared" si="1"/>
        <v>81.940161522108824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9948759.4100000001</v>
      </c>
      <c r="E252" s="247">
        <v>8152029.5300000012</v>
      </c>
      <c r="F252" s="93">
        <f t="shared" si="1"/>
        <v>81.940161522108824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65.400000000000006</v>
      </c>
      <c r="E254" s="247">
        <v>0.23</v>
      </c>
      <c r="F254" s="93">
        <f t="shared" si="1"/>
        <v>0.35168195718654433</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10757569.24</v>
      </c>
      <c r="E255" s="247">
        <v>8415624.290000001</v>
      </c>
      <c r="F255" s="93">
        <f t="shared" si="1"/>
        <v>78.22979431736384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159377</v>
      </c>
      <c r="E256" s="247">
        <v>122449.75</v>
      </c>
      <c r="F256" s="93">
        <f t="shared" si="1"/>
        <v>76.830251541941436</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1049.3499999999999</v>
      </c>
      <c r="E257" s="247">
        <v>1049.3499999999999</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79364772.140000001</v>
      </c>
      <c r="E259" s="104">
        <f t="shared" si="49"/>
        <v>108516193.62</v>
      </c>
      <c r="F259" s="93">
        <f t="shared" si="1"/>
        <v>136.73093325156492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79364772.140000001</v>
      </c>
      <c r="E260" s="248">
        <v>108516193.62</v>
      </c>
      <c r="F260" s="97">
        <f t="shared" si="1"/>
        <v>136.73093325156492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546918.37</v>
      </c>
      <c r="E262" s="247">
        <v>542071.01</v>
      </c>
      <c r="F262" s="93">
        <f t="shared" ref="F262:F322" si="50">IF(D262&gt;0,IF(E262/D262&gt;=100,"&gt;&gt;100",E262/D262*100),"-")</f>
        <v>99.113695888474183</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559.37</v>
      </c>
      <c r="E263" s="247">
        <v>0</v>
      </c>
      <c r="F263" s="93">
        <f t="shared" si="50"/>
        <v>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4540410.79</v>
      </c>
      <c r="E264" s="247">
        <v>3672911.1399999997</v>
      </c>
      <c r="F264" s="93">
        <f t="shared" si="50"/>
        <v>80.893806967629018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8269499.3600000003</v>
      </c>
      <c r="E265" s="247">
        <v>6539974.6100000003</v>
      </c>
      <c r="F265" s="93">
        <f t="shared" si="50"/>
        <v>79.085496295388793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15704.59</v>
      </c>
      <c r="E266" s="247">
        <v>15338.52</v>
      </c>
      <c r="F266" s="93">
        <f t="shared" si="50"/>
        <v>97.66902542505089</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53678.879999999997</v>
      </c>
      <c r="E267" s="247">
        <v>24671.11</v>
      </c>
      <c r="F267" s="93">
        <f t="shared" si="50"/>
        <v>45.960552828225929</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1095175.21</v>
      </c>
      <c r="E268" s="247">
        <v>720957.72999999986</v>
      </c>
      <c r="F268" s="93">
        <f t="shared" si="50"/>
        <v>65.830355126464184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45092.11</v>
      </c>
      <c r="E269" s="247">
        <v>49950.98</v>
      </c>
      <c r="F269" s="93">
        <f t="shared" si="50"/>
        <v>110.77543277526823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430512.73</v>
      </c>
      <c r="E271" s="247">
        <v>244767.51000000004</v>
      </c>
      <c r="F271" s="93">
        <f t="shared" si="50"/>
        <v>56.854883245845031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2705035.82</v>
      </c>
      <c r="E287" s="247">
        <v>2574696.0299999998</v>
      </c>
      <c r="F287" s="93">
        <f t="shared" si="50"/>
        <v>95.181587281162138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25161598.260000002</v>
      </c>
      <c r="E288" s="247">
        <v>29110859.609999999</v>
      </c>
      <c r="F288" s="93">
        <f t="shared" si="50"/>
        <v>115.69559019737723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412062.73</v>
      </c>
      <c r="E289" s="247">
        <v>152830.68000000002</v>
      </c>
      <c r="F289" s="93">
        <f t="shared" si="50"/>
        <v>37.089178145279007</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1450500.06</v>
      </c>
      <c r="E290" s="247">
        <v>2350140.4400000004</v>
      </c>
      <c r="F290" s="93">
        <f t="shared" si="50"/>
        <v>162.02277440788251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800000</v>
      </c>
      <c r="E293" s="247">
        <v>0</v>
      </c>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5350769.46</v>
      </c>
      <c r="E294" s="247">
        <v>4453031.1900000004</v>
      </c>
      <c r="F294" s="93">
        <f t="shared" si="50"/>
        <v>83.222258467476578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353749.97</v>
      </c>
      <c r="E295" s="247">
        <v>272969.61000000004</v>
      </c>
      <c r="F295" s="93">
        <f t="shared" si="50"/>
        <v>77.164560607595263</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4392497.74</v>
      </c>
      <c r="E296" s="247">
        <v>5269976.7300000004</v>
      </c>
      <c r="F296" s="93">
        <f t="shared" si="50"/>
        <v>119.97676588446009</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429789.53</v>
      </c>
      <c r="E297" s="247">
        <v>501186.55</v>
      </c>
      <c r="F297" s="93">
        <f t="shared" si="50"/>
        <v>116.61208917769588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712574.69</v>
      </c>
      <c r="E298" s="247">
        <v>890433.09</v>
      </c>
      <c r="F298" s="93">
        <f t="shared" si="50"/>
        <v>124.95996595107806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237078.36</v>
      </c>
      <c r="E299" s="247">
        <v>281064.76000000007</v>
      </c>
      <c r="F299" s="93">
        <f t="shared" si="50"/>
        <v>118.55352804026487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610766.66</v>
      </c>
      <c r="E302" s="247">
        <v>218879.71</v>
      </c>
      <c r="F302" s="93">
        <f t="shared" si="50"/>
        <v>35.836879177393207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zoomScale="110" zoomScaleNormal="110" workbookViewId="0">
      <selection activeCell="E3" sqref="E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15193402.640000001</v>
      </c>
      <c r="E5" s="79">
        <f t="shared" si="0"/>
        <v>16604663.409999998</v>
      </c>
      <c r="F5" s="80">
        <f t="shared" ref="F5:F141" si="1">IF(D5&gt;0,IF(E5/D5&gt;=100,"&gt;&gt;100",E5/D5*100),"-")</f>
        <v>109.2886419417632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1820950.4100000001</v>
      </c>
      <c r="E6" s="81">
        <f t="shared" si="2"/>
        <v>1982057.9200000002</v>
      </c>
      <c r="F6" s="63">
        <f t="shared" si="1"/>
        <v>108.84744082624414</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1809320.09</v>
      </c>
      <c r="E7" s="249">
        <v>1962744.3800000001</v>
      </c>
      <c r="F7" s="63">
        <f t="shared" si="1"/>
        <v>108.47966541951126</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11630.32</v>
      </c>
      <c r="E9" s="249">
        <v>19313.54</v>
      </c>
      <c r="F9" s="63">
        <f t="shared" si="1"/>
        <v>166.06198281732577</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13229147.280000001</v>
      </c>
      <c r="E13" s="81">
        <f t="shared" si="4"/>
        <v>14377406.539999999</v>
      </c>
      <c r="F13" s="63">
        <f t="shared" si="1"/>
        <v>108.67976775597586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11748070.99</v>
      </c>
      <c r="E14" s="249">
        <v>12855176.529999999</v>
      </c>
      <c r="F14" s="63">
        <f t="shared" si="1"/>
        <v>109.42372191096199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1481076.29</v>
      </c>
      <c r="E16" s="249">
        <v>1522230.01</v>
      </c>
      <c r="F16" s="63">
        <f t="shared" si="1"/>
        <v>102.77863606877402</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49706.96</v>
      </c>
      <c r="E20" s="249">
        <v>49706.96</v>
      </c>
      <c r="F20" s="63">
        <f t="shared" si="1"/>
        <v>100</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93597.99</v>
      </c>
      <c r="E21" s="249">
        <v>195491.99</v>
      </c>
      <c r="F21" s="63">
        <f t="shared" si="1"/>
        <v>208.86344888389158</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378860.18</v>
      </c>
      <c r="E28" s="81">
        <f t="shared" si="6"/>
        <v>602434.23</v>
      </c>
      <c r="F28" s="63">
        <f t="shared" si="1"/>
        <v>159.01228521825649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344109.14</v>
      </c>
      <c r="E30" s="249">
        <v>550952.63</v>
      </c>
      <c r="F30" s="63">
        <f t="shared" si="1"/>
        <v>160.10985061309327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34751.040000000001</v>
      </c>
      <c r="E34" s="249">
        <v>51481.599999999999</v>
      </c>
      <c r="F34" s="63">
        <f t="shared" si="1"/>
        <v>148.14405554481246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7741934.8999999994</v>
      </c>
      <c r="E35" s="81">
        <f t="shared" si="7"/>
        <v>10535449.959999999</v>
      </c>
      <c r="F35" s="63">
        <f t="shared" si="1"/>
        <v>136.0829055795858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979125.83</v>
      </c>
      <c r="E36" s="81">
        <f t="shared" si="8"/>
        <v>937968.72</v>
      </c>
      <c r="F36" s="63">
        <f t="shared" si="1"/>
        <v>95.796545373539985</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879125.83</v>
      </c>
      <c r="E37" s="249">
        <v>743892.79</v>
      </c>
      <c r="F37" s="63">
        <f t="shared" si="1"/>
        <v>84.617328329438351</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100000</v>
      </c>
      <c r="E38" s="249">
        <v>194075.93</v>
      </c>
      <c r="F38" s="63">
        <f t="shared" si="1"/>
        <v>194.07592999999997</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472418.49</v>
      </c>
      <c r="E39" s="81">
        <f t="shared" si="9"/>
        <v>557371.91</v>
      </c>
      <c r="F39" s="63">
        <f t="shared" si="1"/>
        <v>117.98266194026404</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472418.49</v>
      </c>
      <c r="E40" s="249">
        <v>539246.91</v>
      </c>
      <c r="F40" s="63">
        <f t="shared" si="1"/>
        <v>114.14602125331716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18125</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2620729.31</v>
      </c>
      <c r="E54" s="81">
        <f t="shared" si="12"/>
        <v>4314611.55</v>
      </c>
      <c r="F54" s="63">
        <f t="shared" si="1"/>
        <v>164.63400220452374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608543.9</v>
      </c>
      <c r="E55" s="249">
        <v>1570480.98</v>
      </c>
      <c r="F55" s="63">
        <f t="shared" si="1"/>
        <v>258.07192874663605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1865659.39</v>
      </c>
      <c r="E56" s="249">
        <v>2611940.19</v>
      </c>
      <c r="F56" s="63">
        <f t="shared" si="1"/>
        <v>140.00091356439935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41526.019999999997</v>
      </c>
      <c r="E57" s="249">
        <v>37190.379999999997</v>
      </c>
      <c r="F57" s="63">
        <f t="shared" si="1"/>
        <v>89.559220941472361</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105000</v>
      </c>
      <c r="E58" s="249">
        <v>95000</v>
      </c>
      <c r="F58" s="63">
        <f t="shared" si="1"/>
        <v>90.476190476190482</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40000</v>
      </c>
      <c r="E60" s="249">
        <v>39999.980000000003</v>
      </c>
      <c r="F60" s="63">
        <f t="shared" si="1"/>
        <v>99.999949999999998</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1443186.42</v>
      </c>
      <c r="E61" s="81">
        <f t="shared" si="13"/>
        <v>1647624.8599999999</v>
      </c>
      <c r="F61" s="63">
        <f t="shared" si="1"/>
        <v>114.16576799551648</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738870.29</v>
      </c>
      <c r="E64" s="249">
        <v>1346664.21</v>
      </c>
      <c r="F64" s="63">
        <f t="shared" si="1"/>
        <v>182.25989435845364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704316.13</v>
      </c>
      <c r="E65" s="249">
        <v>300960.65000000002</v>
      </c>
      <c r="F65" s="63">
        <f t="shared" si="1"/>
        <v>42.730904089900655</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1174296.6299999999</v>
      </c>
      <c r="E66" s="81">
        <f t="shared" si="14"/>
        <v>1535394.85</v>
      </c>
      <c r="F66" s="63">
        <f t="shared" si="1"/>
        <v>130.75017084908097</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151806.48000000001</v>
      </c>
      <c r="E67" s="249">
        <v>158449.98000000001</v>
      </c>
      <c r="F67" s="63">
        <f t="shared" si="1"/>
        <v>104.37629539924778</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727479.55</v>
      </c>
      <c r="E68" s="249">
        <v>923190.8</v>
      </c>
      <c r="F68" s="63">
        <f t="shared" si="1"/>
        <v>126.90264626682632</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239073.41</v>
      </c>
      <c r="E69" s="249">
        <v>286541.15000000002</v>
      </c>
      <c r="F69" s="63">
        <f t="shared" si="1"/>
        <v>119.85488055739867</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55937.19</v>
      </c>
      <c r="E73" s="249">
        <v>167212.91999999998</v>
      </c>
      <c r="F73" s="63">
        <f t="shared" si="1"/>
        <v>298.92978177845538</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1012178.22</v>
      </c>
      <c r="E74" s="249">
        <v>1502478.0899999999</v>
      </c>
      <c r="F74" s="63">
        <f t="shared" si="1"/>
        <v>148.44007313257538</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1030162.6699999999</v>
      </c>
      <c r="E75" s="81">
        <f t="shared" si="15"/>
        <v>1279570.82</v>
      </c>
      <c r="F75" s="63">
        <f t="shared" si="1"/>
        <v>124.21055987206371</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19782.330000000002</v>
      </c>
      <c r="E76" s="249">
        <v>32375</v>
      </c>
      <c r="F76" s="63">
        <f t="shared" si="1"/>
        <v>163.65615172732433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726903.48</v>
      </c>
      <c r="E80" s="249">
        <v>958895.15</v>
      </c>
      <c r="F80" s="63">
        <f t="shared" si="1"/>
        <v>131.91505837886484</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283476.86</v>
      </c>
      <c r="E81" s="249">
        <v>288300.67</v>
      </c>
      <c r="F81" s="63">
        <f t="shared" si="1"/>
        <v>101.70165917599059</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2930111.95</v>
      </c>
      <c r="E82" s="81">
        <f t="shared" si="16"/>
        <v>2765450.8500000006</v>
      </c>
      <c r="F82" s="63">
        <f t="shared" si="1"/>
        <v>94.380381950935373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48068.35</v>
      </c>
      <c r="E83" s="249">
        <v>9153.1200000000008</v>
      </c>
      <c r="F83" s="63">
        <f t="shared" si="1"/>
        <v>19.041885148959764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2882043.6</v>
      </c>
      <c r="E84" s="249">
        <v>2756297.7300000004</v>
      </c>
      <c r="F84" s="63">
        <f t="shared" si="1"/>
        <v>95.63691992723497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89070439.569999993</v>
      </c>
      <c r="E89" s="81">
        <f t="shared" si="17"/>
        <v>107501208.70999999</v>
      </c>
      <c r="F89" s="63">
        <f t="shared" si="1"/>
        <v>120.69235228766931</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87020433.269999996</v>
      </c>
      <c r="E94" s="81">
        <f t="shared" si="19"/>
        <v>105286933.25</v>
      </c>
      <c r="F94" s="63">
        <f t="shared" si="1"/>
        <v>120.99104692265112</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87020433.269999996</v>
      </c>
      <c r="E95" s="249">
        <v>105286933.25</v>
      </c>
      <c r="F95" s="63">
        <f t="shared" si="1"/>
        <v>120.99104692265112</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1835347.42</v>
      </c>
      <c r="E104" s="249">
        <v>1556230.88</v>
      </c>
      <c r="F104" s="63">
        <f t="shared" si="1"/>
        <v>84.792168667444983</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214658.88</v>
      </c>
      <c r="E106" s="249">
        <v>658044.58000000007</v>
      </c>
      <c r="F106" s="63">
        <f t="shared" si="1"/>
        <v>306.55362592034396</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5377731.7500000009</v>
      </c>
      <c r="E107" s="81">
        <f t="shared" si="21"/>
        <v>6214329.7999999998</v>
      </c>
      <c r="F107" s="63">
        <f t="shared" si="1"/>
        <v>115.55670845798507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1898684.42</v>
      </c>
      <c r="E108" s="249">
        <v>2387598.96</v>
      </c>
      <c r="F108" s="63">
        <f t="shared" si="1"/>
        <v>125.75017390199052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3035582.72</v>
      </c>
      <c r="E109" s="249">
        <v>3132068.14</v>
      </c>
      <c r="F109" s="63">
        <f t="shared" si="1"/>
        <v>103.17848100018175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443464.61</v>
      </c>
      <c r="E113" s="249">
        <v>694662.7</v>
      </c>
      <c r="F113" s="63">
        <f t="shared" si="1"/>
        <v>156.64445016255073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98828424.709999993</v>
      </c>
      <c r="E114" s="81">
        <f t="shared" si="22"/>
        <v>109154150.95999998</v>
      </c>
      <c r="F114" s="63">
        <f t="shared" si="1"/>
        <v>110.44813400628368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43656751.75</v>
      </c>
      <c r="E115" s="81">
        <f t="shared" si="23"/>
        <v>52027225.019999988</v>
      </c>
      <c r="F115" s="63">
        <f t="shared" si="1"/>
        <v>119.17337624643589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80789.64</v>
      </c>
      <c r="E116" s="249">
        <v>73727.289999999994</v>
      </c>
      <c r="F116" s="63">
        <f t="shared" si="1"/>
        <v>91.258346986073946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43575962.109999999</v>
      </c>
      <c r="E117" s="249">
        <v>51953497.729999989</v>
      </c>
      <c r="F117" s="63">
        <f t="shared" si="1"/>
        <v>119.22513058656592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48205742.600000001</v>
      </c>
      <c r="E118" s="81">
        <f t="shared" si="24"/>
        <v>49721624.309999995</v>
      </c>
      <c r="F118" s="63">
        <f t="shared" si="1"/>
        <v>103.1446081488225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48205742.600000001</v>
      </c>
      <c r="E120" s="249">
        <v>49721624.309999995</v>
      </c>
      <c r="F120" s="63">
        <f t="shared" si="1"/>
        <v>103.1446081488225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155193.4</v>
      </c>
      <c r="E122" s="81">
        <f t="shared" si="25"/>
        <v>128148.61</v>
      </c>
      <c r="F122" s="63">
        <f t="shared" si="1"/>
        <v>82.57349217170318</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155193.4</v>
      </c>
      <c r="E123" s="249">
        <v>128148.61</v>
      </c>
      <c r="F123" s="63">
        <f t="shared" si="1"/>
        <v>82.57349217170318</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681151.23</v>
      </c>
      <c r="E125" s="249">
        <v>784041.74</v>
      </c>
      <c r="F125" s="63">
        <f t="shared" si="1"/>
        <v>115.10538415969683</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5997675.46</v>
      </c>
      <c r="E126" s="249">
        <v>6380523.6099999994</v>
      </c>
      <c r="F126" s="63">
        <f t="shared" si="1"/>
        <v>106.38327552988336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131910.26999999999</v>
      </c>
      <c r="E128" s="249">
        <v>112587.67000000001</v>
      </c>
      <c r="F128" s="63">
        <f t="shared" si="1"/>
        <v>85.351709158051165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10824739.68</v>
      </c>
      <c r="E129" s="81">
        <f t="shared" si="26"/>
        <v>14545885.620000001</v>
      </c>
      <c r="F129" s="63">
        <f t="shared" si="1"/>
        <v>134.37630880745579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951499.68</v>
      </c>
      <c r="E130" s="81">
        <f t="shared" si="27"/>
        <v>1139371.25</v>
      </c>
      <c r="F130" s="63">
        <f t="shared" si="1"/>
        <v>119.74478541075284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951499.68</v>
      </c>
      <c r="E132" s="249">
        <v>1139371.25</v>
      </c>
      <c r="F132" s="63">
        <f t="shared" si="1"/>
        <v>119.74478541075284</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8990541.2899999991</v>
      </c>
      <c r="E133" s="249">
        <v>12514856.200000001</v>
      </c>
      <c r="F133" s="63">
        <f t="shared" si="1"/>
        <v>139.20025275808507</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305475.48</v>
      </c>
      <c r="E135" s="249">
        <v>241994.32</v>
      </c>
      <c r="F135" s="63">
        <f t="shared" si="1"/>
        <v>79.218901628372933</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577223.23</v>
      </c>
      <c r="E140" s="249">
        <v>649663.85</v>
      </c>
      <c r="F140" s="63">
        <f t="shared" si="1"/>
        <v>112.54984488410142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231375808.05000001</v>
      </c>
      <c r="E141" s="106">
        <f t="shared" si="28"/>
        <v>269203144.35999995</v>
      </c>
      <c r="F141" s="82">
        <f t="shared" si="1"/>
        <v>116.34887269710821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B1" zoomScale="110" zoomScaleNormal="110" workbookViewId="0">
      <selection activeCell="E3" sqref="E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3562985.7899999996</v>
      </c>
      <c r="E5" s="107">
        <f t="shared" si="0"/>
        <v>6747164.9100000001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229983.84</v>
      </c>
      <c r="E6" s="108">
        <f t="shared" si="1"/>
        <v>1536516.35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229983.84</v>
      </c>
      <c r="E7" s="108">
        <f t="shared" si="2"/>
        <v>707950.71000000008</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3608.69</v>
      </c>
      <c r="E8" s="250">
        <v>30918.31</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675807.04</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226375.15</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1225.3599999999999</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828565.64</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797.49</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21.27</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827746.88</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3333001.9499999997</v>
      </c>
      <c r="E22" s="108">
        <f t="shared" si="3"/>
        <v>5210648.5599999996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3333001.9499999997</v>
      </c>
      <c r="E23" s="108">
        <f t="shared" si="4"/>
        <v>4819467.71</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162600.21</v>
      </c>
      <c r="E24" s="250">
        <v>32720.84</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3168797.56</v>
      </c>
      <c r="E25" s="250">
        <v>4732816.4800000004</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67.69</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532.59</v>
      </c>
      <c r="E27" s="250">
        <v>3167.59</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1003.9</v>
      </c>
      <c r="E29" s="250">
        <v>50762.8</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391180.85000000003</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390583.07</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597.78</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11.89</v>
      </c>
      <c r="E38" s="108">
        <f>E39+E44</f>
        <v>17204.32</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673.25</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673.25</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11.89</v>
      </c>
      <c r="E44" s="108">
        <f t="shared" si="6"/>
        <v>16531.07</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11.88</v>
      </c>
      <c r="E45" s="250">
        <v>16531.07</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0.01</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10" zoomScaleNormal="110" workbookViewId="0">
      <selection activeCell="D3" sqref="D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36045127.279999986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331468742.57999998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7454018.3299999991</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303126696.63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182962763.37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59928966.400000013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327621.4800000001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1579836.53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3329509.39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2292644.29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52705355.170000002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14971108.830000002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5916918.79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5916918.79</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328872311.91000003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7508921.0300000021</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299419184.64999998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180216174.90000001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59702751.399999999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339820.57999999996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1801966.8900000001</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2233199.1399999997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3088595.3099999996</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52036676.430000007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14329549.17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7614657.0600000005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7614657.0600000005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38641557.949999928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2727526.7100000009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103911.7</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53232.86</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27689.599999999999</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22989.24</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2470784.3300000005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2738.06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894.18</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1695.82</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148.06</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2343728.8400000003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1258708.6700000002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883466.67</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199567.65999999997</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1985.8400000000001</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1795.6099999999997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1221.3699999999999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15.079999999999998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559.16</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9914.5999999999985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21.76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9881.9599999999991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10.88</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7567.68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7567.68</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105039.54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38170.97</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17289.36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40075.79</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9503.42</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152830.68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69593.789999999994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71320.639999999999</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11916.25</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35914031.240000002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4414184.6100000003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24696675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2350140.4400000004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4453031.1900000004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29429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Jasmina Hadžić</cp:lastModifiedBy>
  <cp:lastPrinted>2025-02-25T16:15:05Z</cp:lastPrinted>
  <dcterms:created xsi:type="dcterms:W3CDTF">2022-04-01T05:14:30Z</dcterms:created>
  <dcterms:modified xsi:type="dcterms:W3CDTF">2025-02-27T12:52:51Z</dcterms:modified>
</cp:coreProperties>
</file>