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4400" windowHeight="12840" tabRatio="842" activeTab="6"/>
  </bookViews>
  <sheets>
    <sheet name="Naslovna" sheetId="5" r:id="rId1"/>
    <sheet name="A Građ REK" sheetId="20" r:id="rId2"/>
    <sheet name="A građ" sheetId="2" r:id="rId3"/>
    <sheet name="B obrt REK" sheetId="21" r:id="rId4"/>
    <sheet name="B obrt" sheetId="7" r:id="rId5"/>
    <sheet name="C inst REK " sheetId="22" r:id="rId6"/>
    <sheet name="C1. hidro" sheetId="12" r:id="rId7"/>
    <sheet name="C2.a elektro" sheetId="23" r:id="rId8"/>
    <sheet name="C.2.b. vatrodojava" sheetId="24" r:id="rId9"/>
    <sheet name="OpciUvj" sheetId="13" r:id="rId10"/>
    <sheet name="C.3. stroj" sheetId="18" r:id="rId11"/>
    <sheet name="C.3.a. Vent" sheetId="25" r:id="rId12"/>
    <sheet name="C.3.b. Podno" sheetId="26" r:id="rId13"/>
    <sheet name="C.3.C. vkonv" sheetId="27" r:id="rId14"/>
    <sheet name="C.3.D. topl blok" sheetId="28" r:id="rId15"/>
    <sheet name="D. OPREMA" sheetId="19" r:id="rId16"/>
    <sheet name="Rekapitulacija" sheetId="6" r:id="rId17"/>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e" localSheetId="1">#REF!</definedName>
    <definedName name="\e" localSheetId="3">#REF!</definedName>
    <definedName name="\e" localSheetId="5">#REF!</definedName>
    <definedName name="\e" localSheetId="6">#REF!</definedName>
    <definedName name="\e">#REF!</definedName>
    <definedName name="\p" localSheetId="1">#REF!</definedName>
    <definedName name="\p" localSheetId="3">#REF!</definedName>
    <definedName name="\p" localSheetId="5">#REF!</definedName>
    <definedName name="\p" localSheetId="6">#REF!</definedName>
    <definedName name="\p">#REF!</definedName>
    <definedName name="___st1">'[1]PREDMJER-POLJSKI PUT-S8'!$F$9</definedName>
    <definedName name="___st10">'[1]PREDMJER-POLJSKI PUT-S8'!$F$87</definedName>
    <definedName name="___st11">'[1]PREDMJER-POLJSKI PUT-S8'!$F$93</definedName>
    <definedName name="___st13">'[1]PREDMJER-POLJSKI PUT-S8'!$F$121</definedName>
    <definedName name="___st14">'[1]PREDMJER-POLJSKI PUT-S8'!$F$126</definedName>
    <definedName name="___st15">'[1]PREDMJER-POLJSKI PUT-S8'!$F$130</definedName>
    <definedName name="___st16">'[1]PREDMJER-POLJSKI PUT-S8'!$F$136</definedName>
    <definedName name="___st17">'[1]PREDMJER-POLJSKI PUT-S8'!$F$142</definedName>
    <definedName name="___st18">'[1]PREDMJER-POLJSKI PUT-S8'!$F$148</definedName>
    <definedName name="___st19">'[1]PREDMJER-POLJSKI PUT-S8'!$F$154</definedName>
    <definedName name="___st2">'[1]PREDMJER-POLJSKI PUT-S8'!$F$15</definedName>
    <definedName name="___st20">'[1]PREDMJER-POLJSKI PUT-S8'!$F$160</definedName>
    <definedName name="___st21">'[1]PREDMJER-POLJSKI PUT-S8'!$F$179</definedName>
    <definedName name="___st22">'[1]PREDMJER-POLJSKI PUT-S8'!$F$186</definedName>
    <definedName name="___st23">'[1]PREDMJER-POLJSKI PUT-S8'!$F$192</definedName>
    <definedName name="___st24">'[1]PREDMJER-POLJSKI PUT-S8'!$F$195</definedName>
    <definedName name="___st3">'[1]PREDMJER-POLJSKI PUT-S8'!$F$36</definedName>
    <definedName name="___st4">'[1]PREDMJER-POLJSKI PUT-S8'!$F$40</definedName>
    <definedName name="___st5">'[1]PREDMJER-POLJSKI PUT-S8'!$F$46</definedName>
    <definedName name="___st6">'[1]PREDMJER-POLJSKI PUT-S8'!$F$53</definedName>
    <definedName name="___st7">'[1]PREDMJER-POLJSKI PUT-S8'!$F$59</definedName>
    <definedName name="___st8">'[1]PREDMJER-POLJSKI PUT-S8'!$F$69</definedName>
    <definedName name="___st9">'[1]PREDMJER-POLJSKI PUT-S8'!$F$79</definedName>
    <definedName name="___str2" localSheetId="1">#REF!</definedName>
    <definedName name="___str2" localSheetId="3">#REF!</definedName>
    <definedName name="___str2" localSheetId="5">#REF!</definedName>
    <definedName name="___str2" localSheetId="6">#REF!</definedName>
    <definedName name="___str2">#REF!</definedName>
    <definedName name="_102Excel_BuiltIn_Print_Area_1_1_1_1" localSheetId="3">#REF!</definedName>
    <definedName name="_102Excel_BuiltIn_Print_Area_1_1_1_1" localSheetId="5">#REF!</definedName>
    <definedName name="_102Excel_BuiltIn_Print_Area_1_1_1_1" localSheetId="6">#REF!</definedName>
    <definedName name="_102Excel_BuiltIn_Print_Area_1_1_1_1">#REF!</definedName>
    <definedName name="_128Excel_BuiltIn_Print_Area_1_1_1_1_1_1" localSheetId="6">'C1. hidro'!#REF!</definedName>
    <definedName name="_12Excel_BuiltIn_Print_Area_1_1_1" localSheetId="3">#REF!</definedName>
    <definedName name="_12Excel_BuiltIn_Print_Area_1_1_1" localSheetId="5">#REF!</definedName>
    <definedName name="_12Excel_BuiltIn_Print_Area_1_1_1">#REF!</definedName>
    <definedName name="_136Excel_BuiltIn_Print_Area_1_1_1_1_1_1" localSheetId="3">#REF!</definedName>
    <definedName name="_136Excel_BuiltIn_Print_Area_1_1_1_1_1_1" localSheetId="5">#REF!</definedName>
    <definedName name="_136Excel_BuiltIn_Print_Area_1_1_1_1_1_1" localSheetId="6">#REF!</definedName>
    <definedName name="_136Excel_BuiltIn_Print_Area_1_1_1_1_1_1">#REF!</definedName>
    <definedName name="_13Excel_BuiltIn_Print_Area_1_1_1_1" localSheetId="1">'A Građ REK'!#REF!</definedName>
    <definedName name="_13Excel_BuiltIn_Print_Area_1_1_1_1" localSheetId="3">'B obrt REK'!#REF!</definedName>
    <definedName name="_13Excel_BuiltIn_Print_Area_1_1_1_1" localSheetId="5">'C inst REK '!#REF!</definedName>
    <definedName name="_18Excel_BuiltIn_Print_Area_1_1_1_1" localSheetId="3">#REF!</definedName>
    <definedName name="_18Excel_BuiltIn_Print_Area_1_1_1_1" localSheetId="5">#REF!</definedName>
    <definedName name="_18Excel_BuiltIn_Print_Area_1_1_1_1">#REF!</definedName>
    <definedName name="_19Excel_BuiltIn_Print_Area_1_1_1_1_1_1" localSheetId="1">'A Građ REK'!#REF!</definedName>
    <definedName name="_19Excel_BuiltIn_Print_Area_1_1_1_1_1_1" localSheetId="3">'B obrt REK'!#REF!</definedName>
    <definedName name="_19Excel_BuiltIn_Print_Area_1_1_1_1_1_1" localSheetId="5">'C inst REK '!#REF!</definedName>
    <definedName name="_1Excel_BuiltIn_Print_Area_1" localSheetId="3">#REF!</definedName>
    <definedName name="_1Excel_BuiltIn_Print_Area_1" localSheetId="5">#REF!</definedName>
    <definedName name="_1Excel_BuiltIn_Print_Area_1" localSheetId="6">#REF!</definedName>
    <definedName name="_1Excel_BuiltIn_Print_Area_1">#REF!</definedName>
    <definedName name="_1Excel_BuiltIn_Print_Area_1_1" localSheetId="1">'A Građ REK'!$A$1:$F$492</definedName>
    <definedName name="_1Excel_BuiltIn_Print_Area_1_1" localSheetId="3">'B obrt REK'!$A$1:$F$492</definedName>
    <definedName name="_1Excel_BuiltIn_Print_Area_1_1" localSheetId="5">'C inst REK '!$A$1:$D$494</definedName>
    <definedName name="_24Excel_BuiltIn_Print_Area_1_1_1_1_1_1" localSheetId="3">#REF!</definedName>
    <definedName name="_24Excel_BuiltIn_Print_Area_1_1_1_1_1_1" localSheetId="5">#REF!</definedName>
    <definedName name="_24Excel_BuiltIn_Print_Area_1_1_1_1_1_1">#REF!</definedName>
    <definedName name="_26Excel_BuiltIn_Print_Area_1_1" localSheetId="6">'C1. hidro'!$A$1:$E$456</definedName>
    <definedName name="_34Excel_BuiltIn_Print_Area_1_1" localSheetId="3">#REF!</definedName>
    <definedName name="_34Excel_BuiltIn_Print_Area_1_1" localSheetId="5">#REF!</definedName>
    <definedName name="_34Excel_BuiltIn_Print_Area_1_1" localSheetId="6">#REF!</definedName>
    <definedName name="_34Excel_BuiltIn_Print_Area_1_1">#REF!</definedName>
    <definedName name="_60Excel_BuiltIn_Print_Area_1_1_1" localSheetId="6">'C1. hidro'!$A$1:$E$52</definedName>
    <definedName name="_68Excel_BuiltIn_Print_Area_1_1_1" localSheetId="3">#REF!</definedName>
    <definedName name="_68Excel_BuiltIn_Print_Area_1_1_1" localSheetId="5">#REF!</definedName>
    <definedName name="_68Excel_BuiltIn_Print_Area_1_1_1" localSheetId="6">#REF!</definedName>
    <definedName name="_68Excel_BuiltIn_Print_Area_1_1_1">#REF!</definedName>
    <definedName name="_6Excel_BuiltIn_Print_Area_1_1" localSheetId="3">#REF!</definedName>
    <definedName name="_6Excel_BuiltIn_Print_Area_1_1" localSheetId="5">#REF!</definedName>
    <definedName name="_6Excel_BuiltIn_Print_Area_1_1">#REF!</definedName>
    <definedName name="_7Excel_BuiltIn_Print_Area_1_1_1" localSheetId="1">'A Građ REK'!$A$1:$F$15</definedName>
    <definedName name="_7Excel_BuiltIn_Print_Area_1_1_1" localSheetId="3">'B obrt REK'!$A$1:$F$15</definedName>
    <definedName name="_7Excel_BuiltIn_Print_Area_1_1_1" localSheetId="5">'C inst REK '!$A$1:$D$15</definedName>
    <definedName name="_94Excel_BuiltIn_Print_Area_1_1_1_1" localSheetId="6">'C1. hidro'!#REF!</definedName>
    <definedName name="_N1" localSheetId="1">#REF!</definedName>
    <definedName name="_N1" localSheetId="3">#REF!</definedName>
    <definedName name="_N1" localSheetId="5">#REF!</definedName>
    <definedName name="_N1" localSheetId="6">#REF!</definedName>
    <definedName name="_N1">#REF!</definedName>
    <definedName name="_N100" localSheetId="3">#REF!</definedName>
    <definedName name="_N100" localSheetId="5">#REF!</definedName>
    <definedName name="_N100" localSheetId="6">#REF!</definedName>
    <definedName name="_N100">#REF!</definedName>
    <definedName name="_N11" localSheetId="3">#REF!</definedName>
    <definedName name="_N11" localSheetId="5">#REF!</definedName>
    <definedName name="_N11" localSheetId="6">#REF!</definedName>
    <definedName name="_N11">#REF!</definedName>
    <definedName name="_N110" localSheetId="3">#REF!</definedName>
    <definedName name="_N110" localSheetId="5">#REF!</definedName>
    <definedName name="_N110" localSheetId="6">#REF!</definedName>
    <definedName name="_N110">#REF!</definedName>
    <definedName name="_N111" localSheetId="3">#REF!</definedName>
    <definedName name="_N111" localSheetId="5">#REF!</definedName>
    <definedName name="_N111" localSheetId="6">#REF!</definedName>
    <definedName name="_N111">#REF!</definedName>
    <definedName name="_N12" localSheetId="3">#REF!</definedName>
    <definedName name="_N12" localSheetId="5">#REF!</definedName>
    <definedName name="_N12" localSheetId="6">#REF!</definedName>
    <definedName name="_N12">#REF!</definedName>
    <definedName name="_N13" localSheetId="3">#REF!</definedName>
    <definedName name="_N13" localSheetId="5">#REF!</definedName>
    <definedName name="_N13" localSheetId="6">#REF!</definedName>
    <definedName name="_N13">#REF!</definedName>
    <definedName name="_N14" localSheetId="3">#REF!</definedName>
    <definedName name="_N14" localSheetId="5">#REF!</definedName>
    <definedName name="_N14" localSheetId="6">#REF!</definedName>
    <definedName name="_N14">#REF!</definedName>
    <definedName name="_N15" localSheetId="3">#REF!</definedName>
    <definedName name="_N15" localSheetId="5">#REF!</definedName>
    <definedName name="_N15" localSheetId="6">#REF!</definedName>
    <definedName name="_N15">#REF!</definedName>
    <definedName name="_N16" localSheetId="3">#REF!</definedName>
    <definedName name="_N16" localSheetId="5">#REF!</definedName>
    <definedName name="_N16" localSheetId="6">#REF!</definedName>
    <definedName name="_N16">#REF!</definedName>
    <definedName name="_N17" localSheetId="3">#REF!</definedName>
    <definedName name="_N17" localSheetId="5">#REF!</definedName>
    <definedName name="_N17" localSheetId="6">#REF!</definedName>
    <definedName name="_N17">#REF!</definedName>
    <definedName name="_N18" localSheetId="3">#REF!</definedName>
    <definedName name="_N18" localSheetId="5">#REF!</definedName>
    <definedName name="_N18" localSheetId="6">#REF!</definedName>
    <definedName name="_N18">#REF!</definedName>
    <definedName name="_N19" localSheetId="3">#REF!</definedName>
    <definedName name="_N19" localSheetId="5">#REF!</definedName>
    <definedName name="_N19" localSheetId="6">#REF!</definedName>
    <definedName name="_N19">#REF!</definedName>
    <definedName name="_N2" localSheetId="3">#REF!</definedName>
    <definedName name="_N2" localSheetId="5">#REF!</definedName>
    <definedName name="_N2" localSheetId="6">#REF!</definedName>
    <definedName name="_N2">#REF!</definedName>
    <definedName name="_N21" localSheetId="3">#REF!</definedName>
    <definedName name="_N21" localSheetId="5">#REF!</definedName>
    <definedName name="_N21" localSheetId="6">#REF!</definedName>
    <definedName name="_N21">#REF!</definedName>
    <definedName name="_N210" localSheetId="3">#REF!</definedName>
    <definedName name="_N210" localSheetId="5">#REF!</definedName>
    <definedName name="_N210" localSheetId="6">#REF!</definedName>
    <definedName name="_N210">#REF!</definedName>
    <definedName name="_N211" localSheetId="3">#REF!</definedName>
    <definedName name="_N211" localSheetId="5">#REF!</definedName>
    <definedName name="_N211" localSheetId="6">#REF!</definedName>
    <definedName name="_N211">#REF!</definedName>
    <definedName name="_N212" localSheetId="3">#REF!</definedName>
    <definedName name="_N212" localSheetId="5">#REF!</definedName>
    <definedName name="_N212" localSheetId="6">#REF!</definedName>
    <definedName name="_N212">#REF!</definedName>
    <definedName name="_N213" localSheetId="3">#REF!</definedName>
    <definedName name="_N213" localSheetId="5">#REF!</definedName>
    <definedName name="_N213" localSheetId="6">#REF!</definedName>
    <definedName name="_N213">#REF!</definedName>
    <definedName name="_N22" localSheetId="3">#REF!</definedName>
    <definedName name="_N22" localSheetId="5">#REF!</definedName>
    <definedName name="_N22" localSheetId="6">#REF!</definedName>
    <definedName name="_N22">#REF!</definedName>
    <definedName name="_N23" localSheetId="3">#REF!</definedName>
    <definedName name="_N23" localSheetId="5">#REF!</definedName>
    <definedName name="_N23" localSheetId="6">#REF!</definedName>
    <definedName name="_N23">#REF!</definedName>
    <definedName name="_N24" localSheetId="3">#REF!</definedName>
    <definedName name="_N24" localSheetId="5">#REF!</definedName>
    <definedName name="_N24" localSheetId="6">#REF!</definedName>
    <definedName name="_N24">#REF!</definedName>
    <definedName name="_N25" localSheetId="3">#REF!</definedName>
    <definedName name="_N25" localSheetId="5">#REF!</definedName>
    <definedName name="_N25" localSheetId="6">#REF!</definedName>
    <definedName name="_N25">#REF!</definedName>
    <definedName name="_N26" localSheetId="3">#REF!</definedName>
    <definedName name="_N26" localSheetId="5">#REF!</definedName>
    <definedName name="_N26" localSheetId="6">#REF!</definedName>
    <definedName name="_N26">#REF!</definedName>
    <definedName name="_N27" localSheetId="3">#REF!</definedName>
    <definedName name="_N27" localSheetId="5">#REF!</definedName>
    <definedName name="_N27" localSheetId="6">#REF!</definedName>
    <definedName name="_N27">#REF!</definedName>
    <definedName name="_N28" localSheetId="3">#REF!</definedName>
    <definedName name="_N28" localSheetId="5">#REF!</definedName>
    <definedName name="_N28" localSheetId="6">#REF!</definedName>
    <definedName name="_N28">#REF!</definedName>
    <definedName name="_N29" localSheetId="3">#REF!</definedName>
    <definedName name="_N29" localSheetId="5">#REF!</definedName>
    <definedName name="_N29" localSheetId="6">#REF!</definedName>
    <definedName name="_N29">#REF!</definedName>
    <definedName name="_N3" localSheetId="3">#REF!</definedName>
    <definedName name="_N3" localSheetId="5">#REF!</definedName>
    <definedName name="_N3" localSheetId="6">#REF!</definedName>
    <definedName name="_N3">#REF!</definedName>
    <definedName name="_N31" localSheetId="3">#REF!</definedName>
    <definedName name="_N31" localSheetId="5">#REF!</definedName>
    <definedName name="_N31" localSheetId="6">#REF!</definedName>
    <definedName name="_N31">#REF!</definedName>
    <definedName name="_N310" localSheetId="3">#REF!</definedName>
    <definedName name="_N310" localSheetId="5">#REF!</definedName>
    <definedName name="_N310" localSheetId="6">#REF!</definedName>
    <definedName name="_N310">#REF!</definedName>
    <definedName name="_N311" localSheetId="3">#REF!</definedName>
    <definedName name="_N311" localSheetId="5">#REF!</definedName>
    <definedName name="_N311" localSheetId="6">#REF!</definedName>
    <definedName name="_N311">#REF!</definedName>
    <definedName name="_N312" localSheetId="3">#REF!</definedName>
    <definedName name="_N312" localSheetId="5">#REF!</definedName>
    <definedName name="_N312" localSheetId="6">#REF!</definedName>
    <definedName name="_N312">#REF!</definedName>
    <definedName name="_N313" localSheetId="3">#REF!</definedName>
    <definedName name="_N313" localSheetId="5">#REF!</definedName>
    <definedName name="_N313" localSheetId="6">#REF!</definedName>
    <definedName name="_N313">#REF!</definedName>
    <definedName name="_N32" localSheetId="3">#REF!</definedName>
    <definedName name="_N32" localSheetId="5">#REF!</definedName>
    <definedName name="_N32" localSheetId="6">#REF!</definedName>
    <definedName name="_N32">#REF!</definedName>
    <definedName name="_N33" localSheetId="3">#REF!</definedName>
    <definedName name="_N33" localSheetId="5">#REF!</definedName>
    <definedName name="_N33" localSheetId="6">#REF!</definedName>
    <definedName name="_N33">#REF!</definedName>
    <definedName name="_N34" localSheetId="3">#REF!</definedName>
    <definedName name="_N34" localSheetId="5">#REF!</definedName>
    <definedName name="_N34" localSheetId="6">#REF!</definedName>
    <definedName name="_N34">#REF!</definedName>
    <definedName name="_N35" localSheetId="3">#REF!</definedName>
    <definedName name="_N35" localSheetId="5">#REF!</definedName>
    <definedName name="_N35" localSheetId="6">#REF!</definedName>
    <definedName name="_N35">#REF!</definedName>
    <definedName name="_N36" localSheetId="3">#REF!</definedName>
    <definedName name="_N36" localSheetId="5">#REF!</definedName>
    <definedName name="_N36" localSheetId="6">#REF!</definedName>
    <definedName name="_N36">#REF!</definedName>
    <definedName name="_N37" localSheetId="3">#REF!</definedName>
    <definedName name="_N37" localSheetId="5">#REF!</definedName>
    <definedName name="_N37" localSheetId="6">#REF!</definedName>
    <definedName name="_N37">#REF!</definedName>
    <definedName name="_N38" localSheetId="3">#REF!</definedName>
    <definedName name="_N38" localSheetId="5">#REF!</definedName>
    <definedName name="_N38" localSheetId="6">#REF!</definedName>
    <definedName name="_N38">#REF!</definedName>
    <definedName name="_N39" localSheetId="3">#REF!</definedName>
    <definedName name="_N39" localSheetId="5">#REF!</definedName>
    <definedName name="_N39" localSheetId="6">#REF!</definedName>
    <definedName name="_N39">#REF!</definedName>
    <definedName name="_N4" localSheetId="3">#REF!</definedName>
    <definedName name="_N4" localSheetId="5">#REF!</definedName>
    <definedName name="_N4" localSheetId="6">#REF!</definedName>
    <definedName name="_N4">#REF!</definedName>
    <definedName name="_N41" localSheetId="3">#REF!</definedName>
    <definedName name="_N41" localSheetId="5">#REF!</definedName>
    <definedName name="_N41" localSheetId="6">#REF!</definedName>
    <definedName name="_N41">#REF!</definedName>
    <definedName name="_N42" localSheetId="3">#REF!</definedName>
    <definedName name="_N42" localSheetId="5">#REF!</definedName>
    <definedName name="_N42" localSheetId="6">#REF!</definedName>
    <definedName name="_N42">#REF!</definedName>
    <definedName name="_N43" localSheetId="3">#REF!</definedName>
    <definedName name="_N43" localSheetId="5">#REF!</definedName>
    <definedName name="_N43" localSheetId="6">#REF!</definedName>
    <definedName name="_N43">#REF!</definedName>
    <definedName name="_N44" localSheetId="3">#REF!</definedName>
    <definedName name="_N44" localSheetId="5">#REF!</definedName>
    <definedName name="_N44" localSheetId="6">#REF!</definedName>
    <definedName name="_N44">#REF!</definedName>
    <definedName name="_N5" localSheetId="3">#REF!</definedName>
    <definedName name="_N5" localSheetId="5">#REF!</definedName>
    <definedName name="_N5" localSheetId="6">#REF!</definedName>
    <definedName name="_N5">#REF!</definedName>
    <definedName name="_N51" localSheetId="3">#REF!</definedName>
    <definedName name="_N51" localSheetId="5">#REF!</definedName>
    <definedName name="_N51" localSheetId="6">#REF!</definedName>
    <definedName name="_N51">#REF!</definedName>
    <definedName name="_N52" localSheetId="3">#REF!</definedName>
    <definedName name="_N52" localSheetId="5">#REF!</definedName>
    <definedName name="_N52" localSheetId="6">#REF!</definedName>
    <definedName name="_N52">#REF!</definedName>
    <definedName name="_N53" localSheetId="3">#REF!</definedName>
    <definedName name="_N53" localSheetId="5">#REF!</definedName>
    <definedName name="_N53" localSheetId="6">#REF!</definedName>
    <definedName name="_N53">#REF!</definedName>
    <definedName name="_N54" localSheetId="3">#REF!</definedName>
    <definedName name="_N54" localSheetId="5">#REF!</definedName>
    <definedName name="_N54" localSheetId="6">#REF!</definedName>
    <definedName name="_N54">#REF!</definedName>
    <definedName name="_N55" localSheetId="1">#REF!</definedName>
    <definedName name="_N55" localSheetId="3">#REF!</definedName>
    <definedName name="_N55" localSheetId="5">#REF!</definedName>
    <definedName name="_N55" localSheetId="6">#REF!</definedName>
    <definedName name="_N55">#REF!</definedName>
    <definedName name="_N56" localSheetId="1">#REF!</definedName>
    <definedName name="_N56" localSheetId="3">#REF!</definedName>
    <definedName name="_N56" localSheetId="5">#REF!</definedName>
    <definedName name="_N56" localSheetId="6">#REF!</definedName>
    <definedName name="_N56">#REF!</definedName>
    <definedName name="_N6" localSheetId="3">#REF!</definedName>
    <definedName name="_N6" localSheetId="5">#REF!</definedName>
    <definedName name="_N6" localSheetId="6">#REF!</definedName>
    <definedName name="_N6">#REF!</definedName>
    <definedName name="_N61" localSheetId="3">#REF!</definedName>
    <definedName name="_N61" localSheetId="5">#REF!</definedName>
    <definedName name="_N61" localSheetId="6">#REF!</definedName>
    <definedName name="_N61">#REF!</definedName>
    <definedName name="_N610" localSheetId="3">#REF!</definedName>
    <definedName name="_N610" localSheetId="5">#REF!</definedName>
    <definedName name="_N610" localSheetId="6">#REF!</definedName>
    <definedName name="_N610">#REF!</definedName>
    <definedName name="_N611" localSheetId="3">#REF!</definedName>
    <definedName name="_N611" localSheetId="5">#REF!</definedName>
    <definedName name="_N611" localSheetId="6">#REF!</definedName>
    <definedName name="_N611">#REF!</definedName>
    <definedName name="_N612" localSheetId="3">#REF!</definedName>
    <definedName name="_N612" localSheetId="5">#REF!</definedName>
    <definedName name="_N612" localSheetId="6">#REF!</definedName>
    <definedName name="_N612">#REF!</definedName>
    <definedName name="_N613" localSheetId="3">#REF!</definedName>
    <definedName name="_N613" localSheetId="5">#REF!</definedName>
    <definedName name="_N613" localSheetId="6">#REF!</definedName>
    <definedName name="_N613">#REF!</definedName>
    <definedName name="_N62" localSheetId="3">#REF!</definedName>
    <definedName name="_N62" localSheetId="5">#REF!</definedName>
    <definedName name="_N62" localSheetId="6">#REF!</definedName>
    <definedName name="_N62">#REF!</definedName>
    <definedName name="_N63" localSheetId="3">#REF!</definedName>
    <definedName name="_N63" localSheetId="5">#REF!</definedName>
    <definedName name="_N63" localSheetId="6">#REF!</definedName>
    <definedName name="_N63">#REF!</definedName>
    <definedName name="_N64" localSheetId="3">#REF!</definedName>
    <definedName name="_N64" localSheetId="5">#REF!</definedName>
    <definedName name="_N64" localSheetId="6">#REF!</definedName>
    <definedName name="_N64">#REF!</definedName>
    <definedName name="_N65" localSheetId="3">#REF!</definedName>
    <definedName name="_N65" localSheetId="5">#REF!</definedName>
    <definedName name="_N65" localSheetId="6">#REF!</definedName>
    <definedName name="_N65">#REF!</definedName>
    <definedName name="_N66" localSheetId="3">#REF!</definedName>
    <definedName name="_N66" localSheetId="5">#REF!</definedName>
    <definedName name="_N66" localSheetId="6">#REF!</definedName>
    <definedName name="_N66">#REF!</definedName>
    <definedName name="_N67" localSheetId="3">#REF!</definedName>
    <definedName name="_N67" localSheetId="5">#REF!</definedName>
    <definedName name="_N67" localSheetId="6">#REF!</definedName>
    <definedName name="_N67">#REF!</definedName>
    <definedName name="_N68" localSheetId="3">#REF!</definedName>
    <definedName name="_N68" localSheetId="5">#REF!</definedName>
    <definedName name="_N68" localSheetId="6">#REF!</definedName>
    <definedName name="_N68">#REF!</definedName>
    <definedName name="_N69" localSheetId="3">#REF!</definedName>
    <definedName name="_N69" localSheetId="5">#REF!</definedName>
    <definedName name="_N69" localSheetId="6">#REF!</definedName>
    <definedName name="_N69">#REF!</definedName>
    <definedName name="_N7" localSheetId="1">#REF!</definedName>
    <definedName name="_N7" localSheetId="3">#REF!</definedName>
    <definedName name="_N7" localSheetId="5">#REF!</definedName>
    <definedName name="_N7" localSheetId="6">#REF!</definedName>
    <definedName name="_N7">#REF!</definedName>
    <definedName name="_N71" localSheetId="1">#REF!</definedName>
    <definedName name="_N71" localSheetId="3">#REF!</definedName>
    <definedName name="_N71" localSheetId="5">#REF!</definedName>
    <definedName name="_N71" localSheetId="6">#REF!</definedName>
    <definedName name="_N71">#REF!</definedName>
    <definedName name="_N72" localSheetId="1">#REF!</definedName>
    <definedName name="_N72" localSheetId="3">#REF!</definedName>
    <definedName name="_N72" localSheetId="5">#REF!</definedName>
    <definedName name="_N72" localSheetId="6">#REF!</definedName>
    <definedName name="_N72">#REF!</definedName>
    <definedName name="_N8" localSheetId="3">#REF!</definedName>
    <definedName name="_N8" localSheetId="5">#REF!</definedName>
    <definedName name="_N8" localSheetId="6">#REF!</definedName>
    <definedName name="_N8">#REF!</definedName>
    <definedName name="_st1">'[1]PREDMJER-POLJSKI PUT-S8'!$F$9</definedName>
    <definedName name="_st10">'[1]PREDMJER-POLJSKI PUT-S8'!$F$87</definedName>
    <definedName name="_st11">'[1]PREDMJER-POLJSKI PUT-S8'!$F$93</definedName>
    <definedName name="_st13">'[1]PREDMJER-POLJSKI PUT-S8'!$F$121</definedName>
    <definedName name="_st14">'[1]PREDMJER-POLJSKI PUT-S8'!$F$126</definedName>
    <definedName name="_st15">'[1]PREDMJER-POLJSKI PUT-S8'!$F$130</definedName>
    <definedName name="_st16">'[1]PREDMJER-POLJSKI PUT-S8'!$F$136</definedName>
    <definedName name="_st17">'[1]PREDMJER-POLJSKI PUT-S8'!$F$142</definedName>
    <definedName name="_st18">'[1]PREDMJER-POLJSKI PUT-S8'!$F$148</definedName>
    <definedName name="_st19">'[1]PREDMJER-POLJSKI PUT-S8'!$F$154</definedName>
    <definedName name="_st2">'[1]PREDMJER-POLJSKI PUT-S8'!$F$15</definedName>
    <definedName name="_st20">'[1]PREDMJER-POLJSKI PUT-S8'!$F$160</definedName>
    <definedName name="_st21">'[1]PREDMJER-POLJSKI PUT-S8'!$F$179</definedName>
    <definedName name="_st22">'[1]PREDMJER-POLJSKI PUT-S8'!$F$186</definedName>
    <definedName name="_st23">'[1]PREDMJER-POLJSKI PUT-S8'!$F$192</definedName>
    <definedName name="_st24">'[1]PREDMJER-POLJSKI PUT-S8'!$F$195</definedName>
    <definedName name="_st3">'[1]PREDMJER-POLJSKI PUT-S8'!$F$36</definedName>
    <definedName name="_st4">'[1]PREDMJER-POLJSKI PUT-S8'!$F$40</definedName>
    <definedName name="_st5">'[1]PREDMJER-POLJSKI PUT-S8'!$F$46</definedName>
    <definedName name="_st6">'[1]PREDMJER-POLJSKI PUT-S8'!$F$53</definedName>
    <definedName name="_st7">'[1]PREDMJER-POLJSKI PUT-S8'!$F$59</definedName>
    <definedName name="_st8">'[1]PREDMJER-POLJSKI PUT-S8'!$F$69</definedName>
    <definedName name="_st9">'[1]PREDMJER-POLJSKI PUT-S8'!$F$79</definedName>
    <definedName name="_str2" localSheetId="1">#REF!</definedName>
    <definedName name="_str2" localSheetId="3">#REF!</definedName>
    <definedName name="_str2" localSheetId="5">#REF!</definedName>
    <definedName name="_str2" localSheetId="6">#REF!</definedName>
    <definedName name="_str2">#REF!</definedName>
    <definedName name="a" localSheetId="1">#REF!</definedName>
    <definedName name="a" localSheetId="3">#REF!</definedName>
    <definedName name="a" localSheetId="5">#REF!</definedName>
    <definedName name="a" localSheetId="6">#REF!</definedName>
    <definedName name="a">#REF!</definedName>
    <definedName name="aa" localSheetId="1">#REF!</definedName>
    <definedName name="aa" localSheetId="3">#REF!</definedName>
    <definedName name="aa" localSheetId="5">#REF!</definedName>
    <definedName name="aa" localSheetId="6">#REF!</definedName>
    <definedName name="aa">#REF!</definedName>
    <definedName name="AAAA" localSheetId="1">#REF!</definedName>
    <definedName name="AAAA" localSheetId="3">#REF!</definedName>
    <definedName name="AAAA" localSheetId="5">#REF!</definedName>
    <definedName name="AAAA" localSheetId="6">#REF!</definedName>
    <definedName name="AAAA">#REF!</definedName>
    <definedName name="ab" localSheetId="1">#REF!</definedName>
    <definedName name="ab" localSheetId="3">#REF!</definedName>
    <definedName name="ab" localSheetId="5">#REF!</definedName>
    <definedName name="ab" localSheetId="6">#REF!</definedName>
    <definedName name="ab">#REF!</definedName>
    <definedName name="ac" localSheetId="1">#REF!</definedName>
    <definedName name="ac" localSheetId="3">#REF!</definedName>
    <definedName name="ac" localSheetId="5">#REF!</definedName>
    <definedName name="ac" localSheetId="6">#REF!</definedName>
    <definedName name="ac">#REF!</definedName>
    <definedName name="ad" localSheetId="1">#REF!</definedName>
    <definedName name="ad" localSheetId="3">#REF!</definedName>
    <definedName name="ad" localSheetId="5">#REF!</definedName>
    <definedName name="ad" localSheetId="6">#REF!</definedName>
    <definedName name="ad">#REF!</definedName>
    <definedName name="af" localSheetId="1">#REF!</definedName>
    <definedName name="af" localSheetId="3">#REF!</definedName>
    <definedName name="af" localSheetId="5">#REF!</definedName>
    <definedName name="af" localSheetId="6">#REF!</definedName>
    <definedName name="af">#REF!</definedName>
    <definedName name="AFFSFFDVBDBGBDBDBGBDD" localSheetId="3">#REF!</definedName>
    <definedName name="AFFSFFDVBDBGBDBDBGBDD" localSheetId="5">#REF!</definedName>
    <definedName name="AFFSFFDVBDBGBDBDBGBDD" localSheetId="6">#REF!</definedName>
    <definedName name="AFFSFFDVBDBGBDBDBGBDD">#REF!</definedName>
    <definedName name="ANALIZE" localSheetId="1">#REF!</definedName>
    <definedName name="ANALIZE" localSheetId="3">#REF!</definedName>
    <definedName name="ANALIZE" localSheetId="5">#REF!</definedName>
    <definedName name="ANALIZE" localSheetId="6">#REF!</definedName>
    <definedName name="ANALIZE">#REF!</definedName>
    <definedName name="ante" localSheetId="1">#REF!</definedName>
    <definedName name="ante" localSheetId="3">#REF!</definedName>
    <definedName name="ante" localSheetId="5">#REF!</definedName>
    <definedName name="ante" localSheetId="6">#REF!</definedName>
    <definedName name="ante">#REF!</definedName>
    <definedName name="AV" localSheetId="1">#REF!</definedName>
    <definedName name="AV" localSheetId="3">#REF!</definedName>
    <definedName name="AV" localSheetId="5">#REF!</definedName>
    <definedName name="AV" localSheetId="6">#REF!</definedName>
    <definedName name="AV">#REF!</definedName>
    <definedName name="b" localSheetId="1">#REF!</definedName>
    <definedName name="b" localSheetId="3">#REF!</definedName>
    <definedName name="b" localSheetId="5">#REF!</definedName>
    <definedName name="b" localSheetId="6">#REF!</definedName>
    <definedName name="b">#REF!</definedName>
    <definedName name="BOD" localSheetId="3">#REF!</definedName>
    <definedName name="BOD" localSheetId="5">#REF!</definedName>
    <definedName name="BOD" localSheetId="6">#REF!</definedName>
    <definedName name="BOD">#REF!</definedName>
    <definedName name="BODIC" localSheetId="3">#REF!</definedName>
    <definedName name="BODIC" localSheetId="5">#REF!</definedName>
    <definedName name="BODIC" localSheetId="6">#REF!</definedName>
    <definedName name="BODIC">#REF!</definedName>
    <definedName name="cartons">'[2]cjenik (2)'!$T$1</definedName>
    <definedName name="cd" localSheetId="1">#REF!</definedName>
    <definedName name="cd" localSheetId="3">#REF!</definedName>
    <definedName name="cd" localSheetId="5">#REF!</definedName>
    <definedName name="cd" localSheetId="6">#REF!</definedName>
    <definedName name="cd">#REF!</definedName>
    <definedName name="CEH" localSheetId="1">#REF!</definedName>
    <definedName name="CEH" localSheetId="3">#REF!</definedName>
    <definedName name="CEH" localSheetId="5">#REF!</definedName>
    <definedName name="CEH" localSheetId="6">#REF!</definedName>
    <definedName name="CEH">#REF!</definedName>
    <definedName name="CJENIK_AMORTIZACIJA" localSheetId="1">[3]DMGAL!#REF!</definedName>
    <definedName name="CJENIK_AMORTIZACIJA" localSheetId="3">[3]DMGAL!#REF!</definedName>
    <definedName name="CJENIK_AMORTIZACIJA" localSheetId="5">[3]DMGAL!#REF!</definedName>
    <definedName name="CJENIK_AMORTIZACIJA" localSheetId="6">[3]DMGAL!#REF!</definedName>
    <definedName name="CJENIK_AMORTIZACIJA">[3]DMGAL!#REF!</definedName>
    <definedName name="Copy_of_DA669E372" localSheetId="1">#REF!</definedName>
    <definedName name="Copy_of_DA669E372" localSheetId="3">#REF!</definedName>
    <definedName name="Copy_of_DA669E372" localSheetId="5">#REF!</definedName>
    <definedName name="Copy_of_DA669E372" localSheetId="6">#REF!</definedName>
    <definedName name="Copy_of_DA669E372">#REF!</definedName>
    <definedName name="čččč" localSheetId="1">#REF!</definedName>
    <definedName name="čččč" localSheetId="3">#REF!</definedName>
    <definedName name="čččč" localSheetId="5">#REF!</definedName>
    <definedName name="čččč" localSheetId="6">#REF!</definedName>
    <definedName name="čččč">#REF!</definedName>
    <definedName name="d" localSheetId="1">#REF!</definedName>
    <definedName name="d" localSheetId="3">#REF!</definedName>
    <definedName name="d" localSheetId="5">#REF!</definedName>
    <definedName name="d" localSheetId="6">#REF!</definedName>
    <definedName name="d">#REF!</definedName>
    <definedName name="DALEKOVOD">[4]FAKTORI!$B$2</definedName>
    <definedName name="dd" localSheetId="1">#REF!</definedName>
    <definedName name="dd" localSheetId="3">#REF!</definedName>
    <definedName name="dd" localSheetId="5">#REF!</definedName>
    <definedName name="dd" localSheetId="6">#REF!</definedName>
    <definedName name="dd">#REF!</definedName>
    <definedName name="df" localSheetId="1">#REF!</definedName>
    <definedName name="df" localSheetId="3">#REF!</definedName>
    <definedName name="df" localSheetId="5">#REF!</definedName>
    <definedName name="df" localSheetId="6">#REF!</definedName>
    <definedName name="df">#REF!</definedName>
    <definedName name="e" localSheetId="1">#REF!</definedName>
    <definedName name="e" localSheetId="3">#REF!</definedName>
    <definedName name="e" localSheetId="5">#REF!</definedName>
    <definedName name="e" localSheetId="6">#REF!</definedName>
    <definedName name="e">#REF!</definedName>
    <definedName name="ee" localSheetId="1">#REF!</definedName>
    <definedName name="ee" localSheetId="3">#REF!</definedName>
    <definedName name="ee" localSheetId="5">#REF!</definedName>
    <definedName name="ee" localSheetId="6">#REF!</definedName>
    <definedName name="ee">#REF!</definedName>
    <definedName name="Excel_BuiltIn_Print_Area_1" localSheetId="1">'A Građ REK'!$A$1:$F$491</definedName>
    <definedName name="Excel_BuiltIn_Print_Area_1" localSheetId="3">'B obrt REK'!$A$1:$F$491</definedName>
    <definedName name="Excel_BuiltIn_Print_Area_1" localSheetId="5">'C inst REK '!$A$1:$D$493</definedName>
    <definedName name="Excel_BuiltIn_Print_Area_1" localSheetId="6">'C1. hidro'!$A$1:$E$455</definedName>
    <definedName name="Excel_BuiltIn_Print_Area_1">#REF!</definedName>
    <definedName name="Excel_BuiltIn_Print_Area_1_1" localSheetId="1">'A Građ REK'!$A$1:$F$499</definedName>
    <definedName name="Excel_BuiltIn_Print_Area_1_1" localSheetId="3">'B obrt REK'!$A$1:$F$499</definedName>
    <definedName name="Excel_BuiltIn_Print_Area_1_1" localSheetId="5">'C inst REK '!$A$1:$D$501</definedName>
    <definedName name="Excel_BuiltIn_Print_Area_1_1" localSheetId="6">'C1. hidro'!$A$1:$E$463</definedName>
    <definedName name="Excel_BuiltIn_Print_Area_1_1">#REF!</definedName>
    <definedName name="Excel_BuiltIn_Print_Area_1_1_1" localSheetId="1">'A Građ REK'!#REF!</definedName>
    <definedName name="Excel_BuiltIn_Print_Area_1_1_1" localSheetId="3">'B obrt REK'!#REF!</definedName>
    <definedName name="Excel_BuiltIn_Print_Area_1_1_1" localSheetId="5">'C inst REK '!#REF!</definedName>
    <definedName name="Excel_BuiltIn_Print_Area_1_1_1" localSheetId="6">'C1. hidro'!#REF!</definedName>
    <definedName name="Excel_BuiltIn_Print_Area_1_1_1">#REF!</definedName>
    <definedName name="Excel_BuiltIn_Print_Area_1_1_1_1" localSheetId="1">'A Građ REK'!#REF!</definedName>
    <definedName name="Excel_BuiltIn_Print_Area_1_1_1_1" localSheetId="3">'B obrt REK'!#REF!</definedName>
    <definedName name="Excel_BuiltIn_Print_Area_1_1_1_1" localSheetId="5">'C inst REK '!#REF!</definedName>
    <definedName name="Excel_BuiltIn_Print_Area_1_1_1_1" localSheetId="6">'C1. hidro'!#REF!</definedName>
    <definedName name="Excel_BuiltIn_Print_Area_1_1_1_1">#REF!</definedName>
    <definedName name="Excel_BuiltIn_Print_Area_1_1_1_1_1" localSheetId="1">'A Građ REK'!$A$1:$F$20</definedName>
    <definedName name="Excel_BuiltIn_Print_Area_1_1_1_1_1" localSheetId="3">'B obrt REK'!$A$1:$F$20</definedName>
    <definedName name="Excel_BuiltIn_Print_Area_1_1_1_1_1" localSheetId="5">'C inst REK '!$A$1:$D$20</definedName>
    <definedName name="Excel_BuiltIn_Print_Area_1_1_1_1_1" localSheetId="6">'C1. hidro'!$A$1:$E$64</definedName>
    <definedName name="Excel_BuiltIn_Print_Area_1_1_1_1_1">#REF!</definedName>
    <definedName name="Excel_BuiltIn_Print_Area_1_1_1_1_1_1" localSheetId="1">'A Građ REK'!$A$1:$F$9</definedName>
    <definedName name="Excel_BuiltIn_Print_Area_1_1_1_1_1_1" localSheetId="3">'B obrt REK'!$A$1:$F$9</definedName>
    <definedName name="Excel_BuiltIn_Print_Area_1_1_1_1_1_1" localSheetId="5">'C inst REK '!$A$1:$D$9</definedName>
    <definedName name="Excel_BuiltIn_Print_Area_1_1_1_1_1_1" localSheetId="6">'C1. hidro'!$A$1:$E$50</definedName>
    <definedName name="Excel_BuiltIn_Print_Area_1_1_1_1_1_1">#REF!</definedName>
    <definedName name="Excel_BuiltIn_Print_Area_2" localSheetId="3">#REF!</definedName>
    <definedName name="Excel_BuiltIn_Print_Area_2" localSheetId="5">#REF!</definedName>
    <definedName name="Excel_BuiltIn_Print_Area_2" localSheetId="6">#REF!</definedName>
    <definedName name="Excel_BuiltIn_Print_Area_2">#REF!</definedName>
    <definedName name="Excel_BuiltIn_Print_Area_3" localSheetId="3">#REF!</definedName>
    <definedName name="Excel_BuiltIn_Print_Area_3" localSheetId="5">#REF!</definedName>
    <definedName name="Excel_BuiltIn_Print_Area_3" localSheetId="6">#REF!</definedName>
    <definedName name="Excel_BuiltIn_Print_Area_3">#REF!</definedName>
    <definedName name="Excel_BuiltIn_Print_Area_4" localSheetId="3">#REF!</definedName>
    <definedName name="Excel_BuiltIn_Print_Area_4" localSheetId="5">#REF!</definedName>
    <definedName name="Excel_BuiltIn_Print_Area_4" localSheetId="6">#REF!</definedName>
    <definedName name="Excel_BuiltIn_Print_Area_4">#REF!</definedName>
    <definedName name="Excel_BuiltIn_Print_Area_5" localSheetId="3">#REF!</definedName>
    <definedName name="Excel_BuiltIn_Print_Area_5" localSheetId="5">#REF!</definedName>
    <definedName name="Excel_BuiltIn_Print_Area_5" localSheetId="6">#REF!</definedName>
    <definedName name="Excel_BuiltIn_Print_Area_5">#REF!</definedName>
    <definedName name="Excel_BuiltIn_Print_Titles" localSheetId="3">#REF!</definedName>
    <definedName name="Excel_BuiltIn_Print_Titles" localSheetId="5">#REF!</definedName>
    <definedName name="Excel_BuiltIn_Print_Titles" localSheetId="6">#REF!</definedName>
    <definedName name="Excel_BuiltIn_Print_Titles">#REF!</definedName>
    <definedName name="Excel_BuiltIn_Print_Titles_1" localSheetId="1">#REF!</definedName>
    <definedName name="Excel_BuiltIn_Print_Titles_1" localSheetId="3">#REF!</definedName>
    <definedName name="Excel_BuiltIn_Print_Titles_1" localSheetId="5">#REF!</definedName>
    <definedName name="Excel_BuiltIn_Print_Titles_1" localSheetId="6">#REF!</definedName>
    <definedName name="Excel_BuiltIn_Print_Titles_1">#REF!</definedName>
    <definedName name="Excel_BuiltIn_Print_Titles_1_1" localSheetId="3">#REF!</definedName>
    <definedName name="Excel_BuiltIn_Print_Titles_1_1" localSheetId="5">#REF!</definedName>
    <definedName name="Excel_BuiltIn_Print_Titles_1_1" localSheetId="6">#REF!</definedName>
    <definedName name="Excel_BuiltIn_Print_Titles_1_1">#REF!</definedName>
    <definedName name="Excel_BuiltIn_Print_Titles_2" localSheetId="3">#REF!</definedName>
    <definedName name="Excel_BuiltIn_Print_Titles_2" localSheetId="5">#REF!</definedName>
    <definedName name="Excel_BuiltIn_Print_Titles_2" localSheetId="6">#REF!</definedName>
    <definedName name="Excel_BuiltIn_Print_Titles_2">#REF!</definedName>
    <definedName name="Excel_BuiltIn_Print_Titles_3" localSheetId="3">#REF!</definedName>
    <definedName name="Excel_BuiltIn_Print_Titles_3" localSheetId="5">#REF!</definedName>
    <definedName name="Excel_BuiltIn_Print_Titles_3" localSheetId="6">#REF!</definedName>
    <definedName name="Excel_BuiltIn_Print_Titles_3">#REF!</definedName>
    <definedName name="Excel_BuiltIn_Print_Titles_4" localSheetId="3">#REF!</definedName>
    <definedName name="Excel_BuiltIn_Print_Titles_4" localSheetId="5">#REF!</definedName>
    <definedName name="Excel_BuiltIn_Print_Titles_4" localSheetId="6">#REF!</definedName>
    <definedName name="Excel_BuiltIn_Print_Titles_4">#REF!</definedName>
    <definedName name="Excel_BuiltIn_Print_Titles_5" localSheetId="3">#REF!</definedName>
    <definedName name="Excel_BuiltIn_Print_Titles_5" localSheetId="5">#REF!</definedName>
    <definedName name="Excel_BuiltIn_Print_Titles_5" localSheetId="6">#REF!</definedName>
    <definedName name="Excel_BuiltIn_Print_Titles_5">#REF!</definedName>
    <definedName name="f" localSheetId="1">#REF!</definedName>
    <definedName name="f" localSheetId="3">#REF!</definedName>
    <definedName name="f" localSheetId="5">#REF!</definedName>
    <definedName name="f" localSheetId="6">#REF!</definedName>
    <definedName name="f">#REF!</definedName>
    <definedName name="fagfdgsfd" localSheetId="1">#REF!</definedName>
    <definedName name="fagfdgsfd" localSheetId="3">#REF!</definedName>
    <definedName name="fagfdgsfd" localSheetId="5">#REF!</definedName>
    <definedName name="fagfdgsfd" localSheetId="6">#REF!</definedName>
    <definedName name="fagfdgsfd">#REF!</definedName>
    <definedName name="fgsdgd" localSheetId="1">#REF!</definedName>
    <definedName name="fgsdgd" localSheetId="3">#REF!</definedName>
    <definedName name="fgsdgd" localSheetId="5">#REF!</definedName>
    <definedName name="fgsdgd" localSheetId="6">#REF!</definedName>
    <definedName name="fgsdgd">#REF!</definedName>
    <definedName name="fsd" localSheetId="1">#REF!</definedName>
    <definedName name="fsd" localSheetId="3">#REF!</definedName>
    <definedName name="fsd" localSheetId="5">#REF!</definedName>
    <definedName name="fsd" localSheetId="6">#REF!</definedName>
    <definedName name="fsd">#REF!</definedName>
    <definedName name="fsfsdf" localSheetId="1">#REF!</definedName>
    <definedName name="fsfsdf" localSheetId="3">#REF!</definedName>
    <definedName name="fsfsdf" localSheetId="5">#REF!</definedName>
    <definedName name="fsfsdf" localSheetId="6">#REF!</definedName>
    <definedName name="fsfsdf">#REF!</definedName>
    <definedName name="g" localSheetId="1">#REF!</definedName>
    <definedName name="g" localSheetId="3">#REF!</definedName>
    <definedName name="g" localSheetId="5">#REF!</definedName>
    <definedName name="g" localSheetId="12">#REF!</definedName>
    <definedName name="g" localSheetId="13">#REF!</definedName>
    <definedName name="g" localSheetId="14">#REF!</definedName>
    <definedName name="g" localSheetId="6">#REF!</definedName>
    <definedName name="g">#REF!</definedName>
    <definedName name="gdf" localSheetId="1">#REF!</definedName>
    <definedName name="gdf" localSheetId="3">#REF!</definedName>
    <definedName name="gdf" localSheetId="5">#REF!</definedName>
    <definedName name="gdf" localSheetId="6">#REF!</definedName>
    <definedName name="gdf">#REF!</definedName>
    <definedName name="gdje" localSheetId="3">#REF!</definedName>
    <definedName name="gdje" localSheetId="5">#REF!</definedName>
    <definedName name="gdje">#REF!</definedName>
    <definedName name="gfsd" localSheetId="1">#REF!</definedName>
    <definedName name="gfsd" localSheetId="3">#REF!</definedName>
    <definedName name="gfsd" localSheetId="5">#REF!</definedName>
    <definedName name="gfsd" localSheetId="6">#REF!</definedName>
    <definedName name="gfsd">#REF!</definedName>
    <definedName name="gfsdf" localSheetId="1">#REF!</definedName>
    <definedName name="gfsdf" localSheetId="3">#REF!</definedName>
    <definedName name="gfsdf" localSheetId="5">#REF!</definedName>
    <definedName name="gfsdf" localSheetId="6">#REF!</definedName>
    <definedName name="gfsdf">#REF!</definedName>
    <definedName name="gfsdgf" localSheetId="1">#REF!</definedName>
    <definedName name="gfsdgf" localSheetId="3">#REF!</definedName>
    <definedName name="gfsdgf" localSheetId="5">#REF!</definedName>
    <definedName name="gfsdgf" localSheetId="6">#REF!</definedName>
    <definedName name="gfsdgf">#REF!</definedName>
    <definedName name="gg" localSheetId="1">#REF!</definedName>
    <definedName name="gg" localSheetId="3">#REF!</definedName>
    <definedName name="gg" localSheetId="5">#REF!</definedName>
    <definedName name="gg" localSheetId="6">#REF!</definedName>
    <definedName name="gg">#REF!</definedName>
    <definedName name="GP_KRK" localSheetId="1">#REF!</definedName>
    <definedName name="GP_KRK" localSheetId="3">#REF!</definedName>
    <definedName name="GP_KRK" localSheetId="5">#REF!</definedName>
    <definedName name="GP_KRK" localSheetId="6">#REF!</definedName>
    <definedName name="GP_KRK">#REF!</definedName>
    <definedName name="Gradjevina" localSheetId="3">#REF!</definedName>
    <definedName name="Gradjevina" localSheetId="5">#REF!</definedName>
    <definedName name="Gradjevina" localSheetId="6">#REF!</definedName>
    <definedName name="Gradjevina">#REF!</definedName>
    <definedName name="h" localSheetId="1">#REF!</definedName>
    <definedName name="h" localSheetId="3">#REF!</definedName>
    <definedName name="h" localSheetId="5">#REF!</definedName>
    <definedName name="h" localSheetId="6">#REF!</definedName>
    <definedName name="h">#REF!</definedName>
    <definedName name="i" localSheetId="1">#REF!</definedName>
    <definedName name="i" localSheetId="3">#REF!</definedName>
    <definedName name="i" localSheetId="5">#REF!</definedName>
    <definedName name="i" localSheetId="6">#REF!</definedName>
    <definedName name="i">#REF!</definedName>
    <definedName name="ii" localSheetId="1">#REF!</definedName>
    <definedName name="ii" localSheetId="3">#REF!</definedName>
    <definedName name="ii" localSheetId="5">#REF!</definedName>
    <definedName name="ii" localSheetId="6">#REF!</definedName>
    <definedName name="ii">#REF!</definedName>
    <definedName name="iii" localSheetId="1">#REF!</definedName>
    <definedName name="iii" localSheetId="3">#REF!</definedName>
    <definedName name="iii" localSheetId="5">#REF!</definedName>
    <definedName name="iii" localSheetId="6">#REF!</definedName>
    <definedName name="iii">#REF!</definedName>
    <definedName name="is" localSheetId="1">#REF!</definedName>
    <definedName name="is" localSheetId="3">#REF!</definedName>
    <definedName name="is" localSheetId="5">#REF!</definedName>
    <definedName name="is" localSheetId="6">#REF!</definedName>
    <definedName name="is">#REF!</definedName>
    <definedName name="IzvještajTablicaALPINE" localSheetId="1">#REF!</definedName>
    <definedName name="IzvještajTablicaALPINE" localSheetId="3">#REF!</definedName>
    <definedName name="IzvještajTablicaALPINE" localSheetId="5">#REF!</definedName>
    <definedName name="IzvještajTablicaALPINE" localSheetId="6">#REF!</definedName>
    <definedName name="IzvještajTablicaALPINE">#REF!</definedName>
    <definedName name="J" localSheetId="1">#REF!</definedName>
    <definedName name="J" localSheetId="3">#REF!</definedName>
    <definedName name="J" localSheetId="5">#REF!</definedName>
    <definedName name="J" localSheetId="6">#REF!</definedName>
    <definedName name="J">#REF!</definedName>
    <definedName name="k" localSheetId="1">#REF!</definedName>
    <definedName name="k" localSheetId="3">#REF!</definedName>
    <definedName name="k" localSheetId="5">#REF!</definedName>
    <definedName name="k" localSheetId="6">#REF!</definedName>
    <definedName name="k">#REF!</definedName>
    <definedName name="kikk" localSheetId="1">#REF!</definedName>
    <definedName name="kikk" localSheetId="3">#REF!</definedName>
    <definedName name="kikk" localSheetId="5">#REF!</definedName>
    <definedName name="kikk" localSheetId="6">#REF!</definedName>
    <definedName name="kikk">#REF!</definedName>
    <definedName name="kkkk" localSheetId="1">#REF!</definedName>
    <definedName name="kkkk" localSheetId="3">#REF!</definedName>
    <definedName name="kkkk" localSheetId="5">#REF!</definedName>
    <definedName name="kkkk" localSheetId="6">#REF!</definedName>
    <definedName name="kkkk">#REF!</definedName>
    <definedName name="kl" localSheetId="1">#REF!</definedName>
    <definedName name="kl" localSheetId="3">#REF!</definedName>
    <definedName name="kl" localSheetId="5">#REF!</definedName>
    <definedName name="kl" localSheetId="6">#REF!</definedName>
    <definedName name="kl">#REF!</definedName>
    <definedName name="Knjiga">[5]Knjiga!$B$6:$H$11317</definedName>
    <definedName name="L" localSheetId="1">#REF!</definedName>
    <definedName name="L" localSheetId="3">#REF!</definedName>
    <definedName name="L" localSheetId="5">#REF!</definedName>
    <definedName name="L" localSheetId="6">#REF!</definedName>
    <definedName name="L">#REF!</definedName>
    <definedName name="ll" localSheetId="1">#REF!</definedName>
    <definedName name="ll" localSheetId="3">#REF!</definedName>
    <definedName name="ll" localSheetId="5">#REF!</definedName>
    <definedName name="ll" localSheetId="6">#REF!</definedName>
    <definedName name="ll">#REF!</definedName>
    <definedName name="lll" localSheetId="1">#REF!</definedName>
    <definedName name="lll" localSheetId="3">#REF!</definedName>
    <definedName name="lll" localSheetId="5">#REF!</definedName>
    <definedName name="lll" localSheetId="6">#REF!</definedName>
    <definedName name="lll">#REF!</definedName>
    <definedName name="llll" localSheetId="1">#REF!</definedName>
    <definedName name="llll" localSheetId="3">#REF!</definedName>
    <definedName name="llll" localSheetId="5">#REF!</definedName>
    <definedName name="llll" localSheetId="6">#REF!</definedName>
    <definedName name="llll">#REF!</definedName>
    <definedName name="m" localSheetId="1">#REF!</definedName>
    <definedName name="m" localSheetId="3">#REF!</definedName>
    <definedName name="m" localSheetId="5">#REF!</definedName>
    <definedName name="m" localSheetId="6">#REF!</definedName>
    <definedName name="m">#REF!</definedName>
    <definedName name="marža">[6]REKAPITULACIJA!$AF$2</definedName>
    <definedName name="mmmm" localSheetId="1">#REF!</definedName>
    <definedName name="mmmm" localSheetId="3">#REF!</definedName>
    <definedName name="mmmm" localSheetId="5">#REF!</definedName>
    <definedName name="mmmm" localSheetId="6">#REF!</definedName>
    <definedName name="mmmm">#REF!</definedName>
    <definedName name="MSFAKJNFK" localSheetId="3">#REF!</definedName>
    <definedName name="MSFAKJNFK" localSheetId="5">#REF!</definedName>
    <definedName name="MSFAKJNFK" localSheetId="6">#REF!</definedName>
    <definedName name="MSFAKJNFK">#REF!</definedName>
    <definedName name="n" localSheetId="1">#REF!</definedName>
    <definedName name="n" localSheetId="3">#REF!</definedName>
    <definedName name="n" localSheetId="5">#REF!</definedName>
    <definedName name="n" localSheetId="6">#REF!</definedName>
    <definedName name="n">#REF!</definedName>
    <definedName name="NA" localSheetId="1">#REF!</definedName>
    <definedName name="NA" localSheetId="3">#REF!</definedName>
    <definedName name="NA" localSheetId="5">#REF!</definedName>
    <definedName name="NA" localSheetId="6">#REF!</definedName>
    <definedName name="NA">#REF!</definedName>
    <definedName name="novo" localSheetId="1">#REF!</definedName>
    <definedName name="novo" localSheetId="3">#REF!</definedName>
    <definedName name="novo" localSheetId="5">#REF!</definedName>
    <definedName name="novo" localSheetId="6">#REF!</definedName>
    <definedName name="novo">#REF!</definedName>
    <definedName name="O" localSheetId="1">#REF!</definedName>
    <definedName name="O" localSheetId="3">#REF!</definedName>
    <definedName name="O" localSheetId="5">#REF!</definedName>
    <definedName name="O" localSheetId="6">#REF!</definedName>
    <definedName name="O">#REF!</definedName>
    <definedName name="ogulin" localSheetId="1">#REF!</definedName>
    <definedName name="ogulin" localSheetId="3">#REF!</definedName>
    <definedName name="ogulin" localSheetId="5">#REF!</definedName>
    <definedName name="ogulin" localSheetId="6">#REF!</definedName>
    <definedName name="ogulin">#REF!</definedName>
    <definedName name="OLE_LINK1_1" localSheetId="1">#REF!</definedName>
    <definedName name="OLE_LINK1_1" localSheetId="3">#REF!</definedName>
    <definedName name="OLE_LINK1_1" localSheetId="5">#REF!</definedName>
    <definedName name="OLE_LINK1_1" localSheetId="6">#REF!</definedName>
    <definedName name="OLE_LINK1_1">#REF!</definedName>
    <definedName name="OLE_LINK1_1_2" localSheetId="1">#REF!</definedName>
    <definedName name="OLE_LINK1_1_2" localSheetId="3">#REF!</definedName>
    <definedName name="OLE_LINK1_1_2" localSheetId="5">#REF!</definedName>
    <definedName name="OLE_LINK1_1_2" localSheetId="6">#REF!</definedName>
    <definedName name="OLE_LINK1_1_2">#REF!</definedName>
    <definedName name="OLE_LINK1_1_6" localSheetId="1">#REF!</definedName>
    <definedName name="OLE_LINK1_1_6" localSheetId="3">#REF!</definedName>
    <definedName name="OLE_LINK1_1_6" localSheetId="5">#REF!</definedName>
    <definedName name="OLE_LINK1_1_6" localSheetId="6">#REF!</definedName>
    <definedName name="OLE_LINK1_1_6">#REF!</definedName>
    <definedName name="OLE_LINK2" localSheetId="1">#REF!</definedName>
    <definedName name="OLE_LINK2" localSheetId="3">#REF!</definedName>
    <definedName name="OLE_LINK2" localSheetId="5">#REF!</definedName>
    <definedName name="OLE_LINK2" localSheetId="6">#REF!</definedName>
    <definedName name="OLE_LINK2">#REF!</definedName>
    <definedName name="ooo" localSheetId="1">#REF!</definedName>
    <definedName name="ooo" localSheetId="3">#REF!</definedName>
    <definedName name="ooo" localSheetId="5">#REF!</definedName>
    <definedName name="ooo" localSheetId="6">#REF!</definedName>
    <definedName name="ooo">#REF!</definedName>
    <definedName name="oooooo" localSheetId="1">#REF!</definedName>
    <definedName name="oooooo" localSheetId="3">#REF!</definedName>
    <definedName name="oooooo" localSheetId="5">#REF!</definedName>
    <definedName name="oooooo" localSheetId="6">#REF!</definedName>
    <definedName name="oooooo">#REF!</definedName>
    <definedName name="OSIJEK_KOTEKS" localSheetId="1">#REF!</definedName>
    <definedName name="OSIJEK_KOTEKS" localSheetId="3">#REF!</definedName>
    <definedName name="OSIJEK_KOTEKS" localSheetId="5">#REF!</definedName>
    <definedName name="OSIJEK_KOTEKS" localSheetId="6">#REF!</definedName>
    <definedName name="OSIJEK_KOTEKS">#REF!</definedName>
    <definedName name="p" localSheetId="1">#REF!</definedName>
    <definedName name="p" localSheetId="3">#REF!</definedName>
    <definedName name="p" localSheetId="5">#REF!</definedName>
    <definedName name="p" localSheetId="6">#REF!</definedName>
    <definedName name="p">#REF!</definedName>
    <definedName name="pi" localSheetId="1">#REF!</definedName>
    <definedName name="pi" localSheetId="3">#REF!</definedName>
    <definedName name="pi" localSheetId="5">#REF!</definedName>
    <definedName name="pi" localSheetId="6">#REF!</definedName>
    <definedName name="pi">#REF!</definedName>
    <definedName name="Ponudjac" localSheetId="3">#REF!</definedName>
    <definedName name="Ponudjac" localSheetId="5">#REF!</definedName>
    <definedName name="Ponudjac" localSheetId="6">#REF!</definedName>
    <definedName name="Ponudjac">#REF!</definedName>
    <definedName name="pop" localSheetId="3">#REF!</definedName>
    <definedName name="pop" localSheetId="5">#REF!</definedName>
    <definedName name="pop" localSheetId="6">#REF!</definedName>
    <definedName name="pop">#REF!</definedName>
    <definedName name="POSTOTAK">1.2</definedName>
    <definedName name="ppppp" localSheetId="1">#REF!</definedName>
    <definedName name="ppppp" localSheetId="3">#REF!</definedName>
    <definedName name="ppppp" localSheetId="5">#REF!</definedName>
    <definedName name="ppppp" localSheetId="6">#REF!</definedName>
    <definedName name="ppppp">#REF!</definedName>
    <definedName name="_xlnm.Print_Area" localSheetId="2">'A građ'!$A$2:$G$431</definedName>
    <definedName name="_xlnm.Print_Area" localSheetId="1">#REF!</definedName>
    <definedName name="_xlnm.Print_Area" localSheetId="4">'B obrt'!$A$1:$H$246</definedName>
    <definedName name="_xlnm.Print_Area" localSheetId="3">#REF!</definedName>
    <definedName name="_xlnm.Print_Area" localSheetId="5">#REF!</definedName>
    <definedName name="_xlnm.Print_Area" localSheetId="8">'C.2.b. vatrodojava'!$A$2:$G$62</definedName>
    <definedName name="_xlnm.Print_Area" localSheetId="10">'C.3. stroj'!$A$1:$G$52</definedName>
    <definedName name="_xlnm.Print_Area" localSheetId="6">'C1. hidro'!$A$1:$H$191</definedName>
    <definedName name="_xlnm.Print_Area" localSheetId="7">'C2.a elektro'!$A$2:$G$391</definedName>
    <definedName name="_xlnm.Print_Area" localSheetId="15">'D. OPREMA'!$A$1:$F$127</definedName>
    <definedName name="_xlnm.Print_Area" localSheetId="0">Naslovna!$A$1:$C$31</definedName>
    <definedName name="_xlnm.Print_Area" localSheetId="16">Rekapitulacija!$A$1:$D$18</definedName>
    <definedName name="_xlnm.Print_Area">#REF!</definedName>
    <definedName name="PRINT_AREA_MI" localSheetId="1">#REF!</definedName>
    <definedName name="PRINT_AREA_MI" localSheetId="3">#REF!</definedName>
    <definedName name="PRINT_AREA_MI" localSheetId="5">#REF!</definedName>
    <definedName name="PRINT_AREA_MI" localSheetId="6">#REF!</definedName>
    <definedName name="PRINT_AREA_MI">#REF!</definedName>
    <definedName name="_xlnm.Print_Titles" localSheetId="1">#REF!</definedName>
    <definedName name="_xlnm.Print_Titles" localSheetId="3">#REF!</definedName>
    <definedName name="_xlnm.Print_Titles" localSheetId="5">#REF!</definedName>
    <definedName name="_xlnm.Print_Titles" localSheetId="10">'C.3. stroj'!#REF!</definedName>
    <definedName name="_xlnm.Print_Titles" localSheetId="11">'C.3.a. Vent'!$2:$3</definedName>
    <definedName name="_xlnm.Print_Titles" localSheetId="12">'C.3.b. Podno'!$2:$3</definedName>
    <definedName name="_xlnm.Print_Titles" localSheetId="13">'C.3.C. vkonv'!$2:$3</definedName>
    <definedName name="_xlnm.Print_Titles" localSheetId="14">'C.3.D. topl blok'!$2:$3</definedName>
    <definedName name="_xlnm.Print_Titles" localSheetId="6">#REF!</definedName>
    <definedName name="_xlnm.Print_Titles" localSheetId="15">'D. OPREMA'!$6:$6</definedName>
    <definedName name="_xlnm.Print_Titles">#REF!</definedName>
    <definedName name="PRINT_TITLES_MI" localSheetId="1">#REF!</definedName>
    <definedName name="PRINT_TITLES_MI" localSheetId="3">#REF!</definedName>
    <definedName name="PRINT_TITLES_MI" localSheetId="5">#REF!</definedName>
    <definedName name="PRINT_TITLES_MI" localSheetId="6">#REF!</definedName>
    <definedName name="PRINT_TITLES_MI">#REF!</definedName>
    <definedName name="PRINTAJ" localSheetId="1">#REF!</definedName>
    <definedName name="PRINTAJ" localSheetId="3">#REF!</definedName>
    <definedName name="PRINTAJ" localSheetId="5">#REF!</definedName>
    <definedName name="PRINTAJ" localSheetId="6">#REF!</definedName>
    <definedName name="PRINTAJ">#REF!</definedName>
    <definedName name="PROBA" localSheetId="1">#REF!</definedName>
    <definedName name="PROBA" localSheetId="3">#REF!</definedName>
    <definedName name="PROBA" localSheetId="5">#REF!</definedName>
    <definedName name="PROBA" localSheetId="6">#REF!</definedName>
    <definedName name="PROBA">#REF!</definedName>
    <definedName name="proizvod" localSheetId="1">#REF!</definedName>
    <definedName name="proizvod" localSheetId="3">#REF!</definedName>
    <definedName name="proizvod" localSheetId="5">#REF!</definedName>
    <definedName name="proizvod" localSheetId="6">#REF!</definedName>
    <definedName name="proizvod">#REF!</definedName>
    <definedName name="pt" localSheetId="3">#REF!</definedName>
    <definedName name="pt" localSheetId="5">#REF!</definedName>
    <definedName name="pt" localSheetId="6">#REF!</definedName>
    <definedName name="pt">#REF!</definedName>
    <definedName name="RABAT" localSheetId="1">#REF!</definedName>
    <definedName name="RABAT" localSheetId="4">'A građ'!#REF!</definedName>
    <definedName name="RABAT" localSheetId="3">#REF!</definedName>
    <definedName name="RABAT" localSheetId="5">#REF!</definedName>
    <definedName name="RABAT" localSheetId="8">'[7]IP-28-17'!#REF!</definedName>
    <definedName name="RABAT" localSheetId="6">#REF!</definedName>
    <definedName name="RABAT" localSheetId="7">'C2.a elektro'!#REF!</definedName>
    <definedName name="RABAT">'A građ'!#REF!</definedName>
    <definedName name="raspon">120</definedName>
    <definedName name="rbr" localSheetId="3">#REF!</definedName>
    <definedName name="rbr" localSheetId="5">#REF!</definedName>
    <definedName name="rbr" localSheetId="6">#REF!</definedName>
    <definedName name="rbr">#REF!</definedName>
    <definedName name="rijeka" localSheetId="1">#REF!</definedName>
    <definedName name="rijeka" localSheetId="3">#REF!</definedName>
    <definedName name="rijeka" localSheetId="5">#REF!</definedName>
    <definedName name="rijeka" localSheetId="6">#REF!</definedName>
    <definedName name="rijeka">#REF!</definedName>
    <definedName name="s" localSheetId="1">#REF!</definedName>
    <definedName name="s" localSheetId="3">#REF!</definedName>
    <definedName name="s" localSheetId="5">#REF!</definedName>
    <definedName name="s" localSheetId="6">#REF!</definedName>
    <definedName name="s">#REF!</definedName>
    <definedName name="sfsdf" localSheetId="1">#REF!</definedName>
    <definedName name="sfsdf" localSheetId="3">#REF!</definedName>
    <definedName name="sfsdf" localSheetId="5">#REF!</definedName>
    <definedName name="sfsdf" localSheetId="6">#REF!</definedName>
    <definedName name="sfsdf">#REF!</definedName>
    <definedName name="ss" localSheetId="1">#REF!</definedName>
    <definedName name="ss" localSheetId="3">#REF!</definedName>
    <definedName name="ss" localSheetId="5">#REF!</definedName>
    <definedName name="ss" localSheetId="6">#REF!</definedName>
    <definedName name="ss">#REF!</definedName>
    <definedName name="st" localSheetId="1">#REF!</definedName>
    <definedName name="st" localSheetId="3">#REF!</definedName>
    <definedName name="st" localSheetId="5">#REF!</definedName>
    <definedName name="st" localSheetId="6">#REF!</definedName>
    <definedName name="st">#REF!</definedName>
    <definedName name="st12.1">'[1]PREDMJER-POLJSKI PUT-S8'!$F$104</definedName>
    <definedName name="st12.2">'[1]PREDMJER-POLJSKI PUT-S8'!$F$111</definedName>
    <definedName name="st12.3">'[1]PREDMJER-POLJSKI PUT-S8'!$F$115</definedName>
    <definedName name="STROJEVI" localSheetId="1">#REF!</definedName>
    <definedName name="STROJEVI" localSheetId="3">#REF!</definedName>
    <definedName name="STROJEVI" localSheetId="5">#REF!</definedName>
    <definedName name="STROJEVI" localSheetId="6">#REF!</definedName>
    <definedName name="STROJEVI">#REF!</definedName>
    <definedName name="SVAŠTA" localSheetId="1">#REF!</definedName>
    <definedName name="SVAŠTA" localSheetId="3">#REF!</definedName>
    <definedName name="SVAŠTA" localSheetId="5">#REF!</definedName>
    <definedName name="SVAŠTA" localSheetId="6">#REF!</definedName>
    <definedName name="SVAŠTA">#REF!</definedName>
    <definedName name="š" localSheetId="1">#REF!</definedName>
    <definedName name="š" localSheetId="3">#REF!</definedName>
    <definedName name="š" localSheetId="5">#REF!</definedName>
    <definedName name="š" localSheetId="6">#REF!</definedName>
    <definedName name="š">#REF!</definedName>
    <definedName name="šć0uć" localSheetId="1">#REF!</definedName>
    <definedName name="šć0uć" localSheetId="3">#REF!</definedName>
    <definedName name="šć0uć" localSheetId="5">#REF!</definedName>
    <definedName name="šć0uć" localSheetId="6">#REF!</definedName>
    <definedName name="šć0uć">#REF!</definedName>
    <definedName name="t" localSheetId="1">#REF!</definedName>
    <definedName name="t" localSheetId="3">#REF!</definedName>
    <definedName name="t" localSheetId="5">#REF!</definedName>
    <definedName name="t" localSheetId="6">#REF!</definedName>
    <definedName name="t">#REF!</definedName>
    <definedName name="temelji">50</definedName>
    <definedName name="total_DM">[8]cjenik1994!XFC1*[8]cjenik1994!XFD1</definedName>
    <definedName name="tt" localSheetId="1">#REF!</definedName>
    <definedName name="tt" localSheetId="3">#REF!</definedName>
    <definedName name="tt" localSheetId="5">#REF!</definedName>
    <definedName name="tt" localSheetId="6">#REF!</definedName>
    <definedName name="tt">#REF!</definedName>
    <definedName name="Vijak" localSheetId="1">#REF!</definedName>
    <definedName name="Vijak" localSheetId="3">#REF!</definedName>
    <definedName name="Vijak" localSheetId="5">#REF!</definedName>
    <definedName name="Vijak" localSheetId="6">#REF!</definedName>
    <definedName name="Vijak">#REF!</definedName>
    <definedName name="VOZ" localSheetId="1">#REF!</definedName>
    <definedName name="VOZ" localSheetId="3">#REF!</definedName>
    <definedName name="VOZ" localSheetId="5">#REF!</definedName>
    <definedName name="VOZ" localSheetId="6">#REF!</definedName>
    <definedName name="VOZ">#REF!</definedName>
    <definedName name="WRFEA" localSheetId="3">#REF!</definedName>
    <definedName name="WRFEA" localSheetId="5">#REF!</definedName>
    <definedName name="WRFEA" localSheetId="6">#REF!</definedName>
    <definedName name="WRFEA">#REF!</definedName>
    <definedName name="z" localSheetId="1">#REF!</definedName>
    <definedName name="z" localSheetId="3">#REF!</definedName>
    <definedName name="z" localSheetId="5">#REF!</definedName>
    <definedName name="z" localSheetId="6">#REF!</definedName>
    <definedName name="z">#REF!</definedName>
    <definedName name="ZAGI" localSheetId="1">#REF!</definedName>
    <definedName name="ZAGI" localSheetId="3">#REF!</definedName>
    <definedName name="ZAGI" localSheetId="5">#REF!</definedName>
    <definedName name="ZAGI" localSheetId="6">#REF!</definedName>
    <definedName name="ZAGI">#REF!</definedName>
    <definedName name="ZAGI1" localSheetId="1">#REF!</definedName>
    <definedName name="ZAGI1" localSheetId="3">#REF!</definedName>
    <definedName name="ZAGI1" localSheetId="5">#REF!</definedName>
    <definedName name="ZAGI1" localSheetId="6">#REF!</definedName>
    <definedName name="ZAGI1">#REF!</definedName>
    <definedName name="ZAGREB_MONTAŽA" localSheetId="1">#REF!</definedName>
    <definedName name="ZAGREB_MONTAŽA" localSheetId="3">#REF!</definedName>
    <definedName name="ZAGREB_MONTAŽA" localSheetId="5">#REF!</definedName>
    <definedName name="ZAGREB_MONTAŽA" localSheetId="6">#REF!</definedName>
    <definedName name="ZAGREB_MONTAŽA">#REF!</definedName>
    <definedName name="zidovi">80</definedName>
  </definedNames>
  <calcPr calcId="145621" concurrentCalc="0"/>
</workbook>
</file>

<file path=xl/calcChain.xml><?xml version="1.0" encoding="utf-8"?>
<calcChain xmlns="http://schemas.openxmlformats.org/spreadsheetml/2006/main">
  <c r="G213" i="7" l="1"/>
  <c r="D164" i="2"/>
  <c r="D153" i="2"/>
  <c r="B131" i="28"/>
  <c r="B177" i="28"/>
  <c r="B190" i="28"/>
  <c r="B208" i="28"/>
  <c r="B215" i="28"/>
  <c r="B227" i="28"/>
  <c r="B250" i="28"/>
  <c r="G237" i="7"/>
  <c r="G243" i="7"/>
  <c r="G245" i="7"/>
  <c r="G70" i="7"/>
  <c r="G72" i="7"/>
  <c r="G74" i="7"/>
  <c r="G76" i="7"/>
  <c r="G78" i="7"/>
  <c r="G80" i="7"/>
  <c r="G82" i="7"/>
  <c r="G84" i="7"/>
  <c r="G86" i="7"/>
  <c r="G89" i="7"/>
  <c r="G91" i="7"/>
  <c r="G93" i="7"/>
  <c r="G95" i="7"/>
  <c r="G97" i="7"/>
  <c r="G99" i="7"/>
  <c r="G101" i="7"/>
  <c r="G103" i="7"/>
  <c r="G105" i="7"/>
  <c r="G107" i="7"/>
  <c r="G109" i="7"/>
  <c r="G113" i="7"/>
  <c r="G114" i="7"/>
  <c r="H177" i="12"/>
  <c r="H178" i="12"/>
  <c r="H181" i="12"/>
  <c r="H182" i="12"/>
  <c r="H183" i="12"/>
  <c r="H184" i="12"/>
  <c r="H186" i="12"/>
  <c r="H187" i="12"/>
  <c r="H188" i="12"/>
  <c r="H190" i="12"/>
  <c r="H131" i="12"/>
  <c r="H133" i="12"/>
  <c r="H135" i="12"/>
  <c r="H137" i="12"/>
  <c r="H139" i="12"/>
  <c r="H141" i="12"/>
  <c r="H143" i="12"/>
  <c r="H145" i="12"/>
  <c r="H147" i="12"/>
  <c r="H149" i="12"/>
  <c r="H151" i="12"/>
  <c r="H153" i="12"/>
  <c r="H155" i="12"/>
  <c r="H157" i="12"/>
  <c r="H159" i="12"/>
  <c r="H161" i="12"/>
  <c r="H163" i="12"/>
  <c r="H87" i="12"/>
  <c r="H88" i="12"/>
  <c r="H89" i="12"/>
  <c r="H93" i="12"/>
  <c r="H94" i="12"/>
  <c r="H95" i="12"/>
  <c r="H96" i="12"/>
  <c r="H99" i="12"/>
  <c r="H102" i="12"/>
  <c r="H103" i="12"/>
  <c r="H105" i="12"/>
  <c r="H107" i="12"/>
  <c r="H109" i="12"/>
  <c r="H111" i="12"/>
  <c r="H114" i="12"/>
  <c r="H115" i="12"/>
  <c r="H117" i="12"/>
  <c r="H119" i="12"/>
  <c r="H121" i="12"/>
  <c r="H123" i="12"/>
  <c r="H52" i="12"/>
  <c r="H53" i="12"/>
  <c r="H54" i="12"/>
  <c r="H55" i="12"/>
  <c r="H58" i="12"/>
  <c r="H59" i="12"/>
  <c r="H62" i="12"/>
  <c r="D65" i="12"/>
  <c r="H65" i="12"/>
  <c r="H66" i="12"/>
  <c r="D68" i="12"/>
  <c r="H68" i="12"/>
  <c r="H70" i="12"/>
  <c r="H72" i="12"/>
  <c r="H75" i="12"/>
  <c r="H76" i="12"/>
  <c r="H78" i="12"/>
  <c r="H81" i="12"/>
  <c r="H17" i="12"/>
  <c r="H19" i="12"/>
  <c r="H21" i="12"/>
  <c r="H23" i="12"/>
  <c r="H25" i="12"/>
  <c r="H27" i="12"/>
  <c r="H29" i="12"/>
  <c r="H31" i="12"/>
  <c r="H33" i="12"/>
  <c r="H36" i="12"/>
  <c r="H37" i="12"/>
  <c r="H38" i="12"/>
  <c r="H40" i="12"/>
  <c r="H42" i="12"/>
  <c r="H44" i="12"/>
  <c r="H46" i="12"/>
  <c r="G219" i="7"/>
  <c r="G147" i="7"/>
  <c r="B12" i="20"/>
  <c r="A24" i="22"/>
  <c r="G28" i="27"/>
  <c r="G45" i="27"/>
  <c r="G63" i="27"/>
  <c r="G66" i="27"/>
  <c r="G70" i="27"/>
  <c r="G74" i="27"/>
  <c r="G77" i="27"/>
  <c r="G85" i="27"/>
  <c r="G93" i="27"/>
  <c r="G94" i="27"/>
  <c r="G104" i="27"/>
  <c r="G105" i="27"/>
  <c r="G113" i="27"/>
  <c r="G117" i="27"/>
  <c r="E118" i="27"/>
  <c r="G118" i="27"/>
  <c r="E119" i="27"/>
  <c r="G119" i="27"/>
  <c r="G124" i="27"/>
  <c r="G125" i="27"/>
  <c r="G126" i="27"/>
  <c r="G130" i="27"/>
  <c r="G134" i="27"/>
  <c r="G138" i="27"/>
  <c r="G141" i="27"/>
  <c r="G49" i="18"/>
  <c r="D28" i="22"/>
  <c r="E12" i="28"/>
  <c r="G12" i="28"/>
  <c r="G13" i="28"/>
  <c r="E22" i="28"/>
  <c r="G22" i="28"/>
  <c r="E26" i="28"/>
  <c r="G26" i="28"/>
  <c r="E28" i="28"/>
  <c r="G28" i="28"/>
  <c r="G32" i="28"/>
  <c r="G33" i="28"/>
  <c r="G41" i="28"/>
  <c r="G43" i="28"/>
  <c r="E56" i="28"/>
  <c r="G56" i="28"/>
  <c r="E69" i="28"/>
  <c r="G69" i="28"/>
  <c r="G72" i="28"/>
  <c r="G73" i="28"/>
  <c r="G77" i="28"/>
  <c r="G78" i="28"/>
  <c r="G81" i="28"/>
  <c r="G84" i="28"/>
  <c r="G87" i="28"/>
  <c r="G89" i="28"/>
  <c r="G418" i="28"/>
  <c r="G129" i="28"/>
  <c r="G162" i="28"/>
  <c r="G166" i="28"/>
  <c r="G167" i="28"/>
  <c r="G168" i="28"/>
  <c r="G169" i="28"/>
  <c r="G170" i="28"/>
  <c r="G171" i="28"/>
  <c r="G172" i="28"/>
  <c r="G173" i="28"/>
  <c r="G174" i="28"/>
  <c r="G188" i="28"/>
  <c r="G195" i="28"/>
  <c r="G198" i="28"/>
  <c r="G201" i="28"/>
  <c r="G202" i="28"/>
  <c r="G206" i="28"/>
  <c r="G213" i="28"/>
  <c r="G225" i="28"/>
  <c r="G248" i="28"/>
  <c r="G260" i="28"/>
  <c r="G268" i="28"/>
  <c r="G276" i="28"/>
  <c r="G279" i="28"/>
  <c r="G283" i="28"/>
  <c r="G284" i="28"/>
  <c r="G285" i="28"/>
  <c r="G286" i="28"/>
  <c r="G287" i="28"/>
  <c r="G296" i="28"/>
  <c r="G297" i="28"/>
  <c r="G298" i="28"/>
  <c r="G299" i="28"/>
  <c r="G300" i="28"/>
  <c r="G304" i="28"/>
  <c r="G307" i="28"/>
  <c r="G308" i="28"/>
  <c r="G309" i="28"/>
  <c r="G313" i="28"/>
  <c r="G314" i="28"/>
  <c r="G315" i="28"/>
  <c r="G323" i="28"/>
  <c r="G330" i="28"/>
  <c r="G335" i="28"/>
  <c r="G341" i="28"/>
  <c r="G348" i="28"/>
  <c r="G349" i="28"/>
  <c r="G350" i="28"/>
  <c r="G351" i="28"/>
  <c r="G352" i="28"/>
  <c r="G355" i="28"/>
  <c r="G358" i="28"/>
  <c r="G359" i="28"/>
  <c r="G362" i="28"/>
  <c r="G363" i="28"/>
  <c r="G366" i="28"/>
  <c r="G369" i="28"/>
  <c r="G373" i="28"/>
  <c r="G374" i="28"/>
  <c r="G378" i="28"/>
  <c r="G382" i="28"/>
  <c r="G386" i="28"/>
  <c r="G389" i="28"/>
  <c r="G392" i="28"/>
  <c r="G396" i="28"/>
  <c r="G399" i="28"/>
  <c r="G402" i="28"/>
  <c r="G405" i="28"/>
  <c r="G408" i="28"/>
  <c r="G411" i="28"/>
  <c r="G414" i="28"/>
  <c r="G419" i="28"/>
  <c r="G420" i="28"/>
  <c r="G50" i="18"/>
  <c r="G13" i="26"/>
  <c r="G18" i="26"/>
  <c r="G23" i="26"/>
  <c r="G27" i="26"/>
  <c r="G28" i="26"/>
  <c r="G33" i="26"/>
  <c r="G34" i="26"/>
  <c r="G39" i="26"/>
  <c r="G43" i="26"/>
  <c r="G46" i="26"/>
  <c r="G51" i="26"/>
  <c r="G52" i="26"/>
  <c r="G56" i="26"/>
  <c r="G57" i="26"/>
  <c r="G65" i="26"/>
  <c r="G69" i="26"/>
  <c r="G72" i="26"/>
  <c r="G76" i="26"/>
  <c r="G79" i="26"/>
  <c r="G83" i="26"/>
  <c r="G86" i="26"/>
  <c r="G48" i="18"/>
  <c r="C420" i="28"/>
  <c r="C414" i="28"/>
  <c r="C419" i="28"/>
  <c r="C89" i="28"/>
  <c r="C418" i="28"/>
  <c r="B278" i="28"/>
  <c r="B281" i="28"/>
  <c r="B290" i="28"/>
  <c r="B302" i="28"/>
  <c r="B306" i="28"/>
  <c r="B311" i="28"/>
  <c r="B317" i="28"/>
  <c r="B325" i="28"/>
  <c r="B332" i="28"/>
  <c r="B338" i="28"/>
  <c r="B344" i="28"/>
  <c r="B372" i="28"/>
  <c r="B376" i="28"/>
  <c r="B381" i="28"/>
  <c r="B385" i="28"/>
  <c r="B388" i="28"/>
  <c r="B391" i="28"/>
  <c r="B395" i="28"/>
  <c r="B398" i="28"/>
  <c r="B401" i="28"/>
  <c r="B404" i="28"/>
  <c r="B407" i="28"/>
  <c r="B410" i="28"/>
  <c r="J310" i="28"/>
  <c r="J309" i="28"/>
  <c r="J308" i="28"/>
  <c r="J307" i="28"/>
  <c r="B15" i="28"/>
  <c r="B24" i="28"/>
  <c r="B28" i="28"/>
  <c r="B30" i="28"/>
  <c r="B35" i="28"/>
  <c r="B43" i="28"/>
  <c r="B45" i="28"/>
  <c r="B58" i="28"/>
  <c r="B71" i="28"/>
  <c r="B75" i="28"/>
  <c r="B80" i="28"/>
  <c r="B83" i="28"/>
  <c r="B86" i="28"/>
  <c r="C141" i="27"/>
  <c r="B8" i="27"/>
  <c r="B65" i="27"/>
  <c r="B68" i="27"/>
  <c r="B72" i="27"/>
  <c r="B76" i="27"/>
  <c r="B79" i="27"/>
  <c r="B87" i="27"/>
  <c r="B96" i="27"/>
  <c r="B107" i="27"/>
  <c r="B115" i="27"/>
  <c r="B122" i="27"/>
  <c r="B129" i="27"/>
  <c r="B132" i="27"/>
  <c r="B137" i="27"/>
  <c r="C86" i="26"/>
  <c r="B10" i="26"/>
  <c r="B16" i="26"/>
  <c r="B21" i="26"/>
  <c r="B25" i="26"/>
  <c r="B31" i="26"/>
  <c r="B37" i="26"/>
  <c r="B41" i="26"/>
  <c r="B45" i="26"/>
  <c r="B49" i="26"/>
  <c r="B54" i="26"/>
  <c r="B59" i="26"/>
  <c r="B67" i="26"/>
  <c r="B71" i="26"/>
  <c r="B74" i="26"/>
  <c r="B78" i="26"/>
  <c r="B81" i="26"/>
  <c r="G85" i="25"/>
  <c r="G95" i="25"/>
  <c r="G107" i="25"/>
  <c r="G115" i="25"/>
  <c r="G120" i="25"/>
  <c r="G128" i="25"/>
  <c r="G136" i="25"/>
  <c r="G143" i="25"/>
  <c r="G148" i="25"/>
  <c r="G149" i="25"/>
  <c r="G150" i="25"/>
  <c r="G151" i="25"/>
  <c r="G152" i="25"/>
  <c r="G153" i="25"/>
  <c r="G154" i="25"/>
  <c r="G155" i="25"/>
  <c r="G156" i="25"/>
  <c r="G159" i="25"/>
  <c r="G169" i="25"/>
  <c r="G172" i="25"/>
  <c r="G176" i="25"/>
  <c r="G180" i="25"/>
  <c r="G181" i="25"/>
  <c r="G188" i="25"/>
  <c r="G192" i="25"/>
  <c r="G195" i="25"/>
  <c r="G198" i="25"/>
  <c r="G200" i="25"/>
  <c r="G332" i="25"/>
  <c r="G224" i="25"/>
  <c r="G235" i="25"/>
  <c r="G245" i="25"/>
  <c r="G252" i="25"/>
  <c r="G260" i="25"/>
  <c r="G265" i="25"/>
  <c r="G270" i="25"/>
  <c r="G271" i="25"/>
  <c r="G272" i="25"/>
  <c r="G273" i="25"/>
  <c r="G274" i="25"/>
  <c r="G275" i="25"/>
  <c r="G276" i="25"/>
  <c r="E283" i="25"/>
  <c r="G283" i="25"/>
  <c r="G286" i="25"/>
  <c r="G296" i="25"/>
  <c r="G304" i="25"/>
  <c r="G308" i="25"/>
  <c r="G309" i="25"/>
  <c r="G310" i="25"/>
  <c r="G311" i="25"/>
  <c r="G312" i="25"/>
  <c r="G315" i="25"/>
  <c r="G317" i="25"/>
  <c r="G319" i="25"/>
  <c r="G322" i="25"/>
  <c r="G324" i="25"/>
  <c r="G326" i="25"/>
  <c r="G333" i="25"/>
  <c r="G335" i="25"/>
  <c r="G47" i="18"/>
  <c r="C329" i="25"/>
  <c r="C326" i="25"/>
  <c r="C333" i="25"/>
  <c r="C200" i="25"/>
  <c r="C332" i="25"/>
  <c r="B205" i="25"/>
  <c r="B226" i="25"/>
  <c r="B237" i="25"/>
  <c r="B248" i="25"/>
  <c r="B254" i="25"/>
  <c r="B262" i="25"/>
  <c r="B267" i="25"/>
  <c r="B278" i="25"/>
  <c r="B285" i="25"/>
  <c r="B288" i="25"/>
  <c r="B298" i="25"/>
  <c r="B306" i="25"/>
  <c r="B314" i="25"/>
  <c r="B317" i="25"/>
  <c r="B319" i="25"/>
  <c r="B321" i="25"/>
  <c r="B324" i="25"/>
  <c r="B11" i="25"/>
  <c r="B87" i="25"/>
  <c r="B97" i="25"/>
  <c r="B109" i="25"/>
  <c r="B117" i="25"/>
  <c r="B122" i="25"/>
  <c r="B130" i="25"/>
  <c r="B138" i="25"/>
  <c r="B145" i="25"/>
  <c r="B158" i="25"/>
  <c r="B161" i="25"/>
  <c r="B174" i="25"/>
  <c r="B178" i="25"/>
  <c r="B184" i="25"/>
  <c r="B191" i="25"/>
  <c r="B194" i="25"/>
  <c r="B197" i="25"/>
  <c r="G44" i="24"/>
  <c r="G46" i="24"/>
  <c r="G48" i="24"/>
  <c r="G50" i="24"/>
  <c r="G52" i="24"/>
  <c r="G54" i="24"/>
  <c r="G56" i="24"/>
  <c r="G28" i="24"/>
  <c r="G30" i="24"/>
  <c r="G32" i="24"/>
  <c r="G34" i="24"/>
  <c r="G36" i="24"/>
  <c r="G38" i="24"/>
  <c r="G40" i="24"/>
  <c r="G42" i="24"/>
  <c r="G6" i="24"/>
  <c r="G8" i="24"/>
  <c r="G10" i="24"/>
  <c r="G12" i="24"/>
  <c r="G14" i="24"/>
  <c r="G16" i="24"/>
  <c r="G18" i="24"/>
  <c r="G20" i="24"/>
  <c r="G22" i="24"/>
  <c r="G24" i="24"/>
  <c r="G26" i="24"/>
  <c r="G58" i="24"/>
  <c r="D20" i="22"/>
  <c r="A20" i="22"/>
  <c r="B20" i="22"/>
  <c r="B58" i="24"/>
  <c r="G15" i="23"/>
  <c r="G17" i="23"/>
  <c r="G19" i="23"/>
  <c r="G21" i="23"/>
  <c r="G23" i="23"/>
  <c r="G25" i="23"/>
  <c r="G27" i="23"/>
  <c r="G29" i="23"/>
  <c r="G31" i="23"/>
  <c r="G33" i="23"/>
  <c r="G58" i="23"/>
  <c r="G71" i="23"/>
  <c r="G80" i="23"/>
  <c r="G82" i="23"/>
  <c r="G84" i="23"/>
  <c r="G86" i="23"/>
  <c r="G89" i="23"/>
  <c r="G375" i="23"/>
  <c r="G95" i="23"/>
  <c r="G97" i="23"/>
  <c r="G99" i="23"/>
  <c r="G101" i="23"/>
  <c r="G103" i="23"/>
  <c r="G105" i="23"/>
  <c r="G107" i="23"/>
  <c r="G109" i="23"/>
  <c r="G111" i="23"/>
  <c r="G113" i="23"/>
  <c r="G115" i="23"/>
  <c r="G117" i="23"/>
  <c r="G119" i="23"/>
  <c r="G128" i="23"/>
  <c r="G136" i="23"/>
  <c r="G144" i="23"/>
  <c r="G152" i="23"/>
  <c r="G160" i="23"/>
  <c r="G162" i="23"/>
  <c r="G164" i="23"/>
  <c r="G166" i="23"/>
  <c r="G222" i="23"/>
  <c r="G173" i="23"/>
  <c r="G180" i="23"/>
  <c r="G188" i="23"/>
  <c r="G190" i="23"/>
  <c r="G192" i="23"/>
  <c r="G194" i="23"/>
  <c r="G196" i="23"/>
  <c r="G198" i="23"/>
  <c r="G200" i="23"/>
  <c r="G202" i="23"/>
  <c r="G204" i="23"/>
  <c r="G206" i="23"/>
  <c r="G208" i="23"/>
  <c r="G210" i="23"/>
  <c r="G212" i="23"/>
  <c r="G214" i="23"/>
  <c r="G216" i="23"/>
  <c r="G218" i="23"/>
  <c r="G220" i="23"/>
  <c r="G224" i="23"/>
  <c r="G226" i="23"/>
  <c r="G377" i="23"/>
  <c r="G233" i="23"/>
  <c r="G235" i="23"/>
  <c r="G237" i="23"/>
  <c r="G239" i="23"/>
  <c r="G241" i="23"/>
  <c r="G243" i="23"/>
  <c r="G245" i="23"/>
  <c r="G247" i="23"/>
  <c r="G249" i="23"/>
  <c r="G251" i="23"/>
  <c r="G253" i="23"/>
  <c r="G255" i="23"/>
  <c r="G257" i="23"/>
  <c r="G259" i="23"/>
  <c r="G261" i="23"/>
  <c r="G263" i="23"/>
  <c r="G265" i="23"/>
  <c r="G267" i="23"/>
  <c r="G270" i="23"/>
  <c r="G379" i="23"/>
  <c r="G275" i="23"/>
  <c r="G277" i="23"/>
  <c r="G279" i="23"/>
  <c r="G281" i="23"/>
  <c r="G283" i="23"/>
  <c r="G285" i="23"/>
  <c r="G287" i="23"/>
  <c r="G289" i="23"/>
  <c r="G381" i="23"/>
  <c r="G304" i="23"/>
  <c r="G306" i="23"/>
  <c r="G308" i="23"/>
  <c r="G310" i="23"/>
  <c r="G312" i="23"/>
  <c r="G319" i="23"/>
  <c r="G321" i="23"/>
  <c r="G323" i="23"/>
  <c r="G325" i="23"/>
  <c r="G327" i="23"/>
  <c r="G330" i="23"/>
  <c r="G383" i="23"/>
  <c r="G334" i="23"/>
  <c r="G336" i="23"/>
  <c r="G338" i="23"/>
  <c r="G340" i="23"/>
  <c r="G342" i="23"/>
  <c r="G344" i="23"/>
  <c r="G346" i="23"/>
  <c r="G348" i="23"/>
  <c r="G350" i="23"/>
  <c r="G352" i="23"/>
  <c r="G354" i="23"/>
  <c r="G356" i="23"/>
  <c r="G358" i="23"/>
  <c r="G385" i="23"/>
  <c r="G362" i="23"/>
  <c r="G364" i="23"/>
  <c r="G366" i="23"/>
  <c r="G368" i="23"/>
  <c r="G370" i="23"/>
  <c r="G387" i="23"/>
  <c r="G389" i="23"/>
  <c r="D18" i="22"/>
  <c r="A18" i="22"/>
  <c r="B18" i="22"/>
  <c r="B389" i="23"/>
  <c r="B387" i="23"/>
  <c r="A387" i="23"/>
  <c r="B385" i="23"/>
  <c r="A385" i="23"/>
  <c r="B383" i="23"/>
  <c r="A383" i="23"/>
  <c r="B381" i="23"/>
  <c r="A381" i="23"/>
  <c r="B379" i="23"/>
  <c r="A379" i="23"/>
  <c r="B377" i="23"/>
  <c r="A377" i="23"/>
  <c r="B375" i="23"/>
  <c r="A375" i="23"/>
  <c r="B373" i="23"/>
  <c r="B370" i="23"/>
  <c r="B358" i="23"/>
  <c r="B330" i="23"/>
  <c r="B289" i="23"/>
  <c r="B270" i="23"/>
  <c r="B226" i="23"/>
  <c r="B89" i="23"/>
  <c r="G427" i="2"/>
  <c r="G425" i="2"/>
  <c r="G337" i="2"/>
  <c r="D30" i="22"/>
  <c r="B30" i="22"/>
  <c r="A30" i="22"/>
  <c r="D26" i="22"/>
  <c r="A28" i="22"/>
  <c r="B28" i="22"/>
  <c r="A26" i="22"/>
  <c r="B26" i="22"/>
  <c r="B24" i="22"/>
  <c r="H5" i="12"/>
  <c r="H7" i="12"/>
  <c r="H8" i="12"/>
  <c r="H9" i="12"/>
  <c r="H6" i="12"/>
  <c r="H10" i="12"/>
  <c r="F14" i="22"/>
  <c r="A14" i="22"/>
  <c r="B14" i="22"/>
  <c r="A32" i="22"/>
  <c r="F16" i="22"/>
  <c r="G229" i="7"/>
  <c r="G231" i="7"/>
  <c r="G233" i="7"/>
  <c r="B245" i="7"/>
  <c r="A245" i="7"/>
  <c r="A233" i="7"/>
  <c r="B233" i="7"/>
  <c r="G207" i="7"/>
  <c r="G209" i="7"/>
  <c r="G216" i="7"/>
  <c r="G217" i="7"/>
  <c r="G218" i="7"/>
  <c r="G221" i="7"/>
  <c r="G223" i="7"/>
  <c r="H24" i="21"/>
  <c r="A223" i="7"/>
  <c r="B223" i="7"/>
  <c r="G194" i="7"/>
  <c r="G195" i="7"/>
  <c r="G198" i="7"/>
  <c r="G199" i="7"/>
  <c r="G201" i="7"/>
  <c r="H22" i="21"/>
  <c r="A201" i="7"/>
  <c r="B201" i="7"/>
  <c r="B12" i="21"/>
  <c r="A28" i="21"/>
  <c r="B28" i="21"/>
  <c r="A26" i="21"/>
  <c r="B26" i="21"/>
  <c r="A24" i="21"/>
  <c r="B24" i="21"/>
  <c r="A22" i="21"/>
  <c r="B22" i="21"/>
  <c r="G150" i="7"/>
  <c r="G153" i="7"/>
  <c r="G158" i="7"/>
  <c r="G159" i="7"/>
  <c r="G160" i="7"/>
  <c r="G155" i="7"/>
  <c r="G151" i="7"/>
  <c r="G163" i="7"/>
  <c r="G166" i="7"/>
  <c r="G167" i="7"/>
  <c r="G169" i="7"/>
  <c r="G173" i="7"/>
  <c r="G175" i="7"/>
  <c r="G177" i="7"/>
  <c r="G180" i="7"/>
  <c r="G182" i="7"/>
  <c r="G184" i="7"/>
  <c r="G187" i="7"/>
  <c r="G189" i="7"/>
  <c r="H20" i="21"/>
  <c r="A189" i="7"/>
  <c r="B189" i="7"/>
  <c r="A20" i="21"/>
  <c r="B20" i="21"/>
  <c r="H16" i="21"/>
  <c r="G128" i="7"/>
  <c r="G139" i="7"/>
  <c r="G138" i="7"/>
  <c r="G134" i="7"/>
  <c r="G119" i="7"/>
  <c r="G120" i="7"/>
  <c r="G123" i="7"/>
  <c r="G124" i="7"/>
  <c r="G125" i="7"/>
  <c r="G130" i="7"/>
  <c r="G141" i="7"/>
  <c r="G143" i="7"/>
  <c r="H18" i="21"/>
  <c r="A18" i="21"/>
  <c r="B18" i="21"/>
  <c r="A143" i="7"/>
  <c r="B143" i="7"/>
  <c r="A114" i="7"/>
  <c r="B114" i="7"/>
  <c r="A16" i="21"/>
  <c r="B16" i="21"/>
  <c r="G7" i="7"/>
  <c r="G9" i="7"/>
  <c r="G11" i="7"/>
  <c r="G13" i="7"/>
  <c r="G15" i="7"/>
  <c r="G17" i="7"/>
  <c r="G21" i="7"/>
  <c r="G23" i="7"/>
  <c r="G25" i="7"/>
  <c r="G27" i="7"/>
  <c r="H14" i="21"/>
  <c r="A14" i="21"/>
  <c r="B14" i="21"/>
  <c r="A27" i="7"/>
  <c r="B27" i="7"/>
  <c r="A30" i="21"/>
  <c r="A392" i="2"/>
  <c r="B392" i="2"/>
  <c r="A377" i="2"/>
  <c r="B377" i="2"/>
  <c r="A313" i="2"/>
  <c r="B313" i="2"/>
  <c r="A278" i="2"/>
  <c r="B278" i="2"/>
  <c r="A63" i="2"/>
  <c r="B63" i="2"/>
  <c r="A135" i="2"/>
  <c r="B135" i="2"/>
  <c r="A247" i="2"/>
  <c r="B247" i="2"/>
  <c r="F103" i="19"/>
  <c r="B429" i="2"/>
  <c r="A429" i="2"/>
  <c r="A28" i="20"/>
  <c r="B28" i="20"/>
  <c r="A26" i="20"/>
  <c r="B26" i="20"/>
  <c r="A24" i="20"/>
  <c r="B24" i="20"/>
  <c r="A22" i="20"/>
  <c r="B22" i="20"/>
  <c r="A20" i="20"/>
  <c r="B20" i="20"/>
  <c r="A18" i="20"/>
  <c r="B18" i="20"/>
  <c r="A16" i="20"/>
  <c r="B16" i="20"/>
  <c r="A14" i="20"/>
  <c r="B14" i="20"/>
  <c r="A30" i="20"/>
  <c r="F112" i="19"/>
  <c r="F111" i="19"/>
  <c r="F110" i="19"/>
  <c r="F109" i="19"/>
  <c r="F102" i="19"/>
  <c r="F101" i="19"/>
  <c r="F100" i="19"/>
  <c r="F99" i="19"/>
  <c r="F98" i="19"/>
  <c r="F97" i="19"/>
  <c r="A97" i="19"/>
  <c r="A98" i="19"/>
  <c r="A99" i="19"/>
  <c r="A100" i="19"/>
  <c r="A101" i="19"/>
  <c r="A102" i="19"/>
  <c r="A103" i="19"/>
  <c r="F96" i="19"/>
  <c r="F92" i="19"/>
  <c r="F90" i="19"/>
  <c r="F89" i="19"/>
  <c r="F88" i="19"/>
  <c r="F87" i="19"/>
  <c r="F86" i="19"/>
  <c r="F85" i="19"/>
  <c r="F84" i="19"/>
  <c r="F83" i="19"/>
  <c r="F82" i="19"/>
  <c r="F81" i="19"/>
  <c r="F80" i="19"/>
  <c r="A80" i="19"/>
  <c r="A81" i="19"/>
  <c r="A82" i="19"/>
  <c r="A83" i="19"/>
  <c r="A84" i="19"/>
  <c r="A85" i="19"/>
  <c r="A86" i="19"/>
  <c r="A87" i="19"/>
  <c r="A88" i="19"/>
  <c r="A89" i="19"/>
  <c r="A90" i="19"/>
  <c r="F79" i="19"/>
  <c r="F74" i="19"/>
  <c r="A74" i="19"/>
  <c r="F73" i="19"/>
  <c r="F71" i="19"/>
  <c r="A71" i="19"/>
  <c r="F70" i="19"/>
  <c r="F65" i="19"/>
  <c r="F66" i="19"/>
  <c r="F12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F11" i="19"/>
  <c r="F113" i="19"/>
  <c r="F126" i="19"/>
  <c r="F75" i="19"/>
  <c r="F122" i="19"/>
  <c r="F93" i="19"/>
  <c r="F123" i="19"/>
  <c r="F104" i="19"/>
  <c r="F124" i="19"/>
  <c r="F61" i="19"/>
  <c r="F120" i="19"/>
  <c r="F127" i="19"/>
  <c r="D11" i="6"/>
  <c r="D24" i="22"/>
  <c r="F22" i="22"/>
  <c r="F32" i="22"/>
  <c r="D9" i="6"/>
  <c r="G51" i="18"/>
  <c r="B190" i="12"/>
  <c r="A190" i="12"/>
  <c r="A163" i="12"/>
  <c r="B123" i="12"/>
  <c r="A123" i="12"/>
  <c r="A81" i="12"/>
  <c r="B46" i="12"/>
  <c r="A46" i="12"/>
  <c r="B9" i="12"/>
  <c r="A9" i="12"/>
  <c r="B8" i="12"/>
  <c r="A8" i="12"/>
  <c r="B7" i="12"/>
  <c r="A7" i="12"/>
  <c r="B6" i="12"/>
  <c r="A6" i="12"/>
  <c r="B5" i="12"/>
  <c r="A5" i="12"/>
  <c r="H431" i="12"/>
  <c r="H28" i="21"/>
  <c r="G423" i="2"/>
  <c r="G421" i="2"/>
  <c r="G419" i="2"/>
  <c r="G417" i="2"/>
  <c r="G415" i="2"/>
  <c r="G411" i="2"/>
  <c r="G410" i="2"/>
  <c r="G407" i="2"/>
  <c r="G405" i="2"/>
  <c r="G403" i="2"/>
  <c r="G401" i="2"/>
  <c r="G398" i="2"/>
  <c r="G396" i="2"/>
  <c r="G429" i="2"/>
  <c r="H28" i="20"/>
  <c r="G390" i="2"/>
  <c r="G389" i="2"/>
  <c r="G386" i="2"/>
  <c r="G385" i="2"/>
  <c r="G392" i="2"/>
  <c r="H26" i="20"/>
  <c r="H26" i="21"/>
  <c r="H30" i="21"/>
  <c r="D7" i="6"/>
  <c r="G375" i="2"/>
  <c r="G374" i="2"/>
  <c r="G371" i="2"/>
  <c r="G370" i="2"/>
  <c r="G367" i="2"/>
  <c r="G364" i="2"/>
  <c r="G360" i="2"/>
  <c r="G354" i="2"/>
  <c r="G145" i="2"/>
  <c r="G144" i="2"/>
  <c r="G143" i="2"/>
  <c r="G142" i="2"/>
  <c r="G358" i="2"/>
  <c r="G356" i="2"/>
  <c r="G352" i="2"/>
  <c r="G351" i="2"/>
  <c r="G343" i="2"/>
  <c r="G330" i="2"/>
  <c r="G331" i="2"/>
  <c r="G323" i="2"/>
  <c r="G317" i="2"/>
  <c r="G311" i="2"/>
  <c r="G309" i="2"/>
  <c r="G308" i="2"/>
  <c r="G305" i="2"/>
  <c r="G327" i="2"/>
  <c r="G326" i="2"/>
  <c r="G303" i="2"/>
  <c r="G302" i="2"/>
  <c r="G299" i="2"/>
  <c r="G297" i="2"/>
  <c r="G295" i="2"/>
  <c r="G294" i="2"/>
  <c r="G285" i="2"/>
  <c r="G284" i="2"/>
  <c r="G282" i="2"/>
  <c r="G276" i="2"/>
  <c r="G272" i="2"/>
  <c r="G270" i="2"/>
  <c r="G268" i="2"/>
  <c r="G266" i="2"/>
  <c r="G262" i="2"/>
  <c r="G261" i="2"/>
  <c r="G258" i="2"/>
  <c r="G257" i="2"/>
  <c r="G254" i="2"/>
  <c r="G252" i="2"/>
  <c r="G377" i="2"/>
  <c r="H24" i="20"/>
  <c r="G278" i="2"/>
  <c r="H20" i="20"/>
  <c r="G313" i="2"/>
  <c r="H22" i="20"/>
  <c r="G244" i="2"/>
  <c r="G245" i="2"/>
  <c r="G241" i="2"/>
  <c r="G239" i="2"/>
  <c r="G237" i="2"/>
  <c r="G236" i="2"/>
  <c r="G233" i="2"/>
  <c r="G231" i="2"/>
  <c r="G229" i="2"/>
  <c r="G228" i="2"/>
  <c r="G225" i="2"/>
  <c r="G224" i="2"/>
  <c r="G221" i="2"/>
  <c r="G220" i="2"/>
  <c r="G217" i="2"/>
  <c r="G213" i="2"/>
  <c r="G212" i="2"/>
  <c r="G209" i="2"/>
  <c r="G207" i="2"/>
  <c r="G206" i="2"/>
  <c r="G204" i="2"/>
  <c r="G202" i="2"/>
  <c r="G198" i="2"/>
  <c r="G197" i="2"/>
  <c r="G195" i="2"/>
  <c r="G194" i="2"/>
  <c r="G193" i="2"/>
  <c r="G192" i="2"/>
  <c r="G188" i="2"/>
  <c r="G187" i="2"/>
  <c r="G184" i="2"/>
  <c r="G183" i="2"/>
  <c r="G180" i="2"/>
  <c r="G178" i="2"/>
  <c r="G176" i="2"/>
  <c r="G174" i="2"/>
  <c r="G172" i="2"/>
  <c r="G170" i="2"/>
  <c r="G169" i="2"/>
  <c r="G166" i="2"/>
  <c r="G164" i="2"/>
  <c r="G153" i="2"/>
  <c r="G91" i="2"/>
  <c r="G131" i="2"/>
  <c r="G129" i="2"/>
  <c r="G127" i="2"/>
  <c r="G125" i="2"/>
  <c r="G123" i="2"/>
  <c r="G121" i="2"/>
  <c r="G119" i="2"/>
  <c r="G117" i="2"/>
  <c r="G115" i="2"/>
  <c r="G113" i="2"/>
  <c r="G111" i="2"/>
  <c r="G109" i="2"/>
  <c r="G107" i="2"/>
  <c r="G105" i="2"/>
  <c r="G103" i="2"/>
  <c r="G101" i="2"/>
  <c r="G99" i="2"/>
  <c r="G97" i="2"/>
  <c r="G95" i="2"/>
  <c r="G93" i="2"/>
  <c r="G89" i="2"/>
  <c r="G87" i="2"/>
  <c r="G86" i="2"/>
  <c r="G83" i="2"/>
  <c r="G69" i="2"/>
  <c r="G247" i="2"/>
  <c r="H18" i="20"/>
  <c r="G75" i="2"/>
  <c r="G53" i="2"/>
  <c r="G51" i="2"/>
  <c r="G77" i="2"/>
  <c r="G61" i="2"/>
  <c r="G59" i="2"/>
  <c r="G57" i="2"/>
  <c r="G55" i="2"/>
  <c r="G49" i="2"/>
  <c r="G47" i="2"/>
  <c r="G45" i="2"/>
  <c r="G63" i="2"/>
  <c r="H14" i="20"/>
  <c r="G81" i="2"/>
  <c r="G79" i="2"/>
  <c r="G73" i="2"/>
  <c r="G71" i="2"/>
  <c r="G135" i="2"/>
  <c r="H16" i="20"/>
  <c r="H30" i="20"/>
  <c r="D5" i="6"/>
  <c r="D13" i="6"/>
  <c r="D14" i="6"/>
  <c r="D15" i="6"/>
</calcChain>
</file>

<file path=xl/sharedStrings.xml><?xml version="1.0" encoding="utf-8"?>
<sst xmlns="http://schemas.openxmlformats.org/spreadsheetml/2006/main" count="3680" uniqueCount="1861">
  <si>
    <t>á</t>
  </si>
  <si>
    <t>kom</t>
  </si>
  <si>
    <t>m</t>
  </si>
  <si>
    <t>a'</t>
  </si>
  <si>
    <t>U cijene nije uračunat PDV.</t>
  </si>
  <si>
    <t>TROŠKOVNIK</t>
  </si>
  <si>
    <t>Građevina:</t>
  </si>
  <si>
    <t>Investitor:</t>
  </si>
  <si>
    <t>REKAPITULACIJA TROŠKOVNIKA</t>
  </si>
  <si>
    <t>PDV (25%):</t>
  </si>
  <si>
    <t>IZVEDBENI PROJEKT</t>
  </si>
  <si>
    <t xml:space="preserve">IZGRADNJA  DVORANE U 
KOMPLEKSU MEDICINSKE ŠKOLE
I  DOMA UČENIKA – RIJEKA
</t>
  </si>
  <si>
    <t xml:space="preserve">PRIMORSKO GORANSKA ŽUPANIJA 
Adamićeva 10, 51000 Rijeka 
</t>
  </si>
  <si>
    <t xml:space="preserve">Odstranjivanje grmolikog zelenila i šiblja ta manjih stabala uz potreban ponegdje  strojni  i ručni iskop, te čišćenje i priprema za uređenje gradilišta uz potrebna osiguranja. Stavka također obuhvaća odvoz na deponij do 5km uključivo i naknadu deponija. Čišćenja i sl. Paušalno
</t>
  </si>
  <si>
    <t xml:space="preserve">Demontaža ,sječenje, uklanjanje metalnih ograda i sidara  ograde u dvorištu Škole i Doma ,utovar i odvoz na odabrani deponij do 5km uključivo i naknadu deponija.
   m1 36,5 +23+18,50 h=1,00m
   m1 14,00 h=3,00m
   m2   78,00+42,00=120,00
</t>
  </si>
  <si>
    <t>m3</t>
  </si>
  <si>
    <t>m2</t>
  </si>
  <si>
    <t xml:space="preserve">Pažljivo uklanjanje dvoetažne prigradnje Doma redoslijedom prvo kat a potom prizemlje uz potrebna osiguranja.
</t>
  </si>
  <si>
    <t xml:space="preserve">Uklanjanje dijela platoa igrališta Doma vodeći računa o prelaganju odvodnje oborinske vode platoa. Prethodno, u fazi pripreme za ovaj rad, demontirani vodolovne rešetke, izrezati aslalt prema shemi i detalju i uz pažljivi iskop demontirati cijevi odvodnje, sve uz nazočnost i odobrenje  nadzornog inženjera.
</t>
  </si>
  <si>
    <t xml:space="preserve">Demontaža velikih metalnih vrata ulaznog hodnika škole prema dvorištu.
</t>
  </si>
  <si>
    <t>PRIPREMNI RADOVI, ČIŠĆENJA I SL.</t>
  </si>
  <si>
    <t>1.</t>
  </si>
  <si>
    <t>2.</t>
  </si>
  <si>
    <t>3.</t>
  </si>
  <si>
    <t>4.</t>
  </si>
  <si>
    <t>5.</t>
  </si>
  <si>
    <t>6.</t>
  </si>
  <si>
    <t>ZEMLJANI RADOVI</t>
  </si>
  <si>
    <t>Iskopi i nasipi</t>
  </si>
  <si>
    <t xml:space="preserve">Pažljivo uklanjanje dijela parapetnog kamenog zida na najvišem platou škole (kota REL+5,98cca) za formiranje platforme klima bloka dvorane. Materijal ne sortirati za kasniju uporabu nego na interno mjesto i kasniji za odvoz na deponiju što će je posebno obračunato.
</t>
  </si>
  <si>
    <t>1.1.</t>
  </si>
  <si>
    <t>1.2.</t>
  </si>
  <si>
    <t>1.3.</t>
  </si>
  <si>
    <t>1.4.</t>
  </si>
  <si>
    <t>1.5.</t>
  </si>
  <si>
    <t>1.6.</t>
  </si>
  <si>
    <t>1.7.</t>
  </si>
  <si>
    <t>1.8.</t>
  </si>
  <si>
    <t>1.9.</t>
  </si>
  <si>
    <t>2.1.</t>
  </si>
  <si>
    <t>2.2.</t>
  </si>
  <si>
    <t>2.3.</t>
  </si>
  <si>
    <t>2.4.</t>
  </si>
  <si>
    <t>2.5.</t>
  </si>
  <si>
    <t>2.6.</t>
  </si>
  <si>
    <t>2.7.</t>
  </si>
  <si>
    <t>2.8.</t>
  </si>
  <si>
    <t>2.9.</t>
  </si>
  <si>
    <t xml:space="preserve">Dobava i izrada kamene podloge  između temelja sloju debljine 30cm iz  probranog  zdravog kamenog materijala (od iskopa iz i dr. izvora) strojno u do ukupne debljine sloja  na  projektiranu kotu s strojnim  nabijanjem u sl. po 15cm na modul stišljivosti  MS 100  MPa.
Planiranje s točnošću +- 1 cm. Zona dvorane i ul. aneksa prizemlje
</t>
  </si>
  <si>
    <t>2.10.</t>
  </si>
  <si>
    <t>2.11.</t>
  </si>
  <si>
    <t>2.12.</t>
  </si>
  <si>
    <t>2.13.</t>
  </si>
  <si>
    <t>2.14.</t>
  </si>
  <si>
    <t>2.15.</t>
  </si>
  <si>
    <t xml:space="preserve">Dobava i polaganje ,na uređeno podlogu  u okolišu geotekstila min. težine 200-300g/m2 radi odvajanja nasipa zemlje od donjih slojeva.
</t>
  </si>
  <si>
    <t xml:space="preserve">Nasipavanje kamenog materijala u sl. debljine 15- završni sloj, do potrebne  debljine sloja podloge za rampu u hodniku izlaza/ulaza (u zoni prometnih površina i parkinga ) sa nabijanjem do modula stišljivosti  MS 60MPa.Planiranje s točnošću +- 1cm  
</t>
  </si>
  <si>
    <t xml:space="preserve">Dobava i  pažljivo nasipavanje miješanog  kamenog materijala od iskopa ili dr. u zoni nasipavanja na sjevernoj i zapadnoj strani uz zidove dvorane  - uz  nabijanje u zoni popunjavanja prostora između zidova dvorane stijenja okoliša.
</t>
  </si>
  <si>
    <t xml:space="preserve">Iskop strojno/ručno za kanale horizontalnih instalacija  unutar objekta ( voda , požarna voda , kanalizacija   u zemljištu kat. II - iV
Dimenzije kanala prosječno 0,60 x 0,80 m s osiguranjem rova , i odvozom viška materijala na deponij do 5 km. Stavka obuhvata  zatrpavanje ručno s dužnom pažnjom pod nadzorom izvođača odgovarajućih instalacija s potrebnim nabijanjem u slojevima po pravilu struka. 
Svi ostali radovi uz polaganje svih vanjskih I unutarnjih instalacija predmet su drugih izvoditelja
što će se regulirati ugovorom.
m1 40,00
</t>
  </si>
  <si>
    <t>2.16.</t>
  </si>
  <si>
    <t>2.17.</t>
  </si>
  <si>
    <t>2.18.</t>
  </si>
  <si>
    <t>2.19.</t>
  </si>
  <si>
    <t xml:space="preserve">Iskop strojno  jama upojnih bunara oborinske kanalizacije ispod kote šir. Iskopa (REL-4,00, APS+21,80)
Prema det. nacrtu upojnih bunara.
</t>
  </si>
  <si>
    <t>Iskop strojno/ručno kanala drenažnog voda oborinske kanalizacije ispod kote šir. Iskopa.
Dim. rova 0,60x0,60m.
m1 34,00</t>
  </si>
  <si>
    <t>2.20.</t>
  </si>
  <si>
    <t>2.21.</t>
  </si>
  <si>
    <t>2.22.</t>
  </si>
  <si>
    <t>2.23.</t>
  </si>
  <si>
    <t xml:space="preserve">Dobava i ugradba pijeska za pješčanu posteljicu
instalacija i dr. Sve izvesti prema određenom profilu cijevi i presjeku kanala a niveletu pratiti geodetskim
instrumentom. debljina posteljice 10 cm , šir. 50cm.
</t>
  </si>
  <si>
    <t>m1</t>
  </si>
  <si>
    <t xml:space="preserve">Zatrpavanje rova iskopanim materijalom  u slojevima
s nabijanjem u 2 sloja i  to:
- prvi , debljine 20 cm do iznad tjemena cijevi probranim sitnim materijalom uz pažljivo nabijanje ravnomjerno s svih strana s osiguranjem od pomaka spojeva i dr.
- drugi , preostali dio rova zatrpava se u sl. po 20 cm s potrebnim nabijanjem.Koeficijent rastresitosti 1,30.
</t>
  </si>
  <si>
    <t>2.24.</t>
  </si>
  <si>
    <t xml:space="preserve">Razastiranje i odvoz materijala od iskopa u krugu gradilišta s potrebnim grubim planiranjem. Koeficijent rastresitosti 1,30.
Obračun po stvarnim količinama iz građevinske knjige.
</t>
  </si>
  <si>
    <t xml:space="preserve">Prijevoz , utovar i istovar te nasipavanje s potrebnim 
planiranjem na traženu niveletu kamenog materijala  ( krupniji zdravi lomljenjak ) kao podloga nasipu plodne zemlje okoliša i oko drenažnog sloja  u okolišu iza korpusa dvorane
Obračun po stvarnim količinama iz građevinske knjige.
</t>
  </si>
  <si>
    <t>2.25.</t>
  </si>
  <si>
    <t>2.26.</t>
  </si>
  <si>
    <t>2.27.</t>
  </si>
  <si>
    <t xml:space="preserve">Dobava , utovar , prijevoz , istovar i nasipavanje s potrebnim planiranjem ( +- 10 cm ) plodne zemlje u okolišu i uz građevinu ( zapad , sjever ) u zoni zelenih planiranih površina  okućnice.  Ponuditi jediničnu cijenu.
Obračun po stvarnim količinama iz građevinske knjige.
</t>
  </si>
  <si>
    <t>2.28.</t>
  </si>
  <si>
    <t xml:space="preserve">Utovar , odvoz na odabrani deponij do 10 km, materijala preostalog od iskopa ( široki iskop i iskop za temelje ) i dr. uključivo i naknadu za korištenje deponija.
Koeficijent rastresitosti 1,30.
Ponuditi jediničnu cijenu.
Obračun po stvarnim količinama iz građevinske knjige.
</t>
  </si>
  <si>
    <t>2.29.</t>
  </si>
  <si>
    <t>2.30.</t>
  </si>
  <si>
    <t>2.31.</t>
  </si>
  <si>
    <t xml:space="preserve">Isto kao st.1.6.  samo demontaža vel. metalnih vrata ulaza ul. hodnika škole prema dvorištu sa ulične strane uz pohranu na deponj gradilišta za ponovnu ugradnju.
</t>
  </si>
  <si>
    <t xml:space="preserve">Sva isto kao st. 2.2. samo površinskI široki strojni iskop dijela platoa Škole ( kat. I-III) za pripremu podloge poda dvorane
Dno  iskopa  na koti REL -1,05. APS +24,75 nivelirati sa  točnošću  +- 2 cm.
Materijale  sortirati za kasniju uporabu.
257,68  D=0,25
m3 64,42  
</t>
  </si>
  <si>
    <t xml:space="preserve">Sve isto kao st. 2.10. samo dobava i izrada kamene podloge između temelja sloju debljine 15cm iz  probranog  zdravog kamenog materijala ( od iskopa iz i dr. izvora ) strojno sloja  na  projektiranu kotu  s strojnim  nabijanjem na modul stišljivosti  MS 100  MPa.
Planiranje s točnošću +- 1 cm.  Zona- manji ulazni dio  suterena dvorane.
</t>
  </si>
  <si>
    <t xml:space="preserve">Isto kao st.2.11. samo kamena podloga ulazne rampe (ul.prema dvorani) nabijanjem na modul stišljivosti  MS 60  MPa.
Planiranje s točnošću +- 1 cm.
</t>
  </si>
  <si>
    <t xml:space="preserve">Isto kao st. 2.18. samo iskop za dovod TV ( spoj na kotlovnicu) izvan objekta. Dim. rova ispod kote širokog iskopa (REL -4,8, APS+22,10)0,80 x 1,15 m
m1 20,00
</t>
  </si>
  <si>
    <t>Sve isto kao st. 2.18. samo iskop za vodovod TV (spoj na kotlovnicu) unutar objekta. Dim. rova ispod kote širokog iskopa  0,80 x 1,00 m
m1 15,00</t>
  </si>
  <si>
    <t>Sve isto kao st. 2.18. samo iskop za kanalizaciju izvan objekta. Dim. rova ispod kote širokog iskopa (REL -4,0, APS+21,00) 0,60 x 0,1,3 m.
m1 2,60</t>
  </si>
  <si>
    <t xml:space="preserve">Planiranje rova iskopa st.2.18.,2.19.,2.22.,2.24., sa  točnošću +- 1cm.
</t>
  </si>
  <si>
    <t xml:space="preserve">Sve isto kao 2.22. samo iskop za reviziona okna
temeljne kanalizacije. Dim. 1,0x1,0x
</t>
  </si>
  <si>
    <t>BETONSKI  I  ARM. BETONSKI RADOVI</t>
  </si>
  <si>
    <t xml:space="preserve">Opaska :
Svi zemljani radovi i radovi iz ove grupe radova
kod izvođenja i obračuna mogu se obračunati po stvarno izvedenim količinama i radovima prema uredno vođenoj građevinskoj knjizi i ovjerenoj po nadzornom inženjeru.
</t>
  </si>
  <si>
    <t>Arm. betonski radovi, temelji, podloge</t>
  </si>
  <si>
    <t>3.1.</t>
  </si>
  <si>
    <t xml:space="preserve">Betoniranje podložnog sloja temelja betonom  C12/15 ,XC2, dmax=32mm ,Cl=0,4  u sloju debljine cca 5 cm fino nivelirano za temeljenje.
</t>
  </si>
  <si>
    <t>a. temeljne stope stupova dvorane 1,5x1,5</t>
  </si>
  <si>
    <t>d. temelji – aneks prizemlje š=30cm</t>
  </si>
  <si>
    <t>e. temelji - aneks suteren, širine :</t>
  </si>
  <si>
    <t xml:space="preserve">  e.1   30-31 cm</t>
  </si>
  <si>
    <t xml:space="preserve">  e.2.  35 cm</t>
  </si>
  <si>
    <t xml:space="preserve">  e.3.  50 cm</t>
  </si>
  <si>
    <t xml:space="preserve">  e.4.  67,5 cm (povezuje stope stupova)</t>
  </si>
  <si>
    <t xml:space="preserve">  e.5.  80 cm (povezuje stope stupova)</t>
  </si>
  <si>
    <t xml:space="preserve">  e.6.  ostalo</t>
  </si>
  <si>
    <t xml:space="preserve">b. temeljne stope stupova dvorane 2,0x2,0
    8,00+2x0,5=9,00
</t>
  </si>
  <si>
    <t>c. temeljne trake što povezuju temeljne stope stupova prizemlja š=50cmi 70cm
9,83+19,77=29,60</t>
  </si>
  <si>
    <t xml:space="preserve">Betoniranje  trakastih armirano-betonskih temelja, u potrebnoj glatkoj dvostrukoj oplati, betonom C30/37, XC2,Cl=0,4,dmax=32mm
Armatura RA i MAG posebno obračunata.
</t>
  </si>
  <si>
    <t>3.2.</t>
  </si>
  <si>
    <t>3.2.1.</t>
  </si>
  <si>
    <t xml:space="preserve">Suteren dvorane - temelji vis.55cm  u oplati a širine kako slijedi:
</t>
  </si>
  <si>
    <t xml:space="preserve">  e.6.  ostalo (samci i manji trakasti)</t>
  </si>
  <si>
    <t xml:space="preserve">Sve isto kao st. 2. samo  temelji samci aneksa      a. dio u suterenu
</t>
  </si>
  <si>
    <t>3.2.2.</t>
  </si>
  <si>
    <t xml:space="preserve">Betoniranje donje, prve, betonske podloge d = 15 cm preko uvaljane kamene podloge betonom C30/37, XC2,Cl=0,4,dmax=32mm (s dilatacijskim reškama na mjestima većih ploha polja koja slijede  konstrukciju  - a ne veće površine  od 30 m2). Površina potpuno ravna ,horizontalna, fino zaglađena gleterom ( uz posipanje suhim cementom)  sve spremno  za postavu horizontalne hidroizolacije.
Potrebna armatura - mreže i  RA posebno je obračunata.
</t>
  </si>
  <si>
    <t>3.3.</t>
  </si>
  <si>
    <t xml:space="preserve">1.  Suteren  d= 15cm
     m2 47,11+135,84+51.00=233,95
</t>
  </si>
  <si>
    <t xml:space="preserve">2.  Prizemlje ,dio aneksa dvorane  d= 15cm
     m2  33,30+26,63+44,83(rampa)=104,76  
</t>
  </si>
  <si>
    <t>3.4.</t>
  </si>
  <si>
    <t xml:space="preserve">Betoniranje  donje,  betonske podloge -Dvorane ( dio na tlu) d = 20 cm preko uvaljane kamene podloge betonom C30/37, XC2,Cl=0,4,dmax=32mm, s dilatacijskim reškama na mjestima većih ploha ( polja koja slijede  konstrukciju  - a ne veće površine  od 30 m2).
Površina potpuno ravna ,horizontalna, fino zaglađena gleterom (uz posipanje suhim cementom) sve spremno  za postavu horizontalne hidroizolacije.
Potrebna armatura - mreže i RA  posebno je obračunata.
</t>
  </si>
  <si>
    <t xml:space="preserve">Betoniranje armirano betonske vertikalne plombe (matrica) širokog iskopa suterena (zapadna  i sjeverna strana) u debljini min 25 cm betonom C30/37, XC2,Cl=0,4,dmax=32mm ,  u jednostrukoj blanjanoj oplati.  Potrebna armatura - mreže  i RA posebno je obračunata. Visina od krune temelje h=2,80m
</t>
  </si>
  <si>
    <t>3.5.</t>
  </si>
  <si>
    <t xml:space="preserve">Slično kao st. 3.5. samo betoniranje plombe – do temelja platoa (na strani dvorane) klima komore dvorene debljine zida-plombe 25-45cm-h=ca 4,50.
</t>
  </si>
  <si>
    <t>3.6.</t>
  </si>
  <si>
    <t>3.7.</t>
  </si>
  <si>
    <t xml:space="preserve">Betoniranje arm. betonskog temelja (uz matricu iz st. 3.6.)  platforme klima komore dvorane betonom C30/37, X0,Cl=1,dmax=32mm debljine 37cm u jednostrukoj blanjanoj oplati.
</t>
  </si>
  <si>
    <t>3.8.</t>
  </si>
  <si>
    <t xml:space="preserve">Betoniranje  arm.betonske podloge platoa-postamenta klima komore dvorane d = 18 cm preko uvaljane kamene podloge betonomC30/37, XC2,Cl=0,4,dmax=32mm                             Površina potpuno ravna, horizontalna, fino zaglađena gleterom ( uz posipanje suhim cementom )  sve spremno  za postavu metalnog podnožja komore.
Potrebna armatura - mreže i RA  posebno je obračunata-
Dim.7,55 x 2,55m.
</t>
  </si>
  <si>
    <t>3.9.</t>
  </si>
  <si>
    <t>3.10.</t>
  </si>
  <si>
    <t xml:space="preserve">Razni sitni radovi uz instalacije , zatim oko spojeva zgrade s okolišem i dr. Jedinična cijena uključuje i min.potreban materijal.
</t>
  </si>
  <si>
    <t xml:space="preserve">KV sati  7 </t>
  </si>
  <si>
    <t xml:space="preserve">NKV sati 10 </t>
  </si>
  <si>
    <t>3.11.</t>
  </si>
  <si>
    <t xml:space="preserve">Betoniranje armirano-betonskih zidova d=15cm ,d = 16,0 cm,d=20cm,d=25cm betonom C30/37 XC1, Cl=0,4,zrno dmax=16mm ,u glatkoj blanjanoj oplati. 
Armatura RA  i  MAG posebno obračunata.
</t>
  </si>
  <si>
    <t xml:space="preserve"> - suteren</t>
  </si>
  <si>
    <t xml:space="preserve"> - prizemlje</t>
  </si>
  <si>
    <t>3.12.</t>
  </si>
  <si>
    <t xml:space="preserve">Betoniranje armirano-betonskih stupova dim. 40x50cm i 50x50cm betonom C30/37 XC1,Cl=0,4, zrno dmax=16mm  u glatkoj blanjanoj oplati.
Armatura RA  posebno obračunata.
</t>
  </si>
  <si>
    <t xml:space="preserve">40x50 dvorana od kote REL -0,30 do kote +6,00
     a. h=   6,30m      kom 4
</t>
  </si>
  <si>
    <t xml:space="preserve">40x50 dvorana od kote REL -0,53 do kote +6,00
     b. h=   6,53m      kom 4
</t>
  </si>
  <si>
    <t>3.13.</t>
  </si>
  <si>
    <t xml:space="preserve">Betoniranje armirano-betonskih  vertikalnih serklaža (aneks prizemlje) betonom C30/37 XC1,Cl=0,4,zrno dmax=16mm  u glatkoj blanjanoj oplati.                Armatura RA  posebno obračunata.
</t>
  </si>
  <si>
    <t xml:space="preserve">     b1. 50x50cm  h=   6,53m      kom 2</t>
  </si>
  <si>
    <t xml:space="preserve">h=   3,50m (deblj. ploče uračunata) ( kom 4)
       od kote REL – 3,85 do kote -0,30 
</t>
  </si>
  <si>
    <t xml:space="preserve">a. dim. 25x25cm    h=4,05 m kom 1
</t>
  </si>
  <si>
    <t>b dim. 25x45cm    h=3,55 m kom 1</t>
  </si>
  <si>
    <t xml:space="preserve">Opaska: Za sve stupove i zidove vrijedi da do 1,00m visine od krune temelja budu betonirani s dodatkom protiv vlage za sprječavanje kapilarnog toka vlage.
</t>
  </si>
  <si>
    <t>3.14.</t>
  </si>
  <si>
    <t>3.15.</t>
  </si>
  <si>
    <t>3.16.</t>
  </si>
  <si>
    <t xml:space="preserve">Sl. kao st. 3.16. samo betoniranje prednjih armirano-betonskih stupova suterena dim. 170x50cm betonom C30/37 XC1,Cl=0,4,zrno dmax=16mm u glatkoj blanjanoj oplati.
Armatura RA posebno obračunata.
- suteren                                                                 a . h=  3,50m  (deblj. ploče uračunata) ( kom 2)
            od kote REL – 3,85 do kote -0,30     
</t>
  </si>
  <si>
    <t xml:space="preserve">Betoniranje armirano-betonskih stropnih ploča aneksa iznad suterena i iznad prizemlja d = 20,0 cm betonom C30/37 XC1,Cl=0,4,zrno dmax=16mm  u glatkoj oplati. Armatura MAG i RA posebno obračunata.
</t>
  </si>
  <si>
    <t xml:space="preserve"> - suteren kota g.r.ploče REL-0.15</t>
  </si>
  <si>
    <t xml:space="preserve"> - prizemlje, kota g.r.ploče REL +3,55</t>
  </si>
  <si>
    <t>3.17.</t>
  </si>
  <si>
    <t xml:space="preserve">Betoniranje armirano-betonskih greda betonom C30/37 XC1,Cl=0,4,zrno dmax=16mm u glatkoj  oplati. 
Armatura MAG i RA posebno obračunata.
</t>
  </si>
  <si>
    <t xml:space="preserve">a. suteren  50x50x (4,89+4,94) , 50x35x4,89+4,94) , 50x45 x 15,25,  0,30x1,30x15,35m
konzolne grede  0,40x 1,30 x 5,54 x 2
</t>
  </si>
  <si>
    <t xml:space="preserve">b. prizemlje 30x40x(1,25+2x4,94+4,89), 0,30x0,85 x4,05
</t>
  </si>
  <si>
    <t xml:space="preserve">Betoniranje armirano-betonskih  holkera  krova aneksa,betonom C30/37, XC1,Cl=0,4, zrno dmax=16mm u glatkoj oplati. Armatura MAG i RA posebno obračunata.
</t>
  </si>
  <si>
    <t>3.18.</t>
  </si>
  <si>
    <t>- Dim.  10x50cm</t>
  </si>
  <si>
    <t>- Dim.  12x68cm</t>
  </si>
  <si>
    <t>3.20.</t>
  </si>
  <si>
    <t xml:space="preserve">Slično kao st. 17 samo betoniranje armirano-betonskog  holkera instalacijskog vert.okna za instalacije ventilacije i dizalica topline na kovu aneksa betonom C30/37, XC1,Cl=0,4,zrno dmax=16mm u glatkoj oplati. Armatura MAG i RA posebno obračunata.
Vel. okna 85 x 207,5cm vis.120cm od kote grp REL+3,55 
Kebljine stijenki 15cm. kojese izvana oblažu panelima 
</t>
  </si>
  <si>
    <t xml:space="preserve">Betoniranje armirano-betonskog stubišta 1 i stubišta 2 betonom C30/37 XC1,Cl=0,4,zrno dmax=16mm u glatkoj  oplati. Ploča  d= 15,0 cm a armatura MAG i RA posebno obračunata.
</t>
  </si>
  <si>
    <t xml:space="preserve">a.   stubišni krak    </t>
  </si>
  <si>
    <t xml:space="preserve">b.   podesti              </t>
  </si>
  <si>
    <t>3.21.</t>
  </si>
  <si>
    <t>3.22.</t>
  </si>
  <si>
    <t>3.23.</t>
  </si>
  <si>
    <t xml:space="preserve">Obrada površina arm.-betonskih elemenata reparaturnim mortom sa brušenjem neravnina do potpune gotovosti spremno za finalnu obradu.
</t>
  </si>
  <si>
    <t xml:space="preserve">Betoniranje arm.bet.  potpornih zidova ruba okoliša 
d=30cm temeljom dim.90x75cm a h≤ 2,50m u glatkoj oplati. Beton XC2,Cl=0,4,dmax=32mm, armatura MAG i RA posebno obračunata. 
</t>
  </si>
  <si>
    <t>3.24.</t>
  </si>
  <si>
    <t xml:space="preserve">Dobava , sječenje , savijanje , vezivanje i  ugradba
betonskog čelika B500B RA i mreža.
</t>
  </si>
  <si>
    <t>3.25.</t>
  </si>
  <si>
    <t xml:space="preserve"> kg</t>
  </si>
  <si>
    <t>kg</t>
  </si>
  <si>
    <r>
      <t>Slično kao st.</t>
    </r>
    <r>
      <rPr>
        <sz val="10"/>
        <color rgb="FFFF0000"/>
        <rFont val="Arial"/>
        <family val="2"/>
        <charset val="238"/>
      </rPr>
      <t xml:space="preserve"> </t>
    </r>
    <r>
      <rPr>
        <sz val="10"/>
        <rFont val="Arial"/>
        <family val="2"/>
        <charset val="238"/>
      </rPr>
      <t xml:space="preserve">3.23. samo betoniranje armirano-betonskog  holkera nadsvjetla iznad ulaza  dvorane (na krovu aneksa ),betonom C30/37, XC1,Cl=0,4,zrno dmax=16mm u glatkoj oplati. Armatura MAG i RA posebno obračunata.
Dim. 15x55cm 
</t>
    </r>
  </si>
  <si>
    <t>PLIVAJUĆE PODLOGE PODOVA S HIDRO I TERMOIZOLACIJOM</t>
  </si>
  <si>
    <t>4.1.</t>
  </si>
  <si>
    <t>4.2.</t>
  </si>
  <si>
    <t>4.3.</t>
  </si>
  <si>
    <t>4.4.</t>
  </si>
  <si>
    <t>4.5.</t>
  </si>
  <si>
    <t xml:space="preserve">Dobava i izrada podloga plivajućih podova na prethodno pripremljenu 1 arm.-bet. podlogu (posebno obračunato) na tlu koji se sastoje iz slijedećih slojeva kako slijedi :
</t>
  </si>
  <si>
    <t xml:space="preserve"> - suteren - grijano podno</t>
  </si>
  <si>
    <t xml:space="preserve">d.  prizemlje – dvorana dio na tlu
  -  podna obloga (posebno obračunato)
  -   arm-bet.estrich C30/3 XC1,Cl=0,4,zrno dmax=16mm  d = 14cm , fino zaglađeno potpuno ravno ,  armirano mrežom prema statičkom računu  koja je posebno obračunata
   -  ekstrudirani polistiren  XPS 4000 CS d = 14 cm 
   -  puna arm.bet ploča beton C30/37 XC1,Cl=0,4,zrno dmax=16mm  d=23cm
  -  hidroizolacija obračunata u st. A.3.1. 
    -  puna arm.bet ploča beton C30/37 X0,Cl=1,zrno dmax=32mm, d=20cm, posebno obračunata
</t>
  </si>
  <si>
    <t xml:space="preserve">prizemlje – dvorana - dio na konstrukciji            podna obloga ( posebno obračunato)                   arm-bet.estrich C30/3 XC1,Cl=0,4,zrno dmax=16mm  d = 14cm , fino zaglađeno potpuno ravno ,  armature po statičkom računu posebno obračunata
ekstrudirani polistiren  XPS 4000 CS d = 14 cm   puna arm.bet ploča beton C30/37 XC1,Cl=0,4,zrno dmax=16mm  d=23cm posebno obračunata
</t>
  </si>
  <si>
    <t xml:space="preserve">Opaska : Dilatacija plivajuće ab. podložne ploče po vanjskoj (strana aneksa) liniji stupova na strani Doma uloškom EPS polistirena d=1cm.
</t>
  </si>
  <si>
    <t>RAVNI KROV - KROV ANEKSA DVORANE</t>
  </si>
  <si>
    <t>5.1.</t>
  </si>
  <si>
    <t>5.2.</t>
  </si>
  <si>
    <t>(vert.izolacija holkera+6cm min.vuna A1,s-1,d0)</t>
  </si>
  <si>
    <t>5.3.</t>
  </si>
  <si>
    <t>5.4.</t>
  </si>
  <si>
    <t>b. Rigol/panel d=17,5cm komplet sa podložnim opšavom r.š.1,6m</t>
  </si>
  <si>
    <t xml:space="preserve">Dobava i montaža standardnih opšava fasadne atike prema detaljima proizvođača krovnih i fasadnih panela koji se izvode iz čeličnog plastificiranog lima debljine 0.60mm, poliesterska boja (opcija plastifikata boje PVDF debljine  25 my) lima panela RAL po izboru arhitekta.
sa svim spojnim i brtvenim materijalom prema uputama i detaljima proizvođača. 
Obračun prema stvarno izvedenim količinama.
</t>
  </si>
  <si>
    <t>5.5.</t>
  </si>
  <si>
    <t xml:space="preserve">Dobava i montaža standardnih opšava oko krovnog holkera aneksa koji se izvode iz čeličnog plastificiranog lima debljine 0.60mm poliesterska 
boja debljine 25 my sa svim spojnim i brtvenim materijalom prema uputstvima i detaljima proizvođača.Min.vuna 6cm A1,s-1,d-0 
Obračun prema stvarno izvedenim količinama.
</t>
  </si>
  <si>
    <t>5.6.</t>
  </si>
  <si>
    <t>5.7.</t>
  </si>
  <si>
    <t>a.  Φ 500mm</t>
  </si>
  <si>
    <t>b.  Φ 600mm</t>
  </si>
  <si>
    <t>5.8.</t>
  </si>
  <si>
    <t xml:space="preserve">Izrada, doprema i montaža čelične podkonstrukcije za montažu fasadnih panela. U cijenu uključena AKZ, koja se sastoji od dva premaza temeljnom bojom i dva završna premaza. Ukupna debljina 
premaza je minimalno 120 mikrona. Priprema površine za AKZ je mlazom abraziva do stupnja čistoće S 21/2.Obračun po kg ugrađene čelične konstrukcije (materijal č.0361). U cijenu uključiti sav potreban materijal za izradu podkonstrukcije i statički proračun. Profili kutijasti čelik S235  dim. 100x10x3 i 12x12x10mm.
</t>
  </si>
  <si>
    <t>a.  profili 10x10x0,3cm</t>
  </si>
  <si>
    <t>b.  profili 12x12x1cm</t>
  </si>
  <si>
    <t>5.9.</t>
  </si>
  <si>
    <t>KV sati 2</t>
  </si>
  <si>
    <t>NKV sati 2</t>
  </si>
  <si>
    <t>UREĐENJE PROČELJA</t>
  </si>
  <si>
    <t xml:space="preserve">Dobava , montaža i demontaža odgovarajuće fasadne skele sa svim materijalom, pripadajućim zaštitama i dr. a sve prema pravilima  zaštite na radu , i dr.
</t>
  </si>
  <si>
    <t>6.1.</t>
  </si>
  <si>
    <t>6.2.</t>
  </si>
  <si>
    <t>6.3.</t>
  </si>
  <si>
    <t>6.4.</t>
  </si>
  <si>
    <t>a. zona poodkonstrukcije</t>
  </si>
  <si>
    <t>6.5.</t>
  </si>
  <si>
    <t>6.6.</t>
  </si>
  <si>
    <t>6.7.</t>
  </si>
  <si>
    <t>a. d=175mm</t>
  </si>
  <si>
    <t>b. d=100mm</t>
  </si>
  <si>
    <t>6.8.</t>
  </si>
  <si>
    <t>6.9.</t>
  </si>
  <si>
    <t>6.10.</t>
  </si>
  <si>
    <t>6.11.</t>
  </si>
  <si>
    <t>b. 120x120x10</t>
  </si>
  <si>
    <t>6.12.</t>
  </si>
  <si>
    <t>KV sati 15</t>
  </si>
  <si>
    <t>NKV sati 35</t>
  </si>
  <si>
    <t xml:space="preserve">Doplatak za spojeve fasade s cjevovodima grijanja i sl., oborinskih vertikala , preljeva krova, ventilacijskih kanala  i dr.
</t>
  </si>
  <si>
    <t>KV sati 7</t>
  </si>
  <si>
    <t>NKV sati 14</t>
  </si>
  <si>
    <t>7.</t>
  </si>
  <si>
    <t>čelik konstrukcija</t>
  </si>
  <si>
    <t>a- stupovi aneksa</t>
  </si>
  <si>
    <t>b. konstrukcija krova dvorane</t>
  </si>
  <si>
    <t>premaz zaštite od požara</t>
  </si>
  <si>
    <t>a. stupovi aneksa</t>
  </si>
  <si>
    <t>RAZNI GRAĐEVINSKO-OBRTNIČKI RADOVI</t>
  </si>
  <si>
    <t>7.1.</t>
  </si>
  <si>
    <t>8.</t>
  </si>
  <si>
    <t>8.1.</t>
  </si>
  <si>
    <t xml:space="preserve">Zaštitna ograda  klina komore dvorane            Dobava, izrada i postava zaštitne metalne ograde iz Inox- okruglih profila. Stupovi sidreni u bet.temelj   dim 50x60.
Beton 30/37 X0CL=1,vel.zrna 32mm.
Vis. 1,0m </t>
  </si>
  <si>
    <t>8.2.</t>
  </si>
  <si>
    <t>8.3.</t>
  </si>
  <si>
    <t>Metalne stepenice za izlaz na krov dvorane</t>
  </si>
  <si>
    <t>Dobava , izrada i postava metalnih jednokrakih  stepenica sa podestom za izlaz na krov dvorane u svemu prema odredbama Pravilnika zaštite na radu
sa 11 stuba dim. 19x26cm šir. kraka 1,10m, povezanih bočno po kosini kraka tetivama kutijasti nosaći čelik S235JSH dim 80x200x8mm.
Stavka uključuje podest dim 1,175 x 1,66m i obostrano ogradu iz inox cjevastih profila sa stupovima bočno fiksiranim na tetive i horizontalama
te još 4 stube dim 19x30cm, šir.1,175m ,za spust krovnu plohu prema detalju.
Sve komplet sa antikorozivnom zaštitom te lak u boji i tonu po  izboru. U boji i tonu po izboru prema shemi i detalju.
m2 5,74  (tlocrtna projekcija)</t>
  </si>
  <si>
    <t>8.4.</t>
  </si>
  <si>
    <t xml:space="preserve">Zaštitna Inox  ograda na mjestu izlaska na krovu aneksa                                                          Visina ograde iznad valutice 105cm, duž. 4,40m
Sve komplet sa antikorozivnom zaštitom prema shemi i detalju po izboru.
</t>
  </si>
  <si>
    <t xml:space="preserve">Izrada cementne fine glazure poda strojarnice          D = 2 cm fino zaglađeno gleterom.
Finalna obrada boja za beton iz programa ST po izboru.
</t>
  </si>
  <si>
    <t>8.5.</t>
  </si>
  <si>
    <t>8.6.</t>
  </si>
  <si>
    <t>8.7.</t>
  </si>
  <si>
    <t xml:space="preserve">Izvedba revizijskih okana horizontalne kanalizacije u i izvan objekta arm.-betonom u glatkoj opati ,beton C30/37 ,XC2,Cl=0,4,dmax=32mm debljine zidova i dna 20cm(bez kinete) sa izvedbom i obradom kinete glaziranjem crnog sjaja te gornje arm. bet. ploče okna debljine 20cm sa otvorom 60x60cm i 80x80cm. Stavka uključuje sav potreban rad i, transport i materijal uključivo i okvir poklopca. Sve komplet potrebna min. armatura uklučena   
Poklopci posebno obračunati.
</t>
  </si>
  <si>
    <t>a. vel.80x80cm unutarnje mjere</t>
  </si>
  <si>
    <t>b. vel. 60c60 unutarnje mjere</t>
  </si>
  <si>
    <t>8.8.</t>
  </si>
  <si>
    <t xml:space="preserve">b. vel.60x60 unutarnje mjere-unutarnji prostor </t>
  </si>
  <si>
    <t xml:space="preserve">   (razred opterećenja R50)</t>
  </si>
  <si>
    <t xml:space="preserve">a. vel.80x80cm unutarnje mjere-unutarnji prostor </t>
  </si>
  <si>
    <t>(klasa opterećenja M-125)</t>
  </si>
  <si>
    <t xml:space="preserve">c. vel.60x60 unutarnje mjere-vanjski prostor –ispred izlaza na igralište iz stubišnog prostora u suterenu aneksa dvorane.
</t>
  </si>
  <si>
    <t>8.9.</t>
  </si>
  <si>
    <t>8.10.</t>
  </si>
  <si>
    <t xml:space="preserve">Dobava, izrada i ugradnja čeličnih penjalica (stupaljki) za okna upojne bunare. Stupaljke dim 150 x 225 mm ugradnja arm.bet.zidove na potrebnom  vertikalnom razmaku  od 30cm. Sve komplet, obračun po komadu.
</t>
  </si>
  <si>
    <t>8.11.</t>
  </si>
  <si>
    <t>B</t>
  </si>
  <si>
    <t>STOLARSKI RADOVI</t>
  </si>
  <si>
    <t>Vel . 61 / 220 cm   sut.i priz.</t>
  </si>
  <si>
    <t>Vel. 71 / 220 cm    sut. i  priz</t>
  </si>
  <si>
    <t>Vel. 81 / 220 cm     sut.</t>
  </si>
  <si>
    <t xml:space="preserve">Vel. 91 / 220 cm   priz. Invalidi </t>
  </si>
  <si>
    <t xml:space="preserve">Vel. 91 / 220 cm   suteren svl. I spr.č. </t>
  </si>
  <si>
    <t xml:space="preserve">Vel. 91 / 220 cm   sut.-strojarnica
Stavka uključuje doplatak za pojačanu i protuprovalnu izvedbu (okvir, finalna obrada , oblogu donjeg dijela krila i  dr.
</t>
  </si>
  <si>
    <t xml:space="preserve">Dobava,izrada i postava dvokrilnih punih vrata dvorane u prizemlju ojačane izvedbe za sportske objekte.  Doplatak za puni okvir ,za posebnu finalnu obradu po izboru i ojačanje-oblogu donjeg ruba obostrano-visina obloge 30 cm.
Sve komplet, sigurna cilindar brava, 3 ključa prema shemi ,detalju  Sva vrata  iz ove grupe radova. Finalizacije I klasa – drvo po izboru,  kvaliteta I klasa za sportske dvorane. planirana su sa  Rw=46dB.
</t>
  </si>
  <si>
    <t xml:space="preserve">Dvokrilna vrata ulaza u dvoranu - oprema         Stavka uključuje doplatak za pojačanu izvedbu (okvir, finalna obrada , oblogu donjeg dijela krila i  dr.)
Dim. 2x81/240cm
</t>
  </si>
  <si>
    <t xml:space="preserve">Dvokrilna vrata ulaza u dvoranu - oprema
Stavka uključuje doplatak za pojačanu izvedbu (okvir, finalna obrada , oblogu donjeg dijela krila i  dr.)
Dim. 2x81/240cm
</t>
  </si>
  <si>
    <t xml:space="preserve">Opći uvjeti:
Radionička izrada i montaža na objektu elemenata aluminijske bravarije. Elementi su izvedeni od aluminijskih profila plastificiranih u boji po izboru projektanta. Fasadni elementi ostakljeni su staklima ( TIP 1, TIP 2, TIP 3). Profili stijena kao i klupčica trebaju biti iz visokovrijedne legure aluminija Al Mg 0,5 Si 0,4 Fe 0,2 ( legura 6060 ).
</t>
  </si>
  <si>
    <t>Površinska zaštita mora obuhvaćati obavezno žuto kromatiranje. Profili u boji po izboru projektanta.</t>
  </si>
  <si>
    <t xml:space="preserve">Panel koji se koristi kao ispuna na pojedinim pozicijama treba biti u pojačanoj MDF izvedbi debljine 20 mm. Vanjska boja aluminijskog lima na panelu mora biti ista kao i na profilu.
Sve stijene sa prekinutim termičkim mostom opremljene su izo staklom koeficijent Ug=1,0 W/m2K.
</t>
  </si>
  <si>
    <t xml:space="preserve">Za izradu fiksnih otvora upotrijebiti profile čija je minimalna širina 76 mm a visina komornog dijela  uključujući  i  stjenke treba  biti  minimalno 70 mm. Profili krila prozora trebaju imati širinu minimalno 76 mm dok je visina komornog dijela uključujući i stjenke minimalno 80 mm. Prekid termičkog mosta mora biti izveden poliamidnim dvokomornim umetcima. Spojni kutevi okvira  štoka  i  krila  trebaju  biti  zaštićeni  prema  preporuci  proizvođača sistema kako ne bi došlo do pojave oksidacije na mjestima rezanja profila.
Okov  i  profili  moraju  biti  istog  proizvođača kako  se  ne  bi  dozvolila mogućnost ugradnje manje kvalitetnog okova jednog proizvođača na profile drugog proizvođača.  Otklopni prozori moraju biti opremljeni šarnirima čiji broj  ovisi  o  statičkom  uvjetima danim  širinom prozora. Pojedini otklopni prozori na većim visinama nedostupnim rukovanju sa nivoa poda moraju biti opremljeni  elektromotornim  pogonom  sa   pripremom  za   spajanje  na vatrodojavu.  Mehanizam  sa   pomicanjem  krila   pomoću   konopca  nije prihvatljiv. Spojevi pod kutevima različitim od 90°, izvesti sa spojnim okovom koji predviđa proizvođač sistema. Improvizirana rješenje nisu dozvoljena.
</t>
  </si>
  <si>
    <t xml:space="preserve">Besprijekorno brtvljenje osigurati sistemom dvostrukog brtvljenja. Sve brtve moraju biti izrađene iz visokokvalitetnog EPDM. Centralno brtvljenje izvesti po unutarnjem perimetru zaključno 50 mm do kuta. Spajanje centralne brtve na kutevima izvesti pomoću vulkaniziranih kutnika. Vođenje brtve do kuta te lijepljenje krajeva pod kutem od 45° nije dozvoljeno. Po vanjskom perimetru stakla ne smije biti više od jednog prekida brtve i to na gornjem djelu otvora tj. brtva mora biti iz jednog komada.
Profili krila moraju imati proreze veličine 5 x 15 mm na razdaljini od min 50 mm na vertikalnim površinama u cilju ventiliranja komore te proreze na donjim horizontalnim profilima dimenzija 5 x 33 mm za kvalitetnu drenažu vode i kondenzata.
</t>
  </si>
  <si>
    <t xml:space="preserve">U cijeni obuhvatiti sav potreban okov i gumeni stoper na podu za vrata.
Dovratnici i doprozornici su samonosivi, izolirani profili od aluminija.
</t>
  </si>
  <si>
    <t>U cijeni ponude treba biti sadržana i izrada radioničke dokumentacije koja se  daje  na  uvid  i  odobrenje  osobi  koja  vrši  nadzor  na  objektu.  Uz dokumentaciju potrebno je dostaviti uzorak profila koji također treba odobriti nadzorna   osoba.   Bilo   kakva   ugradnja   prije   odobrenja   uzorka   i dokumentacije, nije dozvoljena.</t>
  </si>
  <si>
    <t>Ostale izvedbene detalje dogovoriti sa projektantom. Izvedba prema priloženoj shemi i izmjeri na gradilištu.</t>
  </si>
  <si>
    <t>PROZORSKI SISTEMI</t>
  </si>
  <si>
    <t>FASADNI SISTEM                                            TIP 3- Staklena stijena suterena  - jug</t>
  </si>
  <si>
    <r>
      <rPr>
        <b/>
        <sz val="10"/>
        <rFont val="Arial"/>
        <family val="2"/>
        <charset val="238"/>
      </rPr>
      <t>Opći uvjeti:</t>
    </r>
    <r>
      <rPr>
        <sz val="10"/>
        <rFont val="Arial"/>
        <family val="2"/>
        <charset val="238"/>
      </rPr>
      <t xml:space="preserve">
Radionička izrada i montaža na objektu elemenata aluminijske bravarije. Elementi su izvedeni od aluminijskih profila plastificiranih u boji po izboru projektanta. Profili stijena  trebaju biti iz visokovrijedne legure aluminija Al Mg 0,5 Si 0,4 Fe 0,2 ( legura 6060 ). Fasadni elementi ostakljeni su staklima ( TIP 1)
</t>
    </r>
  </si>
  <si>
    <t xml:space="preserve">Površinska zaštita mora obuhvaćati obavezno žuto kromatiranje. Profili u boji po izboru projektanta.
Prekid termičkog mosta mora biti izveden poliamidnim umetkom. Spojevi trebaju biti zaštićeni prema preporuci proizvođača sistema kako ne bi došlo do pojave oksidacije na mjestima rezanja profila.
</t>
  </si>
  <si>
    <t>Za vertikalne profile koristiti komorne profile maksimalne širine 50 mm te dubine ne manje od 155 mm.  Fiksiranje stakla na nosive profile izvesti elementima za fiksiranje strukturalnog stakla.</t>
  </si>
  <si>
    <t>Za unutarnje spajanje fasadne stijene sa zidom, podom i stropom koristiti tipske profile i rješenja prema danim detaljima.</t>
  </si>
  <si>
    <t xml:space="preserve">Okov  i  profili  moraju  biti  istog  proizvođača  kako  se  ne  bi  dozvolila mogućnost ugradnje manje kvalitetnog okova jednog proizvođača na profile drugog proizvođača.
Besprijekorno brtvljenje osigurati sistemom dvostrukog brtvljenja. Sve brtve moraju  biti  izrađene  iz  visokokvalitetnog  EPDM.  Središnji  dio  prekida termičkog mosta treba činiti poliamidni umetak kroz koji prolazi spojni vijak. Iznad poliamidnog umetka postavlja se brtva iz EPDM-a te ostatak prostora do  nivoa  stakla  zabrtviti  sa   fasadnim  silikonom  odgovarajuće  marke  i kvalitete.
</t>
  </si>
  <si>
    <t>Zadovoljavanje navedenih normi potrebno je  dokazati odgovarajućom atestnom dokumentacijom.Predložak atestne dokumentacije  potrebno  je  dostaviti  nadzornom  inženjeru  zajedno  sa uzorkom profila.</t>
  </si>
  <si>
    <r>
      <rPr>
        <b/>
        <sz val="10"/>
        <rFont val="Arial"/>
        <family val="2"/>
        <charset val="238"/>
      </rPr>
      <t>Prizemlje</t>
    </r>
    <r>
      <rPr>
        <sz val="10"/>
        <rFont val="Arial"/>
        <family val="2"/>
        <charset val="238"/>
      </rPr>
      <t xml:space="preserve"> (aneks)</t>
    </r>
  </si>
  <si>
    <t xml:space="preserve">Izrada,doprema i montaža aluminijske stijene -pročelje zapad ( bez prozora) sa 16  fiksnih polja koja se sastoji iz navedenih modula. Tip stakla 1. 
Modularne dimenzije kako slijedi. Opremljeno tipskim okovom te dodatnim okovom sukladno dimenzijama.
U cijeni obuhvatiti sav potreban okov. 
Obratiti pažnju na kompenzaciju dilatacija uslijed promjena topline. 
</t>
  </si>
  <si>
    <t>a. Ukupna dimenzija stijene  10,68x100cm.</t>
  </si>
  <si>
    <t>mod.dim. 133,5x100cm , 8 modula</t>
  </si>
  <si>
    <t xml:space="preserve">b. Ukupna dimenzija stijene  2,58x100cm. </t>
  </si>
  <si>
    <t>mod.dim. 129x100cm ,  2 modula</t>
  </si>
  <si>
    <t xml:space="preserve">c. Ukupna dimenzija stijene  2,81x100cm. </t>
  </si>
  <si>
    <t>mod.dim. 140,5x100cm ,  2 modula</t>
  </si>
  <si>
    <t xml:space="preserve">Izrada, doprema i montaža aluminijske stijene sjevernog pročelja sa  2 odklopna prozora. i 6 fiksnih polja u sredini između prozora.   
( otvaranja na van rotacijom oko gornje osi). Tip stakla 1, Prozori sa svim potrebnim okovom te dodatnim kovom sukladno dimenzijama. Sve ostalo prema općem opisu.
  -   Fiksni mod.dim. 120x100cm ,  6 modula
  -   otklopni prozoii mod.dim. 1,20x100cm , kom 2
Ukupna dimenzija stijene 960 x 100 cm
 Obratiti pažnju na kompenzaciju dilatacija uslijed promjena topline. 
</t>
  </si>
  <si>
    <t xml:space="preserve">Izrada,  doprema  i  montaža  aluminijske stijene
južnog pročelja dvorane (prizemlje) Tip stakla 2..
Stijena sa  2 otklopna prozora ( otvaranja na van rotacijom oko gornje osi) i 6 fiksnih polja u sredini između prozora. Prozori sa svim potrebnim okovom te dodatnim kovom sukladno dimenzijama. Sve ostalo prema općem opisu.
-   Fiksni mod.dim. 130x200cm ,  6 modula
-   otklopni prozoii mod.dim. 130,75x200cm , kom 2
Ukupna dimenzija stijene 1050 x 200 cm        Obratiti pažnju na kompenzaciju dilatacija uslijed promjena topline. 
</t>
  </si>
  <si>
    <t xml:space="preserve">Izrada,  doprema  i  montaža  aluminijske stijene južnog pročelja suterena Tip stakla 3..
Stijena sa  2 vratna krila i 7 fiksnih polja 
Vrata zaokrertna jednokrilna sa svim potrebnim okovom te dodatnim kovom sukladno dimenzijama. Sve ostalo prema općem opisu.
  -   fiksni modol dim. 157,5x280cm , kom2
  -   fiksni modul dim. 195x280cm, kom 4
  -   fiksni modu dim. 92,5x280cm kom 2
  -   modul vrata dim  102,5x200cm ,vratno krilo 92,5x270cm , kom 2
Obratiti pažnju na kompenzaciju dilatacija uslijed promjena topline. 
Ukupna dimenzija stijene 14,80 x 280 cm
</t>
  </si>
  <si>
    <t xml:space="preserve">Izrada,  doprema  i  montaža  aluminijske  stijene  pročelja sa  1 otklopnim  prozorom (otvaranje na van rotacijom oko gornje osi)  i 1 fiksnim poljem. Staklo br. 2. Prizemlje, jug, aneks uz stube..
Prozor sa svim potrebnim okovom te dodatnim 
kovom sukladno dimenzijama. Sve ostalo prema općem opisu.
-   fiksni modul   dim. 170x100cm , kom 1
-   prozor modul dim.  170x100cm, kom 1
Obratiti pažnju na kompenzaciju dilatacija uslijed promjena topline. 
Ukupna dimenzija stijene 170 x 200 cm
</t>
  </si>
  <si>
    <t>Vrata-krilo 91x220cm , nadsvjetlo 155x83cm.        Ukupna dimenzija stijene 155 x 303cm</t>
  </si>
  <si>
    <t xml:space="preserve">Aluminijska ostakljena stijena  pročelja (izlaz/ulaz 1 kat Škola))  2 fiksna  polja sa jednokrilnim vratima. Protupožarna vrata EI 60. Izrada, doprema  i  montaža
Vratna krila i  dovratnik izvedeni su od tipskih profila ( kao  Schucco ili jednakovrijedno) u boji po izboru projektanta. Otvaranje vrata prema van. Staklo SchuccoFlam 60 ili jednakovrijedno. Protuprovalna klasa RC-2, Uw≤1,47W/m2K. 
Dimenzije vrata 85 x 200 cm 
  - fiksni dio 45x100 , staklo tip 1
  - fiksni dio 162 x 100cm, staklo tip 1.
  Umetanje vrata prema tipskom detalju spoja proizvođača. 
 U cijeni obuhvatiti sav potreban okov kvaka, brava, prihvatnik i cilindar sa 3 ključa. Vratno krilo sa automatskim zatvaranjem.
Ukupna dim. stijene 207x200cm -sve prema shemi.
Sve komplet prema općem opisu.
</t>
  </si>
  <si>
    <t xml:space="preserve">Aluminijska ostakljena stijena/prozor  pročelja (izlaz/ulaz 1 kat) fiksno  polje/prozor izvedeni su od tipskih plastificiranih aluminijskih profila ( kao  Schucco ili jednakovrijedno) u boji po izboru projektanta. Tip stakla 2. Izrada,  doprema  i  montaža
- fiksni dio/prozor 120x100cm  vanjska 
- fiksni dio 260x100cm unutarnja
Sve komplet prema općem opisu i shemi.
U cijeni obuhvatiti sav potreban okov kvaka, brava, prihvatnik i cilindar sa 3 ključa. Vratno krilo sa automatskim zatvaranjem.
</t>
  </si>
  <si>
    <t xml:space="preserve">Aluminijska  stijena  pročelja (izlaz/ulaz 1 kat)  2 fiksna  polja sa jednokrilnim vratima. Tip stakla 2. Izrada,  doprema  i  montaža
Vratna krila i  dovratnik izvedeni su od tipskih 
plastificiranih aluminijskih profila ( kao Schucco ili jednakovrijedno) u boji po izboru projektanta Dimenzije vrata 91 x 200 cm 
  - fiksni dio nadsvjetlo   405x170 
  - fiksni dio 298 x 200cm
Umetanje vrata prema tipskom detalju spoja proizvođača. U cijeni obuhvatiti sav potreban okov kvaka, brava, prihvatnik i cilindar sa 3 ključa. Vratno krilo sa automatskim zatvaranjem.
Obratiti pažnju na kompenzaciju dilatacija uslijed promjena topline. 
Ukupna dim. stijene 405x375cm -sve prema shemi.
Sve komplet prema općem opisu i shemi.
</t>
  </si>
  <si>
    <t>b. zid- sekcija ugrađena unutar špalete  post. prozora Doma u  prostoru  aneksa</t>
  </si>
  <si>
    <t xml:space="preserve">a. zidovi
</t>
  </si>
  <si>
    <t>a. vel. 4,24  kom 2,75</t>
  </si>
  <si>
    <t>b. vel. 5,3  kom 4,75</t>
  </si>
  <si>
    <t>c. vel. 4,24 kom 3</t>
  </si>
  <si>
    <t xml:space="preserve">LAKE  MODULARNE  PREGRADNE 
KOMPONIBILNE  STIJENE  NA  LINIJI SPOJA  DVORANE  I  ANEKSA
</t>
  </si>
  <si>
    <t>ZAVRŠNE OBLOGE PODOVA</t>
  </si>
  <si>
    <t>a. pod dvorane</t>
  </si>
  <si>
    <t>b. linije borilišta</t>
  </si>
  <si>
    <r>
      <rPr>
        <u/>
        <sz val="10"/>
        <rFont val="Arial"/>
        <family val="2"/>
        <charset val="238"/>
      </rPr>
      <t>Opaska :  vrijedi za stavke  grupe 3.3</t>
    </r>
    <r>
      <rPr>
        <sz val="10"/>
        <rFont val="Arial"/>
        <family val="2"/>
        <charset val="238"/>
      </rPr>
      <t xml:space="preserve">
U ovoj grupi radova treba jediničnim cijenama  pridodati , povećanje cijena zbog niza ojačanja , profila, spojeva i dr. a sve vezano za montažu sanitarnih uređaja , opreme i dijela instalacija i sl. i posebno zbog sanitarne opreme za hendikepirane osobe.
</t>
    </r>
  </si>
  <si>
    <t>a. prizemlje, svi prostori aneksa osim spremišta rekvizita</t>
  </si>
  <si>
    <t xml:space="preserve">b. suteren, hall, kabinet, hodnici </t>
  </si>
  <si>
    <t>c. Ulazna rampa i predprostor – ulaz dvorane i škole</t>
  </si>
  <si>
    <t xml:space="preserve">a. suteren </t>
  </si>
  <si>
    <t>4.6.</t>
  </si>
  <si>
    <t>4.7.</t>
  </si>
  <si>
    <t>Obrada glavnih stuba 1(uz južno pročelje)  i  2 (uz ul. hall ) - kamene ploče</t>
  </si>
  <si>
    <t>4.8.</t>
  </si>
  <si>
    <t>4.9.</t>
  </si>
  <si>
    <t>Sve isto samo  međupodest</t>
  </si>
  <si>
    <t xml:space="preserve">Dobava, izrada i postava lijepljenjem  čela stuba kamenim pločama  kao u st. 4.8. samo d = 2,5  cm,vis.0,1438 m.
</t>
  </si>
  <si>
    <t>4.10.</t>
  </si>
  <si>
    <t xml:space="preserve">Dobava, izrada i postava kamenih ploča (d=3cm) nastupa stuba 2- uz hall dvorane ( Prema mjerama uzetim na licu mjesta) s polirano zaobljenim rubovima i  trakama protiv klizanja . Kamen granit I  klase po izbor. Širina obloge kraka 1.21m i 1,22m
Sve prema shemi i detalju U cijenu uključiti i složenost kod podesta.
</t>
  </si>
  <si>
    <t>a. krak 1,22m – kam. obloga stuba šir. 33cm</t>
  </si>
  <si>
    <t>4.11.</t>
  </si>
  <si>
    <t>4.12.</t>
  </si>
  <si>
    <t>Sve isto samo  međupodest stubišta 2.</t>
  </si>
  <si>
    <t>4.13.</t>
  </si>
  <si>
    <t xml:space="preserve">Dobava, izrada i postava čela stuba kamenim pločama kao u st. 4.3.1. samo d = 2,5 cm,vis.0,1438 m.
</t>
  </si>
  <si>
    <t>4.14.</t>
  </si>
  <si>
    <t>m2 2,81 (1)+4,30(2)=7,11</t>
  </si>
  <si>
    <t xml:space="preserve">Dobava, izrada i postava sokla stuba 1 i stuba 2 kamenim pločama kao u st. 4.3.1. samo d = 1 cm,vis. linija slijedi kosinu kraka šir. 21,5cm. Sokl  iz trapeznih komada po 1 za stepenicu površine 0,1m2.Polaganje lijepljenjem na prvu knauf ploču 12,5mm dok je druga knauf ploča d=12,5mm izrezana po kosini točno za ulaganje sokla. Kod podesta linija sokla prati ravninu podesta i kosinu kraka.
</t>
  </si>
  <si>
    <t>Keramika</t>
  </si>
  <si>
    <t xml:space="preserve">Bojanja - unutarnji prostori </t>
  </si>
  <si>
    <t xml:space="preserve">Obrada vidljivih betonskih  ploha u dvorani ( stupovi )
zidovi u prostorima , bočne strane, podgledi stubišnih krakova i podesta
</t>
  </si>
  <si>
    <t xml:space="preserve"> a. Završno bojanje vidljivih betonskih ploha -stupovi dvorane i uzd.greda uz aneks boja i ton po izboru.
</t>
  </si>
  <si>
    <t>b. Završno bojanje konzolnih i čeone grede dvorane</t>
  </si>
  <si>
    <t>c. Bojanje betonskih zidova prizemlja i suterena, boja i ton po izboru.</t>
  </si>
  <si>
    <t>d. Bojanje betonskih ploha , stube 1 i 2 i podzida (Podgled i bočne strane)</t>
  </si>
  <si>
    <t>ZAVRŠNE OBRADE UNUTARNJIH ZIDOVA</t>
  </si>
  <si>
    <t xml:space="preserve">Dobava, izrada i postava lijepljenjem kamenih ploča (d=3cm) nastupa stuba 1-uz južno pročelje ( Prema mjerama uzetim na licu mjesta) s polirano zaobljenim rubovima i  trakama protiv klizanja . Kamen granit I  klase po izboru. Širina obloge  kraka 1.21m                                                            kam. obloga stuba šir. 33cm
Sve prema shemi i detalju U cijenu uključiti i složenost podesta.
</t>
  </si>
  <si>
    <t xml:space="preserve">Dobava izrada i postava rukohvata D=42mm stubišta 2 izrađenog iz Inox cijevi komplet sa ogradom iz inox cijevi D=20mmpostavljeno  horizntalno i vert. nosačima koji su  sidreni u arm. bet. bočno.
Sve komplet prema shemi i detalju. D20is. Ograde 100cm.
Dostaviti  na pregled i izbor u  skladu s TU i OU
</t>
  </si>
  <si>
    <t>a. ograda komplet</t>
  </si>
  <si>
    <t>b. samo  rukohvat u nastavku</t>
  </si>
  <si>
    <t xml:space="preserve">Dobava, izrada i postava ograde stuba 1 (gl. Stube) iz sigurnosnog laminiranog stakla LSG bočno sidreno kao konzola u arm. bet. krak stubišta.
Stavka uključuje i rukohvat iz inox ci-jevi D=42mm.
Sve komplet  .Dostaviti  na pregled i izbor u  skladu s TU i OU.
</t>
  </si>
  <si>
    <t>a. staklo sigurnosno  LSG 1+1cm</t>
  </si>
  <si>
    <t>b. Rukohvat</t>
  </si>
  <si>
    <t>ZAVRŠNE OBRADE STROPOVA</t>
  </si>
  <si>
    <t>Bojanje betonskih stropnih ploha</t>
  </si>
  <si>
    <t>SPUŠTENI / OVJEŠENI STROPOVI</t>
  </si>
  <si>
    <t>O.U.  1.  Jedinične cijene</t>
  </si>
  <si>
    <r>
      <rPr>
        <sz val="10"/>
        <rFont val="Arial"/>
        <family val="2"/>
        <charset val="238"/>
      </rPr>
      <t>1.1.    Jedinične cijene pojedinih stavki opisa radova sadrže naknadu za posve završen rad uključujući  sav potreban materijal za ugradnju i dr. materijal , komponente za montažu , prefabricirane  i radionički izrađene elemente , gotove proizvode i sl i. dr. ,opremu i dr. ,svu potrebnu radnu glavnu i pomoćnu radnu snagu ,sve  pripremne , glavne i  dr. i završne radove , sve transporte , utovare istovare , sva osiguranja i sve troškove koji se pojave u bilo kom obliku za potrebe izvedbe   ugovorenih rad 
1.2.    U jediničnoj cijeni izvoditelj ima pravo zaračunati faktor osnovom zakonskih propisa  i sl. koji
faktor sadrži sve režijske troškove uprave  i  prodaje i  sve troškove uzrokovane općim , tehničkim ili pak posebnim uvjetima za izvođenje ugovorenih radova.</t>
    </r>
    <r>
      <rPr>
        <i/>
        <sz val="10"/>
        <rFont val="Arial"/>
        <family val="2"/>
        <charset val="238"/>
      </rPr>
      <t xml:space="preserve">
</t>
    </r>
  </si>
  <si>
    <t xml:space="preserve">1.3.     Faktor   izvoditelja obuhvaća  i  slijedeće :
        -  zimske  i ljetne uvjete rada ovisno o ugovorenim rokovima izvedbe
        -  troškove najma  i  sl. za posuđene strojeve , opremu  i  sl.
        -  sve režije gradilišta , pomoćna sredstva , alate , skele ,strojeve  i  dr.
        -  sva  povremena ( svakodnevno  čišćenje  ) i završno  čišćenje za primopredaju i tehnički      
           pregled.
        -  sva potrebna propisana ispitivanja materijala za ugradnju , opreme  i dr. uključivo i ažurnu 
           nabavku atesta  i dr. dokaza o kvaliteti isporučenih materijala i izvedenih radova.
        -  uređenje građevine i sanaciju okoliša građevine  po završetku radova
        -  elaborat iskolčenja građevine       ( Opcija )
        -  izradu elaborata izvedenih radova  
</t>
  </si>
  <si>
    <t>O.U.  2.  Izvedba prema projektu  i eventualne izmjene</t>
  </si>
  <si>
    <r>
      <rPr>
        <sz val="10"/>
        <rFont val="Arial"/>
        <family val="2"/>
        <charset val="238"/>
      </rPr>
      <t xml:space="preserve">2.1.  Radioničku dokumentaciju za sve elemente i  komponente ugradnje, montaže  i dr.
        a   naročito vezne sklopove i detalje  koji spajaju dvije  i više tehnologija ili vrste radova
        mora ovjeriti  i  potpisati  projektant.
2.2.  Izvoditelj radova ne može kroz izvedbu mijenjati dijelove i detalje , materijale . finalizacije , 
        boje, obrade i sve ostalo, opremu i  sve dr. iz projekta ,  bez odobrenja projektanta - autora.                                                      
        Prije izrade  ugovorenih elemenata  ( dijelovi građevine , dekoracije , oprema i  sve dr. ) izvoditelj
        mora  zatražiti odobrenje i suglasnost projektanta na predložene  izvedbene detalje, radioničke 
        nacrte i dr.
</t>
    </r>
    <r>
      <rPr>
        <i/>
        <sz val="10"/>
        <rFont val="Arial"/>
        <family val="2"/>
        <charset val="238"/>
      </rPr>
      <t xml:space="preserve">
</t>
    </r>
  </si>
  <si>
    <t xml:space="preserve">O.U.  3.   Osiguranje radova      </t>
  </si>
  <si>
    <t xml:space="preserve">
</t>
  </si>
  <si>
    <r>
      <rPr>
        <sz val="10"/>
        <rFont val="Arial"/>
        <family val="2"/>
        <charset val="238"/>
      </rPr>
      <t xml:space="preserve">3.1.  Izvoditelj je dužan o svom trošku osigurati radove , građevinu , imovinu investitora i dr. od        
        svih šteta , utjecaja , mogućih oštećenja , i  dr.za vrijeme trajanja radova sve do uspješnog                         
        tehničkog pregleda svih ugovorenih radova.
3.2.  Svaka šteta koja nastane na građevini ,susjednim građevinama  i javnim prostorima , 
        cesti , nogostupu , parkiralištu  i  sl. na vozilima  prolaznicima  i  dr . uslijed  izvedbe  radova
        i  dr.  aktivnosti vezanih uz izvođenje ugovorenih i dr.   radova  pada na teret izvoditelja koji je      
        obvezan otkloniti štetu i nadoknaditi  gubitak i izgubljenu dobit investitoru u ugovorenom  roku.
</t>
    </r>
    <r>
      <rPr>
        <i/>
        <sz val="10"/>
        <rFont val="Arial"/>
        <family val="2"/>
        <charset val="238"/>
      </rPr>
      <t xml:space="preserve">
</t>
    </r>
  </si>
  <si>
    <t xml:space="preserve"> O.U.  4.  Čuvanje građevine</t>
  </si>
  <si>
    <t>O.U.  5.  Postrojenja za rad</t>
  </si>
  <si>
    <t>O.U.  6.  Kvaliteta izvedenih radova</t>
  </si>
  <si>
    <t>O.U.   7.    Čišćenje građevine</t>
  </si>
  <si>
    <r>
      <rPr>
        <b/>
        <sz val="10"/>
        <rFont val="Arial"/>
        <family val="2"/>
        <charset val="238"/>
      </rPr>
      <t>O.U.    8.   Atesti za izvedene radove</t>
    </r>
    <r>
      <rPr>
        <sz val="10"/>
        <rFont val="Arial"/>
        <family val="2"/>
        <charset val="238"/>
      </rPr>
      <t xml:space="preserve">
8.1. Izvoditelj  je  obvezatan  ažurno dobaviti sve propisima i opisima radova  predviđene dokaze kvalitete ( Ateste , certifikate , certifikate sukladnosti i ostale dokumente kojima se dokazuje kvalitetu isporučenih materijala , elemenata , opreme i dr. ) te ateste o izvršenim ispitivanjima uporabljenih i ugrađenih materijala i dostaviti ih investitoru sukcesivno tijekom izvedbe radova i posebno zbirno za primopredaju radova.
</t>
    </r>
  </si>
  <si>
    <r>
      <rPr>
        <b/>
        <sz val="10"/>
        <rFont val="Arial"/>
        <family val="2"/>
        <charset val="238"/>
      </rPr>
      <t xml:space="preserve">O.U.    9.   Zaštita na radu
</t>
    </r>
    <r>
      <rPr>
        <sz val="10"/>
        <rFont val="Arial"/>
        <family val="2"/>
        <charset val="238"/>
      </rPr>
      <t>Izvoditelj je obvezatan organizirati gradilište i izvoditi radove  u skladu sa Zakonom o zaštiti na radu, propisima i pravilima zaštite na radu te Pravilnikom o privremenim i pokretnim gradilištima NN 51/2008.</t>
    </r>
    <r>
      <rPr>
        <b/>
        <sz val="10"/>
        <rFont val="Arial"/>
        <family val="2"/>
        <charset val="238"/>
      </rPr>
      <t xml:space="preserve">
</t>
    </r>
    <r>
      <rPr>
        <sz val="10"/>
        <rFont val="Arial"/>
        <family val="2"/>
        <charset val="238"/>
      </rPr>
      <t xml:space="preserve">
</t>
    </r>
  </si>
  <si>
    <t xml:space="preserve">Izvoditelj je dužan osigurati i provesti čuvanje građevine ,svih izvedenih radova , oprema , uređaja  i dr. , svu  imovinu investitora  i  susjednu imovinu , i  osigurati adekvatan stalni nadzor za čuvanje  na svoj trošak.
U slučaju nastale štete i dr. Izvoditelj radova  dužan je investitoru nadoknaditi svu nastalu štetu uključivo I izgubljenu dobit.
</t>
  </si>
  <si>
    <t xml:space="preserve">Izvoditelj je obvezatan izvesti sva potrebna postrojenja za izvođenje ugovorenih radova kao na primjer : skele , zaštitne i  dr. ograde ,  skladišta i deponije , dizalice  i  druge  uređaje   i  slično ,te sav potreban alat sredstva i  predmete rada , pribore  i  drugo te poduzeti sve mjere sigurnosti tako da ne bude nikakvih    opasnosti i smetnji  po živote i zdravlje  uposlenika , osoblja , kooperanata i drugih osoba uz  i na gradilištu.
</t>
  </si>
  <si>
    <t xml:space="preserve">6.1.   Kod dobave i dostave na gradilište materijala , predmeta i drugo  za ugradnju , opreme i slično , finalizacijskih materijala  ,  montažnih dijelova i elemenata , gotovih predmeta za ugradnju i svega drugoga  izvoditelj je dužan voditi protokol s upisom u građevinski dnevnik svih dostava te za one pozicije koje se posebno definiraju ugovorom  prethodno izvijestiti projektanta i nadzornog inženjera kako bi mogli prisustvovati prijemu svih takovih dostava.
6.2.   Svi radovi moraju biti izvedeni kvalitetno , solidno  i   prvoklasno  a ugrađeni dijelovi , predmeti , oprema  , montažni elementi i spojni dijelovi svih  elemenata i  ostalo , moraju djelovati kao homogeno srašteni  s   podlogom i  susjednim dijelom kao podlogom ugradnje.
6.3.    Izvoditelj isključivo garantira za sve svoje radove , sve radove svojih kooperanata i dobavljača  kao ugovorni nositelj svih ugovorenih radova.
6.4     Izvoditelj u potpunosti odgovara za ispravnost  izvršene isporuke svih ugrađenih elemenata i jedini je odgovoran za eventualno nekvalitetan rad i  lošu kvalitetu, te dobave i  ugradnje , bilo krivnjom dobavljača ili kooperanata.
</t>
  </si>
  <si>
    <t xml:space="preserve">7.1.    Pod čišćenjem se podrazumijeva stalno , svakodnevno čišćenje građevine u tijeku izvedbe radova , te završno čišćenje i pranje svih elemenata eksterieura i  interieura , opreme i ostalog , a također i skupljanje i otprema na deponij svih otpadaka i preostalog materijala ,  smeća  i dr. s gradilišta.
7.2.     Građevina i gradilište se moraju držati u najvećem redu i čistoći za cijelo vrijeme trajanja izvedbe ugovorenih radova.
</t>
  </si>
  <si>
    <r>
      <rPr>
        <b/>
        <sz val="10"/>
        <rFont val="Arial"/>
        <family val="2"/>
        <charset val="238"/>
      </rPr>
      <t xml:space="preserve">O.U.   10.   Obračun izvedenih radova
</t>
    </r>
    <r>
      <rPr>
        <sz val="10"/>
        <rFont val="Arial"/>
        <family val="2"/>
        <charset val="238"/>
      </rPr>
      <t>10.1.    Opisom radova u projektnoj dokumentaciji određen je način i materijali izvedbe pojedinih radova.
U slučaju  gdje pojedini opisi i pojedine stavke troškovnika nisu definirani bilo zbog načina rješenja ,  bilo zbog tehnologije izvođenja građevine ( što će se posebno definirati ugovorom ) ili zbog potreba daljnje razrade s odabranim izvoditeljem  i kooperantima specijalizantima ,  a naročito zbog autorskih prava i konačne definicije svih  elemenata interieura i exterieura građevine Investitor  i  izvoditelji  su obvezatni  osigurati projektantima  potpunu razradu i definiranje takovih elemenata , sklopova i  detalja , boja, obrada , opreme i svega dr.  s odabranim  kooperantima i specijalizantima radi  izvedbe - implementacije konačno odabranih rješenja i koncepta  građevinena najbolji mogući način . Obračun takovih radova definirati će se ugovorom u skladu  s pravilima struke , uzancama i pravilima građenja.   Za sve ostale radove obračun će se vršiti u skladu s pravilima struke  , uzancama i jediničnim cijenama utvrđenim ponudom i  ugovorom.
10.2.    Način obračunavanja izvedenih radova određen je opisom stavki troškovnika i u slučaju 
nedovoljno jasnog ili nejasno definiranog opisa načina obračuna primijeniti će se odredbe važećih normativa , standarda , uzanci i  pravila struke.</t>
    </r>
    <r>
      <rPr>
        <b/>
        <sz val="10"/>
        <rFont val="Arial"/>
        <family val="2"/>
        <charset val="238"/>
      </rPr>
      <t xml:space="preserve">
</t>
    </r>
    <r>
      <rPr>
        <sz val="10"/>
        <rFont val="Arial"/>
        <family val="2"/>
        <charset val="238"/>
      </rPr>
      <t xml:space="preserve">
</t>
    </r>
  </si>
  <si>
    <t>TEHNIČKI UVJETI IZVEDBE  ( T.U. )</t>
  </si>
  <si>
    <r>
      <t xml:space="preserve">T.U. 1.  Prilikom izvedbe ugovorenih radova izvoditelj je obvezatan pridržavati se odredbi važećih propisa , zakona  i standarda , normativa , uzanci  i sve radove izvesti kvalitetno , solidno po pravilima struka.
T.U. 2   Radovi koji budu nekvalitetno izvedeni  neće se primiti niti obračunati sve dok se ne otklone uočeni nedostaci. Primati će se samo kompletno završene stavke radova  izvedene u skladu s ovim općim  i tehničkim uvjetima.  Obračunati će se i primiti samo one stavke  ugovorenih radova  koje
su izvedene u potpunosti i kvalitetno s urednim atestima i dokazima kvalitete  u skladu s ovim uvjetima , i programom kontrole i osiguranja   kvalitete.
T.U. 3.  Izvoditelj je obvezatan do primopredaje otkloniti sve nedostatke , a svi neotklonjeni nedostaci do tog roka sanirati će se na trošak izvoditelja ili će se kod primopredaje i  konačnog obračuna odrediti umanjena vrijednost jediničnih ugovorenih cijena za obračun takovih radova.
T.U. 4.  Svi dijelovi građevine  i dijelovi njena sustava bilo kao  zasebni elementi ili kao sklopovi i  podsklopovi , moraju biti izvedeni tako da u potpunosti odgovaraju namijenjenoj funkciji  i ostalim uvjetima. Izvoditelj  radova  dužan je pridržavati se odredbi Posebnih uzanci u građevinarstvu i    Zakona o obveznim odnosima  te je posebno obvezatan proučiti projektnu dokumentaciju i  ukazati na eventualne  neusklađenosti , nedostatke  u projektnoj dokumentaciji  i  sve  drugo  značajno za izvođenje radova.
</t>
    </r>
    <r>
      <rPr>
        <b/>
        <sz val="10"/>
        <rFont val="Arial"/>
        <family val="2"/>
        <charset val="238"/>
      </rPr>
      <t xml:space="preserve">
</t>
    </r>
    <r>
      <rPr>
        <sz val="10"/>
        <rFont val="Arial"/>
        <family val="2"/>
        <charset val="238"/>
      </rPr>
      <t xml:space="preserve">
</t>
    </r>
  </si>
  <si>
    <r>
      <t xml:space="preserve">T.U. 5.  Svi ugrađeni materijali , oprema , elementi za ugradbu i  ostalo moraju biti u skladu s HRN.
Ukoliko za neke materijale i sve drugo  , ne postoje hrvatski normativi , standardi  i certifikati potrebno je da isti  materijali I sve drugo  budu u skladu s jednim od navedenih europskih standarda :  DIN , UNI ,  ONORM , SIS , EN ,  a također je potrebno osigurati  i  certifikate sukladnosti  sa HRN gdje je to moguće.Uvezeni materijali , oprema , ugradbeni elementi , sklopovi i sve drugo  također moraju biti u skladu s navedenim europskim standardima i usklađeni s HRN.
T.U. 6.  Projektant - Autor odabire boje , obrade , finalne obrade , kvalitetu , uzorke  i  tipove , opremu , sve finalizacije i   kvalitetu  svih elemenata i dijelova građevine.
</t>
    </r>
    <r>
      <rPr>
        <b/>
        <sz val="10"/>
        <rFont val="Arial"/>
        <family val="2"/>
        <charset val="238"/>
      </rPr>
      <t xml:space="preserve">
</t>
    </r>
    <r>
      <rPr>
        <sz val="10"/>
        <rFont val="Arial"/>
        <family val="2"/>
        <charset val="238"/>
      </rPr>
      <t xml:space="preserve">
</t>
    </r>
  </si>
  <si>
    <t>KROVNA ČELIČNA KONSTRUKCIJA</t>
  </si>
  <si>
    <t>OPĆI UVJETI ZA IZVEDBU GRAĐEVINE ( O.U.)</t>
  </si>
  <si>
    <r>
      <rPr>
        <b/>
        <sz val="10"/>
        <rFont val="Arial"/>
        <family val="2"/>
        <charset val="238"/>
      </rPr>
      <t xml:space="preserve">11. Način obračuna izvedenih radova
</t>
    </r>
    <r>
      <rPr>
        <sz val="10"/>
        <rFont val="Arial"/>
        <family val="2"/>
        <charset val="238"/>
      </rPr>
      <t xml:space="preserve">11.1. Svi radovi se obračunavaju prema stvarno izvedenim količinama i ugovorenim jediničnim cijenama iz uredno vođene i ovjeravane građevinske knjige.
11.1.1. Ovim uvjetima predviđena je i varijanta obračuna prema stvarno izvedenim količinama iz  uredno vođene i ovjeravane građevinske knjige svih radova,  samo do kote +-  0,00  Relativno a iznad te kote mogu se svi ostali radovi ugovoriti za paušalno utvrđeni ukupni iznos na bazi ponudbenog troškovnika i jediničnih cijena  uz ograničenje   više i manje  radova do max 2-3% svih preostalih radova nakon čega bi se obračun razlike dovršio prema stvarnim količinama radova prema građevinskoj knjizi.    
11.2.      Svi radovi se obračunavaju po sistemu „ključ u ruke“, za paušalno utvrđeni ukupni iznos na bazi ponudbenog troškovnika i jediničnih cijena ,sa ili bez ograničenja više i manje radova po izboru.
 11.3. Način obračuna izvedenih radova u skladu s točkom 11. Ovih uvjeta utvrditi će se ugovorom.
</t>
    </r>
    <r>
      <rPr>
        <b/>
        <sz val="10"/>
        <rFont val="Arial"/>
        <family val="2"/>
        <charset val="238"/>
      </rPr>
      <t xml:space="preserve">
</t>
    </r>
    <r>
      <rPr>
        <sz val="10"/>
        <rFont val="Arial"/>
        <family val="2"/>
        <charset val="238"/>
      </rPr>
      <t xml:space="preserve">
</t>
    </r>
  </si>
  <si>
    <t xml:space="preserve">TROŠKOVNIK </t>
  </si>
  <si>
    <t>GRAĐEVINA:</t>
  </si>
  <si>
    <t>ŠKOLSKA SPORTSKA DVORANA MEDICINSKE ŠKOLE - U RIJECI</t>
  </si>
  <si>
    <t>NAZIV PROJEKTA:</t>
  </si>
  <si>
    <t>STROJARSKE INSTALACIJE</t>
  </si>
  <si>
    <t>BROJ PROJEKTA:</t>
  </si>
  <si>
    <t>1752-IZ</t>
  </si>
  <si>
    <t>REVIZIJA br.:</t>
  </si>
  <si>
    <t>0</t>
  </si>
  <si>
    <t>ZAJ. OZNAKA PROJEKTA:</t>
  </si>
  <si>
    <t>007-IP/2018</t>
  </si>
  <si>
    <t>RAZINA OBRADE:</t>
  </si>
  <si>
    <t>INVESTITOR:</t>
  </si>
  <si>
    <t>PRIMORSKO GORANSKA ŽUPANIJA 51000 , Rijeka, Adamićeva br. 10</t>
  </si>
  <si>
    <t>PROJEKTANT:</t>
  </si>
  <si>
    <t>DAVOR ŽANETIĆ d.i.s.</t>
  </si>
  <si>
    <t>GLAVNI PROJEKTANT:</t>
  </si>
  <si>
    <t>ZLATKO KRAJAČEVIĆ, d.i.a.</t>
  </si>
  <si>
    <t>Rijeka; prosinac  2018.</t>
  </si>
  <si>
    <t>ELEKTROINSTALACIJA ZGRADE</t>
  </si>
  <si>
    <t>A.1.</t>
  </si>
  <si>
    <t>A.2.</t>
  </si>
  <si>
    <t>A.3.</t>
  </si>
  <si>
    <t>A.4.</t>
  </si>
  <si>
    <t>A.5.</t>
  </si>
  <si>
    <t>A.6.</t>
  </si>
  <si>
    <t>A.7.</t>
  </si>
  <si>
    <t xml:space="preserve">U svim stavkama potrebno je obuhvatiti dobavu, montažu i spajanje te sav potreban sitan instalacijski materijal i sve manje građevinske radove prema normativu. </t>
  </si>
  <si>
    <t>U stavke kabela potrebno je uračunati razvodne kutije te sav potreban instalacijski materijal i rad.
U sve stavke cijevi, trasa i kanalica potrebno je uračunati spojne i fazonske komade (cijevi i kanalice moraju biti samogasive.</t>
  </si>
  <si>
    <t>GLAVNI RAZVOD I KABELSKE STAZE</t>
  </si>
  <si>
    <t>A.1.1.</t>
  </si>
  <si>
    <t>Dobava, polaganje i spajanje kabela FG16OR16 3x50+25 + FG16R16 1x50, komplet sa spojnim priborom. (od RO do MO)</t>
  </si>
  <si>
    <t>A.1.2.</t>
  </si>
  <si>
    <t xml:space="preserve">Dobava, polaganje i spajanje kabela FG16OR16 3x50+25 + FG16R16 1x25, komplet sa spojnim priborom. (od MO do GRP) </t>
  </si>
  <si>
    <t>A.1.3.</t>
  </si>
  <si>
    <t>Dobava, polaganje i spajanje kabela FG16OR16 5x25 mm², komplet sa spojnim priborom. (od GRP do RP)</t>
  </si>
  <si>
    <t>A.1.4.</t>
  </si>
  <si>
    <t>Dobava, polaganje i spajanje kabela FG16OR16 5x16 mm², komplet sa spojnim priborom. (od RP do vanjske jedinice klime)</t>
  </si>
  <si>
    <t>A.1.5.</t>
  </si>
  <si>
    <t>Dobava, polaganje i spajanje kabela FG16OR16 5x2,5 mm², komplet sa spojnim priborom. (od RP do klima komore dvorane)</t>
  </si>
  <si>
    <t>A.1.6.</t>
  </si>
  <si>
    <t>Dobava, montaža i spajanje protupožarnog isključnog tipkala u zaštiti IP55, crvene boje.</t>
  </si>
  <si>
    <t>A.1.7.</t>
  </si>
  <si>
    <t>Izrada i montaža natpisa na protupožana isključna tipkala.</t>
  </si>
  <si>
    <t>A.1.8.</t>
  </si>
  <si>
    <t>Dobava, polaganje i spajanje kabela NHXH FE180 E90 3x1,5 mm².</t>
  </si>
  <si>
    <t>A.1.9.</t>
  </si>
  <si>
    <t>Dobava i polaganje korugirane podzemne PEHD cijevi Ø110mm s glatkom unutarnjom stijenkom.</t>
  </si>
  <si>
    <t>A.1.10.</t>
  </si>
  <si>
    <t>Dobava i ugradnja uložaka NVO osigurača vel. 000/100A u postojeći osigurač-rastavljač u postojećem ormaru GRP</t>
  </si>
  <si>
    <t>A.1.11.</t>
  </si>
  <si>
    <r>
      <t>Dobava potrebnog materijala, izrada, ožičenje, ispitivanje, montaža, uvlačenje pripadajućih kabela i spajanje razdjelnika prizemlja, oznake "</t>
    </r>
    <r>
      <rPr>
        <b/>
        <sz val="10"/>
        <rFont val="Arial"/>
        <family val="2"/>
        <charset val="238"/>
      </rPr>
      <t>RP</t>
    </r>
    <r>
      <rPr>
        <sz val="10"/>
        <rFont val="Arial"/>
        <family val="2"/>
        <charset val="238"/>
      </rPr>
      <t>", izrađen od lima, samostojeće izvedbe, dimenzija cca 1000x1200x300mm (ŠxVxD), a u kome je ugrađena slijedeća oprema:</t>
    </r>
  </si>
  <si>
    <t>-</t>
  </si>
  <si>
    <t>Kompaktni prekidač 80A / TM 0,7-1 / 3P / 25kA, komplet sa naponskim okidačem 230V</t>
  </si>
  <si>
    <t>kpl.</t>
  </si>
  <si>
    <t>Odvodnik prenapona klase C, TNS, 255V/20kA, set</t>
  </si>
  <si>
    <t>osigurač-rastavljač vel.000 / 125A / 3P</t>
  </si>
  <si>
    <t>NVO patrona osigurača vel.000 / 63A</t>
  </si>
  <si>
    <t>NVO patrona osigurača vel.000 / 35A</t>
  </si>
  <si>
    <t>osigurač BMS0-H 4A/1 ili jednakovrijedan</t>
  </si>
  <si>
    <t>RCD 80A / 0,3A / 4P / 10kA</t>
  </si>
  <si>
    <t xml:space="preserve">RCD 40A / 0,3A / 4P / 10kA za frekventne pretvarače, otporna na strujne udare, (8/20 µs) selektivna
</t>
  </si>
  <si>
    <t>RCD 40A / 0,03A / 4P / 10kA</t>
  </si>
  <si>
    <t>kombinirani zaštitni prekidač C10 / 0,03 / 2P</t>
  </si>
  <si>
    <t>Minijaturni zaštitni prekidač C 16A / 3P / 10kA</t>
  </si>
  <si>
    <t>Minijaturni zaštitni prekidač B 16A / 1P / 10kA</t>
  </si>
  <si>
    <t>Minijaturni zaštitni prekidač C 10A / 3P / 10kA</t>
  </si>
  <si>
    <t>Grebenasta preklopka 20A / 1-0-2 / 1P / montaža na DIN nosač</t>
  </si>
  <si>
    <t>Sklopka 0-1 s ručicom, 1 N/O, 16A, montaža na DIN nosač</t>
  </si>
  <si>
    <t>stubišni automat</t>
  </si>
  <si>
    <t xml:space="preserve">Kompaktni PLC kontroler, tip kao Zelio Logic SR2B121FU ili jednakovrijedan
</t>
  </si>
  <si>
    <t>instalacijski sklopnik 40A 3P 230VAC</t>
  </si>
  <si>
    <t>instalacijski sklopnik 25A 1P 230VAC</t>
  </si>
  <si>
    <t>Frekventni pretvarač 2,2kW</t>
  </si>
  <si>
    <t>Frekventni pretvarač 3,0kW</t>
  </si>
  <si>
    <t>Sav potreban instalacijski, montažni i izolacijski materijal i propisana popratna dokumentacija</t>
  </si>
  <si>
    <t>A.1.12.</t>
  </si>
  <si>
    <r>
      <t>Dobava potrebnog materijala, izrada, ožičenje, ispitivanje, montaža, uvlačenje pripadajućih kabela i spajanje razdjelnika suterena, oznake "</t>
    </r>
    <r>
      <rPr>
        <b/>
        <sz val="10"/>
        <rFont val="Arial"/>
        <family val="2"/>
        <charset val="238"/>
      </rPr>
      <t>RS</t>
    </r>
    <r>
      <rPr>
        <sz val="10"/>
        <rFont val="Arial"/>
        <family val="2"/>
        <charset val="238"/>
      </rPr>
      <t>", izrađen od lima, nazidne izvedbe, dimenzija cca 800x800x210mm (ŠxVxD), a u kome je ugrađena slijedeća oprema:</t>
    </r>
  </si>
  <si>
    <t>Grebenasta sklopka 40A / 0-1 / 3P / montaža na vrata</t>
  </si>
  <si>
    <t>Minijaturni zaštitni prekidač B 16A / 3P / 10kA</t>
  </si>
  <si>
    <t>stubišni automat 0,5-30min</t>
  </si>
  <si>
    <t>A.1.13.</t>
  </si>
  <si>
    <r>
      <t>Dobava potrebnog materijala, izrada, ožičenje, ispitivanje, montaža, uvlačenje pripadajućih kabela i spajanje mjernog razdjelnika, oznake "</t>
    </r>
    <r>
      <rPr>
        <b/>
        <sz val="10"/>
        <rFont val="Arial"/>
        <family val="2"/>
        <charset val="238"/>
      </rPr>
      <t>MO</t>
    </r>
    <r>
      <rPr>
        <sz val="10"/>
        <rFont val="Arial"/>
        <family val="2"/>
        <charset val="238"/>
      </rPr>
      <t>", izrađen od lima, ugradne izvedbe, dimenzija cca 600x1200x270mm (ŠxVxD), a u kome je ugrađena slijedeća oprema:</t>
    </r>
  </si>
  <si>
    <t>NV rastavna sklopka vel.1|250A, 3P, M10, montaža na temeljnu ploču</t>
  </si>
  <si>
    <t>NVO patrona osigurača vel.1 / 150A</t>
  </si>
  <si>
    <t>Strujni mjerni prolazni transformator 200/5A</t>
  </si>
  <si>
    <t>kombi brojilo (samo montaža i spajanje- isporuka HEP)</t>
  </si>
  <si>
    <t>bravica HEP-a (isporuka HEP)</t>
  </si>
  <si>
    <t>A.1.14.</t>
  </si>
  <si>
    <t>Dobava i polaganje perforiranog limenog pocinčanog kanala PK50/42, komplet s nosačima, poklopcima te spojnim priborom.</t>
  </si>
  <si>
    <t>A.1.15.</t>
  </si>
  <si>
    <t>Dobava i polaganje perforiranog limenog pocinčanog kanala PK100/60, komplet s zidnim i stropnim nosačima, poklopcima te spojnim priborom.</t>
  </si>
  <si>
    <t>A.1.16.</t>
  </si>
  <si>
    <t>Dobava i polaganje perforiranog limenog pocinčanog kanala PK200/60, komplet s zidnim i stropnim nosačima, poklopcima te spojnim priborom.</t>
  </si>
  <si>
    <t>INSTALACIJA SNAGE I RASVJETE</t>
  </si>
  <si>
    <t>A.2.1.</t>
  </si>
  <si>
    <t>A.2.2.</t>
  </si>
  <si>
    <t>A.2.3.</t>
  </si>
  <si>
    <t>A.2.4.</t>
  </si>
  <si>
    <t>A.2.5.</t>
  </si>
  <si>
    <t>A.2.6.</t>
  </si>
  <si>
    <t>A.2.7.</t>
  </si>
  <si>
    <t>A.2.8.</t>
  </si>
  <si>
    <t>A.2.9.</t>
  </si>
  <si>
    <t>A.2.10.</t>
  </si>
  <si>
    <t>A.2.11.</t>
  </si>
  <si>
    <t>A.2.12.</t>
  </si>
  <si>
    <r>
      <t xml:space="preserve">Ugradna svjetiljka sigurnosne rasvjete, oznake na nacrtu </t>
    </r>
    <r>
      <rPr>
        <b/>
        <sz val="10"/>
        <rFont val="Arial"/>
        <family val="2"/>
        <charset val="238"/>
      </rPr>
      <t>P3</t>
    </r>
    <r>
      <rPr>
        <sz val="10"/>
        <rFont val="Arial"/>
        <family val="2"/>
        <charset val="238"/>
      </rPr>
      <t>,izvor LED min 150lm, 240V, 50Hz, univerzalna optika, autonomija 3h, pripravni spoj, s polikarbonatnim kućištem, LED indikacija rada na mreži i na ugrađenoj bateriji, ugrađen elektronički sklop koji štiti od potpunog pražnjenja baterije, funkcija autotesta (indikacija ispravnosti), zaštita od zaprljanja IP65, oznaka smjer kretanja RAVNO, kao tip: SafeLite SL20  ili jednakovrijedno:
___________________________________________</t>
    </r>
  </si>
  <si>
    <t>A.2.13.</t>
  </si>
  <si>
    <t>A.2.14.</t>
  </si>
  <si>
    <t>instalacijska podžbukna kutija Ø60mm</t>
  </si>
  <si>
    <t>nosač za 1M</t>
  </si>
  <si>
    <t>ukrasna maska za 1M bijele boje (PW)</t>
  </si>
  <si>
    <t>obična sklopka 20A 1P 250VAC</t>
  </si>
  <si>
    <t>ukrasna tipka 1M bijele boje osvjetljiva s oznakom svijetla (PW)</t>
  </si>
  <si>
    <t>signalna LED sijalica 230VAC</t>
  </si>
  <si>
    <t>A.2.15.</t>
  </si>
  <si>
    <t>nosač za 2M</t>
  </si>
  <si>
    <t>ukrasna maska za 2M bijele boje (PW)</t>
  </si>
  <si>
    <t>obična sklopka 16A 1P 250VAC</t>
  </si>
  <si>
    <t>ukrasna tipka 1M bijele boje (PW)</t>
  </si>
  <si>
    <t>A.2.16.</t>
  </si>
  <si>
    <t>A.2.17.</t>
  </si>
  <si>
    <t>izmjenična sklopka 16A 1P 250VAC 1</t>
  </si>
  <si>
    <t>A.2.18.</t>
  </si>
  <si>
    <t>tipkalo obično 16A 1P 250VAC 2M</t>
  </si>
  <si>
    <t>A.2.19.</t>
  </si>
  <si>
    <t>Dobava, montaža i spajanjesenzora pokreta, 180°, IP55, impulsni izlaz 1s-20s, montaža na zid.</t>
  </si>
  <si>
    <t>A.2.20.</t>
  </si>
  <si>
    <t>Dobava, montaža i spajanje IC-senzora pokreta, 360°, IP55, montaža na strop.</t>
  </si>
  <si>
    <t>A.2.21.</t>
  </si>
  <si>
    <t>Dobava, montaža i spajanje izmjenične sklopke 16A 250VAC u OG izvedbi IP44 za n/ž montažu.</t>
  </si>
  <si>
    <t>A.2.22.</t>
  </si>
  <si>
    <t>šuko utičnica 16A 250VAC</t>
  </si>
  <si>
    <t>A.2.23.</t>
  </si>
  <si>
    <t>instalacijska podžbukna kutija 4M</t>
  </si>
  <si>
    <t>nosač za 4M</t>
  </si>
  <si>
    <t>ukrasna maska za 4M bijele boje (PW)</t>
  </si>
  <si>
    <t>A.2.24.</t>
  </si>
  <si>
    <t>instalacijska podžbukna kutija 7M</t>
  </si>
  <si>
    <t>nosač za 7M</t>
  </si>
  <si>
    <t>ukrasna maska za 7M bijele boje (PW)</t>
  </si>
  <si>
    <t>slijepi modul 1M</t>
  </si>
  <si>
    <t>A.2.25.</t>
  </si>
  <si>
    <t>Dobava, montaža i spajanje šuko utičnice 16A 250VAC u OG izvedbi s poklopcem IP44 za n/ž montažu.</t>
  </si>
  <si>
    <t>A.2.26.</t>
  </si>
  <si>
    <t>Dobava, montaža i spajanje trofazne industrijske IEC priključnice  s poklopcem IP44, 16A/400V/5P, n/ž montaža.</t>
  </si>
  <si>
    <t>A.2.27.</t>
  </si>
  <si>
    <t>Dobava i montaža OG razvodne kutije.</t>
  </si>
  <si>
    <t>A.2.28.</t>
  </si>
  <si>
    <t>Spajanje opreme komplet sa spojnim priborom.</t>
  </si>
  <si>
    <t>A.2.29.</t>
  </si>
  <si>
    <t>Dobava, polaganje i spajanje NYM-J 3x2,5mm².</t>
  </si>
  <si>
    <t>A.2.30.</t>
  </si>
  <si>
    <t>Dobava, polaganje i spajanje NYM-J 5x2,5mm².</t>
  </si>
  <si>
    <t>A.2.31.</t>
  </si>
  <si>
    <t>Dobava, polaganje i spajanje NYM-J 3x1,5mm².</t>
  </si>
  <si>
    <t>A.2.32.</t>
  </si>
  <si>
    <t>Dobava i polaganje PN-T cijevi Ø16mm, komplet s montažnim priborom.</t>
  </si>
  <si>
    <t>A.2.33.</t>
  </si>
  <si>
    <t>Dobava i polaganje samougasive instalacijske PSC cijevi D25.</t>
  </si>
  <si>
    <t>A.2.34.</t>
  </si>
  <si>
    <t>Dobava, montaža i spajanje kutije za izjednačenje potencijala sa sabirnicom.</t>
  </si>
  <si>
    <t>A.2.35.</t>
  </si>
  <si>
    <t>Dobava i polaganje voda voda H07V-K 6mm².</t>
  </si>
  <si>
    <t>A.2.36.</t>
  </si>
  <si>
    <t>Dobava i polaganje voda voda H07V-K 10mm².</t>
  </si>
  <si>
    <t>A.2.37.</t>
  </si>
  <si>
    <t>Spajanje voda H07V-K na metalne mase odgovarajućim spojnim priborom.</t>
  </si>
  <si>
    <t>spojeva</t>
  </si>
  <si>
    <t>A.2.38.</t>
  </si>
  <si>
    <t>Dobava, montaža i spajanje električnog zvona 230VAC.</t>
  </si>
  <si>
    <t>A.2.39.</t>
  </si>
  <si>
    <t>Dobava materijala, izrada i montaža sabirnice za izjednačenje potencijala (SIP) koja se sastoji od ugradne kutije PS49 s poklopcem, sabirnice od inoxa AiSi 30x3,5mm s vijcima i maticma za prihvat vodova te dva nosača.</t>
  </si>
  <si>
    <t>A.2.40.</t>
  </si>
  <si>
    <t>Dobava i polaganje samougasive instalacijske PSC cijevi D40.</t>
  </si>
  <si>
    <t>A.2.41.</t>
  </si>
  <si>
    <t>Sav potreban sitan instalacijski materijal kao 1% od sume stavki A.3.1. do A.3.48. (obračun prema građevinskoj knjizi).</t>
  </si>
  <si>
    <t>%</t>
  </si>
  <si>
    <t>A.2.42.</t>
  </si>
  <si>
    <t>Funkcionalno ispitivanje i puštanje u rad.</t>
  </si>
  <si>
    <t>Napomena: Ovjes svjetiljki dvorane je obrađen u bravarskim radovima građevinskog troškovnika</t>
  </si>
  <si>
    <t>INSTALACIJA UZ RAZGLAS</t>
  </si>
  <si>
    <t>A.3.1.</t>
  </si>
  <si>
    <t>A.3.2.</t>
  </si>
  <si>
    <t>A.3.3.</t>
  </si>
  <si>
    <t>A.3.4.</t>
  </si>
  <si>
    <t>A.3.5.</t>
  </si>
  <si>
    <t>A.3.6.</t>
  </si>
  <si>
    <t>Dobava i montaža napojne letve 19'', 8 schuko utičnica sa prekidačem.</t>
  </si>
  <si>
    <t>A.3.7.</t>
  </si>
  <si>
    <t>A.3.8.</t>
  </si>
  <si>
    <t>Dobava i montaža XLR - XLR interkonekcijski kabel 10m</t>
  </si>
  <si>
    <t>A.3.9.</t>
  </si>
  <si>
    <t>A.3.10.</t>
  </si>
  <si>
    <t>A.3.11.</t>
  </si>
  <si>
    <t>Dobava i montaža, zidna priključna kutija u sastavu: 3xXLR-3F, 1xSchuko</t>
  </si>
  <si>
    <t>A.3.12.</t>
  </si>
  <si>
    <t>Dobava i montaža, zidna priključna kutija za priključenje antena bežičnog mikrofona u sastavu: 1xBNC</t>
  </si>
  <si>
    <t>A.3.13.</t>
  </si>
  <si>
    <t>A.3.14.</t>
  </si>
  <si>
    <t>A.3.15.</t>
  </si>
  <si>
    <t>Polaganje kablova za potrebe sustava ozvučenja prema projektnoj dokumentaciji</t>
  </si>
  <si>
    <t>A.3.16.</t>
  </si>
  <si>
    <t>Montaža opreme na provučenu i ispitanu instalaciju</t>
  </si>
  <si>
    <t>A.3.17.</t>
  </si>
  <si>
    <t>Podešavanje sustava i puštanje u rad</t>
  </si>
  <si>
    <t>A.3.18.</t>
  </si>
  <si>
    <t>Izrada korisničkih uputstava i obuka korisnika</t>
  </si>
  <si>
    <t>INSTALACIJA SOS SIGNALIZACIJE</t>
  </si>
  <si>
    <t>Dobava i polaganje samougasive instalacijske PSC cijevi D20.</t>
  </si>
  <si>
    <t>Dobava, polaganje i spajanje kabela NYM-J 3x1,5mm² (napajanje SOS centrale).</t>
  </si>
  <si>
    <t>INSTALACIJA EK MREŽE</t>
  </si>
  <si>
    <t>A.5.1.</t>
  </si>
  <si>
    <r>
      <t>Komunikacijski samostojeći ormar 19", oznake "</t>
    </r>
    <r>
      <rPr>
        <b/>
        <sz val="10"/>
        <rFont val="Arial"/>
        <family val="2"/>
        <charset val="238"/>
      </rPr>
      <t>KO</t>
    </r>
    <r>
      <rPr>
        <sz val="10"/>
        <rFont val="Arial"/>
        <family val="2"/>
        <charset val="238"/>
      </rPr>
      <t xml:space="preserve">", visine 21U, 600x1035x515, sa staklenim prednjim vratima sa ključem, lako uklonjivim bočnim i stražnjim stranicama, u kojem se smješta : </t>
    </r>
  </si>
  <si>
    <t>šuko naponska letva sa 7 priključaka  i prenaponskom zaštitom, za ugradnju u 19" razdjelnik</t>
  </si>
  <si>
    <t>Preklopnik 24xRJ45 10/100T, bez vent., unut. Napajanje</t>
  </si>
  <si>
    <t>patch panel s 24xRJ45 STP cat.6 priključnica 19"</t>
  </si>
  <si>
    <t xml:space="preserve">polica d=400mm 19" </t>
  </si>
  <si>
    <t>horizontalne vodilice za kabele</t>
  </si>
  <si>
    <t>sav potreban sitan instalacijski materijal i rad potreban za dovođenje ormara u funkcionalan rad</t>
  </si>
  <si>
    <t>*</t>
  </si>
  <si>
    <t>Napomena: u ormar se smješta i oprema razglasa</t>
  </si>
  <si>
    <t>A.5.2.</t>
  </si>
  <si>
    <t>Dobava i polaganje optičkog MM kabela 8-niti 8x50/125um OM2 multimode, od "KO" škole do "KO" dvorane.</t>
  </si>
  <si>
    <t>A.5.3.</t>
  </si>
  <si>
    <t>Uvlačenje F/FTP kabela 4x2xAWG23 Cat.6 LSOHu komunikacijski ormar, njihovo ranžiranje te spajanje na patch panel</t>
  </si>
  <si>
    <t>A.5.4.</t>
  </si>
  <si>
    <t>A.5.5.</t>
  </si>
  <si>
    <t>Dobava i polaganje voda voda H07V-K 16mm² (izjednačenje potencijala komunikacijskih ormara).</t>
  </si>
  <si>
    <t>A.5.6.</t>
  </si>
  <si>
    <t>instalacijska kutija Ø60mm</t>
  </si>
  <si>
    <t>komunikacijska priključnica RJ45 Cat.6 STP 1M</t>
  </si>
  <si>
    <t>A.5.7.</t>
  </si>
  <si>
    <t>Dobava i polaganje kabela F/FTP 4x2xAWG23 Cat.6 LSOH.</t>
  </si>
  <si>
    <t>A.5.8.</t>
  </si>
  <si>
    <t>Ispitivanje funkcionalnosti između priključnih mjesta.</t>
  </si>
  <si>
    <t>A.5.9.</t>
  </si>
  <si>
    <t>Označavanje priključnih mjesta naljepnicom na oba kraja.</t>
  </si>
  <si>
    <t>A.5.10.</t>
  </si>
  <si>
    <t>INSTALACIJA SUSTAVA ZAŠTITE OD MUNJE</t>
  </si>
  <si>
    <t>A.6.1.</t>
  </si>
  <si>
    <t>Izvedba uzemljivača gromobranskom trakom FeZn 25x4mm, položenom u temeljima zgrade.</t>
  </si>
  <si>
    <t>A.6.2.</t>
  </si>
  <si>
    <t>Dobava i montaža inox AiSi vodiča Ø8mm (Rf-8), koji se polaže od temeljne trake kroz betonske stupove do prihvatnog voda na krovu. Vodič vezati za željeznu armaturu u stupovima.</t>
  </si>
  <si>
    <t>A.6.3.</t>
  </si>
  <si>
    <t>Dobava i montaža inox AiSi vodiča Ø8mm (Rf-8), koji se polaže na odgovarajućim nosačima po vanjskom rubu opšavnog lima krova.</t>
  </si>
  <si>
    <t>A.6.4.</t>
  </si>
  <si>
    <t>Dobava i montaža nosača za okrugli vodič Ø8mm, koji se hvataju na vanjski rub opšavnog lima. Montaža na razmaku od 1,0m.</t>
  </si>
  <si>
    <t>A.6.5.</t>
  </si>
  <si>
    <t>Dobava i montaža križne spojnice traka-traka.</t>
  </si>
  <si>
    <t>A.6.6.</t>
  </si>
  <si>
    <t>Dobava i montaža inox AiSi križne spojnice traka -vodič Ø8mm.</t>
  </si>
  <si>
    <t>A.6.7.</t>
  </si>
  <si>
    <t>Dobava i montaža inox AiSi križne spojnice vodič Ø8mm - vodič Ø8mm na vrhu svakog stupa odvoda.</t>
  </si>
  <si>
    <t>A.6.8.</t>
  </si>
  <si>
    <t>Dobava i montaža inox AiSi vodiča Ø8mm (Rf-8), koji se polaže po ravnom krovu prekrivenom ljepljenom PVC folijom.</t>
  </si>
  <si>
    <t>A.6.9.</t>
  </si>
  <si>
    <t>Dobava i montaža ljepljenjem, nosača za okrugli vodič Ø8mm, za ravni krov prekriven ljepljenom PVC folijom. Montaža na razmaku od 0,8m.</t>
  </si>
  <si>
    <t>A.6.10.</t>
  </si>
  <si>
    <t>Izvedba spoja krovne instalacije zaštite od munje na metalne mase (penjalice), komplet s kontaktnom inox AiSi spojnicom, 2m inox AiSi voda Ø8mm (Rf8) i križnom spojnicom vodič-vodič.</t>
  </si>
  <si>
    <t>A.6.11.</t>
  </si>
  <si>
    <t xml:space="preserve">Izvedba spoja izjednačenja potencijala na vrhovima stupova, komplet s inox AiSi spojnicom vodič-vodič, 1m voda H07V-K 16mm² i kontaktnom inox AiSi spojnicom. </t>
  </si>
  <si>
    <t>A.6.12.</t>
  </si>
  <si>
    <t>Dobava, oformljavanje i predaja Investitoru revizijske knjige instalacije zaštite od munje.</t>
  </si>
  <si>
    <t>PRIPREMNO ZAVRŠNI RADOVI</t>
  </si>
  <si>
    <t>A.7.1.</t>
  </si>
  <si>
    <t>Demontaža postojećih kabela kojima se napajaju postojeći ormari RO i GRP</t>
  </si>
  <si>
    <t>A.7.2.</t>
  </si>
  <si>
    <t>Izvedba dokumentacije izvedenih radova u tri pisana primjerka i jedan primjerak na digitalnom mediju CompactDisc (CD) u PDF formatu.</t>
  </si>
  <si>
    <t>A.7.3.</t>
  </si>
  <si>
    <t>Funkcionalno ispitivanje izvedene instalacije i puštanje u rad.</t>
  </si>
  <si>
    <t>A.7.4.</t>
  </si>
  <si>
    <t>Ispitivanje izvedene instalacije (elektroinstalacije, informatičke mreže, instalacija zaštite od munje) od strane ovlaštenog trgovačkog društva uz izdavanje ispitnih protokola u tri primjerka.</t>
  </si>
  <si>
    <t>TROŠKOVNIK OPREME
JEDNODJELNE ŠKOLSKE SPORTSKE DVORANE I IGRALIŠTA</t>
  </si>
  <si>
    <t>NAPOMENA: ovaj troškovnik opreme izrađen je za jednodjelnu školsku športsku dvoranu.</t>
  </si>
  <si>
    <t>R.B.</t>
  </si>
  <si>
    <t>OPIS</t>
  </si>
  <si>
    <t>J.MJ.</t>
  </si>
  <si>
    <t>KOL.</t>
  </si>
  <si>
    <t>J. CIJENA(kn)</t>
  </si>
  <si>
    <t>UKUPNO (kn)</t>
  </si>
  <si>
    <t>I</t>
  </si>
  <si>
    <t>TROŠKOVNIK OPREME ŠPORTSKE DVORANE</t>
  </si>
  <si>
    <t>BORILIŠTE</t>
  </si>
  <si>
    <r>
      <t>ZAŠTITNA MREŽA IZA GOLA:</t>
    </r>
    <r>
      <rPr>
        <sz val="9"/>
        <rFont val="Arial"/>
        <family val="2"/>
        <charset val="238"/>
      </rPr>
      <t xml:space="preserve">
Dobava i montaža zaštitne mreže iza rukometnih golova Dim. 14x6 m. Debljina mreže 5 mm, obrubljena užetom 10 mm, Dim. oka 10x10 cm, bijele boje, nezapaljiva. Mreža se postavlja na čelično uže debljine 8 mm malim karabinerima. Komp</t>
    </r>
  </si>
  <si>
    <t>kpl</t>
  </si>
  <si>
    <r>
      <t xml:space="preserve">ZAŠTITNA MREŽA PROZORA </t>
    </r>
    <r>
      <rPr>
        <sz val="9"/>
        <rFont val="Arial"/>
        <family val="2"/>
        <charset val="238"/>
      </rPr>
      <t xml:space="preserve">
Dobava i montaža  napete fiksne mrežne zaštite stakla na čeličnoj sajli, s potrebnim odmakom od ravnine stakla iz UV odbojne svijetle mreže fi 4 mm okno 100x100 mm. Komplet s nosećim konzolama, čelično uže i materijal za pričvršćivanje.   
Sve komplet, mreža, ovjes, konzole.</t>
    </r>
  </si>
  <si>
    <r>
      <t xml:space="preserve">ŠVEDSKE LJESTVE
</t>
    </r>
    <r>
      <rPr>
        <sz val="9"/>
        <rFont val="Arial"/>
        <family val="2"/>
        <charset val="238"/>
      </rPr>
      <t>dobava i montaža,  dim. 260 x 90 cm, 16 pritki koje su ugrađene, da se ne vrte; stranice ljepljeno drvo smreka, prečke tvrdo drvo. Sve lakirano, montaža u nizu na konzolu
U kompletu sa konzolom i svim potrebnim spojnim i montažnim priborom.</t>
    </r>
  </si>
  <si>
    <r>
      <t xml:space="preserve">STRUNJAČE za ŠVEDSKE LJESTVE
</t>
    </r>
    <r>
      <rPr>
        <sz val="9"/>
        <rFont val="Arial"/>
        <family val="2"/>
        <charset val="238"/>
      </rPr>
      <t>Dobava strunjača, koje se pričvršćuju na ripstol sa jež trakama, navlaka od polietilenske tkanine (samogasiva), donja strana protuklizna, gore glatka, lagana  bez ručki. 
Dimenzije: 164 x 82 x 6 cm</t>
    </r>
  </si>
  <si>
    <r>
      <t>KONZOLA ZA PENJAJUĆE SPRAVE</t>
    </r>
    <r>
      <rPr>
        <sz val="9"/>
        <rFont val="Arial"/>
        <family val="2"/>
        <charset val="238"/>
      </rPr>
      <t xml:space="preserve">
Dobava i montaža čelične konzole za penjajuće sprave (mornarske ljestve, uže, motka). Konzola je metalna, tri ovjesa za sprave, mogućnost pomicanja ovjesa sa spravom  od zida do krajnjeg položaja za upotrebu sa uređajem za pomicanje. 
Stavka podrazumijeva samo konzolu, penjajuće sprave obrađene u naredne tri stavke. 
Montaža na visini cca 5 metara.</t>
    </r>
  </si>
  <si>
    <r>
      <t xml:space="preserve">KONOPAC ZA PENJANJE </t>
    </r>
    <r>
      <rPr>
        <sz val="9"/>
        <rFont val="Arial"/>
        <family val="2"/>
        <charset val="238"/>
      </rPr>
      <t xml:space="preserve">
Dobava i montaža konopca za penjanje. Konop visine 4.600 metara, promjera 32 mm. Montaža na konzolu. Stavka podrazumjeva konop i držač konopa sa svim potrebnim spojnim i montažnim priborom. </t>
    </r>
  </si>
  <si>
    <r>
      <t xml:space="preserve">MOTKA ZA PENJANJE </t>
    </r>
    <r>
      <rPr>
        <sz val="9"/>
        <rFont val="Arial"/>
        <family val="2"/>
        <charset val="238"/>
      </rPr>
      <t xml:space="preserve">
Dobava i ugradnja motke za penjanje. Motka metalna, promjera 42 mm, visina 5m. Montaža na konzolu. Stavka podrazumjeva motku, držač motke sa svim potrebnim spojnim i montažnim priborom i podnu pločicu za fiksiranje sprave u pod.</t>
    </r>
  </si>
  <si>
    <r>
      <t xml:space="preserve">MORNARSKE LJESTVE
</t>
    </r>
    <r>
      <rPr>
        <sz val="9"/>
        <rFont val="Arial"/>
        <family val="2"/>
        <charset val="238"/>
      </rPr>
      <t>Dobava i ugradnja mornarskih ljestava, bočne strane od užeta, preče iz jasena širine 30 cm visine 5m. Montaža na konzolu. stavka podrazumjeva ljestve i držač ljestava sa svim potrebnim spojnim i montažnim priborom.</t>
    </r>
  </si>
  <si>
    <r>
      <t>DUPLO VRATILO</t>
    </r>
    <r>
      <rPr>
        <sz val="9"/>
        <rFont val="Arial"/>
        <family val="2"/>
        <charset val="238"/>
      </rPr>
      <t xml:space="preserve"> u sastavu
Stupovi alu 100mm 3 kom, čahure 3 kom, pritka specijalni čelik promjera 28 mm 2 kom, poklopci parketa sa mesing obručem 3 kom</t>
    </r>
  </si>
  <si>
    <r>
      <t>SUDAČKI STOLAC ZA ODBOJKU</t>
    </r>
    <r>
      <rPr>
        <sz val="9"/>
        <rFont val="Arial"/>
        <family val="2"/>
        <charset val="238"/>
      </rPr>
      <t xml:space="preserve">
Dobava sudačke stolice, sklopive, prijevozne, tapecirane, u skladu sa pravilima FIVB</t>
    </r>
  </si>
  <si>
    <t xml:space="preserve">kom </t>
  </si>
  <si>
    <r>
      <t xml:space="preserve">KOLICA ZA PRIJEVOZ PARALELNIH RUČA 
</t>
    </r>
    <r>
      <rPr>
        <sz val="9"/>
        <rFont val="Arial"/>
        <family val="2"/>
        <charset val="238"/>
      </rPr>
      <t xml:space="preserve">Dobava kolica za prijevoz paralelnih ruča iz prethodne stavke, uređaj osmišljen tako da je prijevoz ruča jednostavan. Kotači gumeni, kvalitetni. </t>
    </r>
  </si>
  <si>
    <r>
      <t xml:space="preserve">ŠVEDSKA KLUPA 
</t>
    </r>
    <r>
      <rPr>
        <sz val="9"/>
        <rFont val="Arial"/>
        <family val="2"/>
        <charset val="238"/>
      </rPr>
      <t xml:space="preserve">Dobava klupe dimenzije 350/57/35 cm. Drvena iz kvalitetnog smrekovog drveta, noge sa umetnutim plastičnim profilom. </t>
    </r>
  </si>
  <si>
    <r>
      <t xml:space="preserve">GOL </t>
    </r>
    <r>
      <rPr>
        <sz val="9"/>
        <rFont val="Arial"/>
        <family val="2"/>
        <charset val="238"/>
      </rPr>
      <t>- MALI dimenzija gola 100 x 75 cm, u kompletu s mrežom</t>
    </r>
  </si>
  <si>
    <t>par</t>
  </si>
  <si>
    <r>
      <t xml:space="preserve">BADMINTON - mreža 
</t>
    </r>
    <r>
      <rPr>
        <sz val="9"/>
        <rFont val="Arial"/>
        <family val="2"/>
        <charset val="238"/>
      </rPr>
      <t xml:space="preserve">Dobava crne mreže za badminton, okna 18 mm, pleteno polietilensko uže debljine 1.2 mm, dimenzija 600/76 cm, mreža kompatibilna sa stalcima iz prethodne stavke </t>
    </r>
  </si>
  <si>
    <r>
      <t xml:space="preserve">KOLICA ZA LOPTE 
</t>
    </r>
    <r>
      <rPr>
        <sz val="9"/>
        <rFont val="Arial"/>
        <family val="2"/>
        <charset val="238"/>
      </rPr>
      <t xml:space="preserve">Dobava kolica za lopte, metalna konstrukcija, dimenzije 100/55/80 cm, brava, prozračna konstrukcija </t>
    </r>
  </si>
  <si>
    <t>KOMPRESOR za lopte el.</t>
  </si>
  <si>
    <r>
      <t xml:space="preserve">STALAK za skok u vis
</t>
    </r>
    <r>
      <rPr>
        <sz val="9"/>
        <rFont val="Arial"/>
        <family val="2"/>
        <charset val="238"/>
      </rPr>
      <t>metalna baza, al stalak s milimetarskim mjerilom, visine 235 cm ili više</t>
    </r>
  </si>
  <si>
    <t>UŽE za skok u vis</t>
  </si>
  <si>
    <r>
      <t xml:space="preserve">LETVICA za skok uvis
</t>
    </r>
    <r>
      <rPr>
        <sz val="9"/>
        <rFont val="Arial"/>
        <family val="2"/>
        <charset val="238"/>
      </rPr>
      <t xml:space="preserve">fiberglas, okrugla, duljine 400 cm,  živa boja. </t>
    </r>
    <r>
      <rPr>
        <b/>
        <sz val="9"/>
        <rFont val="Arial"/>
        <family val="2"/>
        <charset val="238"/>
      </rPr>
      <t xml:space="preserve"> </t>
    </r>
  </si>
  <si>
    <r>
      <t xml:space="preserve">PRESVLAKE ZA STRUNJAČE </t>
    </r>
    <r>
      <rPr>
        <sz val="9"/>
        <rFont val="Arial"/>
        <family val="2"/>
        <charset val="238"/>
      </rPr>
      <t xml:space="preserve">
Dobava prevlake  za međusobno povezivanje mekih strunjača, materijal kao i obloga strunjača, dimenzije 400/200/30 cm,  napinjanje sa gumenim vrpcama na kutove strunjača. </t>
    </r>
  </si>
  <si>
    <t xml:space="preserve">Lopta: košarka br.7 kožna, takmičarska,  </t>
  </si>
  <si>
    <t xml:space="preserve">Lopta: košarka br.6 kožna, takmičarska,  </t>
  </si>
  <si>
    <t xml:space="preserve">Lopta: odbojka šarena, takmičarska  </t>
  </si>
  <si>
    <t>Lopta: šk. odbojka mekane</t>
  </si>
  <si>
    <t>Lopta: nogomet br. 4 unutrašnja</t>
  </si>
  <si>
    <t>Badminton: plast. loptice, brze i spore. (set od 6 loptica)</t>
  </si>
  <si>
    <t>set</t>
  </si>
  <si>
    <t>Loptica za stolni tenis (set od 6 loptica)</t>
  </si>
  <si>
    <t>Medicinke 1 kg</t>
  </si>
  <si>
    <t>Medicinke 2 kg</t>
  </si>
  <si>
    <t xml:space="preserve">Medicinke 3 kg </t>
  </si>
  <si>
    <t>Medicinke 4 kg</t>
  </si>
  <si>
    <t>Reketi za badminton, školski</t>
  </si>
  <si>
    <t>Reketi za stolni tenis, školski</t>
  </si>
  <si>
    <r>
      <t xml:space="preserve">ZAPISNIČKI STOL                                                                                                                                                                                                                                                          </t>
    </r>
    <r>
      <rPr>
        <sz val="9"/>
        <rFont val="Arial"/>
        <family val="2"/>
        <charset val="238"/>
      </rPr>
      <t>Dobava i montaža prjevoznog zapisničkog stola, dim. 200 x 70 x 72 cm, prednja stranica i bočne stranice zatvorene</t>
    </r>
  </si>
  <si>
    <r>
      <rPr>
        <b/>
        <sz val="9"/>
        <rFont val="Arial"/>
        <family val="2"/>
        <charset val="238"/>
      </rPr>
      <t>Dobava i postava semafora</t>
    </r>
    <r>
      <rPr>
        <sz val="9"/>
        <rFont val="Arial"/>
        <family val="2"/>
        <charset val="238"/>
      </rPr>
      <t>, minimalnih dimenzija 350 x 250 cm. Prikazuje vrijeme igre ( veličina brojki 25 cm ), Rezultat ( veličina brojki 25 cm ), Period ( veličina brojki 20 cm ), Prekršaji ekipe ( veličina brojki 20 cm ), Vrijeme isključenja u rukometu 3x3 igrača ( veličina brojki 20 cm ), Rezultat po setovima ili četvrtinama  ( veličina brojki 20 cm ), Prikaz posjeda lopte, Iskorišteni time out 0-3, Imena ekipa ( DOMAĆI - GOSTI ), Broj osobnih pogrešaka u košarci 2x12 igrača. Bežična komunikacija.  Uključuje komandnu konzolu i sirenu. U kompletu sa glavnim semaforom idu i akcijska vremena(par) za košarku, minimalnih dimenzija 75x60 cm. Prikazuju akcijsko vrijeme u košarci podešeno na 24 i 14 sekundi ( veličina cifri 25 cm ), glavno vrijeme utakmice ( veličina cifri 15 cm ), uključuje komandnu konzolu i sirenu. Bežična komunikacija. Uključivo podkonstrukcija i sav potrebni spojni materijal</t>
    </r>
  </si>
  <si>
    <r>
      <rPr>
        <b/>
        <sz val="9"/>
        <rFont val="Arial"/>
        <family val="2"/>
        <charset val="238"/>
      </rPr>
      <t>Meka zaštita zidova i stupova</t>
    </r>
    <r>
      <rPr>
        <sz val="9"/>
        <rFont val="Arial"/>
        <family val="2"/>
        <charset val="238"/>
      </rPr>
      <t xml:space="preserve"> 
- isporuka 250 cm visoke meke zaštite zidova. Ploče se lijepe na glatku površinu zida. 
Sastav: PU pjena debljine 3 cm (2,5+0,5cm), gustoća 115 kg/m3. Svi rubovi zarubljeni. Gornji materijal debljine 5mm, u boji prema izboru projektanta </t>
    </r>
  </si>
  <si>
    <t>m²</t>
  </si>
  <si>
    <t>UKUPNO:</t>
  </si>
  <si>
    <t>SPREMIŠTA SPRAVA</t>
  </si>
  <si>
    <t>SPREMIŠTE - 1</t>
  </si>
  <si>
    <r>
      <t xml:space="preserve">ORMAR ZA REKVIZITE
</t>
    </r>
    <r>
      <rPr>
        <sz val="9"/>
        <rFont val="Arial"/>
        <family val="2"/>
        <charset val="238"/>
      </rPr>
      <t xml:space="preserve">Ormar za rekvizite, metalni, prozračan, dimenzije: 100/200/50 cm, 5 polica,  mogućnost zaključavanja. </t>
    </r>
  </si>
  <si>
    <t>GARDEROBE</t>
  </si>
  <si>
    <t>GARDEROBE - 1</t>
  </si>
  <si>
    <t>Garderobne klupe sa drvenim sjedištem od parene bukve sa naslonom i 7 metalnih dvokrakih vješalica
Boja: Po izboru projektanta ili korisnika.
Dimenzije: 120 x 35 x 180 cm</t>
  </si>
  <si>
    <t>Koš za otpatke, plastificirani perforirani lim.</t>
  </si>
  <si>
    <t>GARDEROBE - 2</t>
  </si>
  <si>
    <t>KABINETI NASTAVNIKA</t>
  </si>
  <si>
    <t>KABINET NASTAVNIKA - 1</t>
  </si>
  <si>
    <t>Radni stol s pokretnim ladičarom.
Materijal: Kombinacija drva i metala. Metalna konstrukcija plastificirana ili obrađena elektrostatskim postupkom. Ploča je iveral debljine 25 mm, a rubovi su ABS. 
Boja: Po izboru projektanta ili korisnika.
Dimenzije: 150 x 60 x 75 cm</t>
  </si>
  <si>
    <t>Daktilo stolac bez rukonaslona i s podesivim naslonom, na kotačićima, okretno-podizni
Materijal: Metalna konstrukcija plastificirana ili obrađena elektrostatskim postupkom. Sjedalo i naslon tapecirani.
Boja: Po izboru projektanta ili korisnika.
Dimenzije: Visina sjedala 45 cm</t>
  </si>
  <si>
    <t>Konferencijski stolac bez rukonaslona.
Materijal: Metalna konstrukcija plastificirana ili obrađena elektrostatskim postupkom. Sjedalo i naslon tapecirani.
Boja: Po izboru projektanta ili korisnika.</t>
  </si>
  <si>
    <t>Ormar s punim vratima, policama i bravicom.
Materijal: Iveral debljine 25 mm
Boja: Po izboru projektanta ili korisnika.
Dimenzije: 80 x 40 x 200 cm</t>
  </si>
  <si>
    <t>Ormar - vitrina s punim vratima, policama i bravicom.
Materijal: Iveral debljine 25 mm
Boja: Po izboru projektanta ili korisnika.
Dimenzije: 80 x 40 x 200 cm</t>
  </si>
  <si>
    <t>Samostojeća vješalica sa stalkom za kišobrane</t>
  </si>
  <si>
    <t>Komplet prve pomoći u kutiji</t>
  </si>
  <si>
    <t>Stol za pregled internistički, sa stepenicama</t>
  </si>
  <si>
    <t>Vaga medicinska</t>
  </si>
  <si>
    <t>Visinomjer</t>
  </si>
  <si>
    <t>Dobava i montaža metalnih garderobnih ormarića.
Vrata u izvedbi s mrežom za provjetravanje i bravicom za zaključavanje sa 2 ključa na privjesku, policom sa nosačem za vješalice, stalkom za košobrane, policom sa ogledalom. 
Materijal: Metalna konstrukcija plastificirana ili obrađena elektrostatskim postupkom.
Boja: Po izboru projektanta ili korisnika.
Dimenzije: 35 x 50 x 185 cm</t>
  </si>
  <si>
    <t>KABINET FIZIČKE KULTURE</t>
  </si>
  <si>
    <t>Radni stol s pokretnim ladičarom.
Materijal: Kombinacija drva i metala. Metalna konstrukcija plastificirana ili obrađena elektrostatskim postupkom. Ploča je iveral debljine 25 mm, a rubovi su ABS. 
Boja: Po izboru projektanta ili korisnika.
Dimenzije: 150 x 70 x 75 cm</t>
  </si>
  <si>
    <t>Pribor za hitnu medicinsku pomoć (anti-šok terapije)</t>
  </si>
  <si>
    <t>II</t>
  </si>
  <si>
    <t>TROŠKOVNIK OPREME IGRALIŠTA</t>
  </si>
  <si>
    <t>OPREMA IGRALIŠTA</t>
  </si>
  <si>
    <r>
      <t>RUKOMETNI GOL</t>
    </r>
    <r>
      <rPr>
        <sz val="9"/>
        <rFont val="Arial"/>
        <family val="2"/>
        <charset val="238"/>
      </rPr>
      <t xml:space="preserve">
Dobava i montaža rukometnog  Gola , alu konstrukcija 8x8 cm, sa okvirom kod kojeg se donji dio sidri u pod, , uključivo sidra i mreža (TEMELJE POSTAVLJA INVESTITOR).  BOJA BJELO-PLAVA</t>
    </r>
  </si>
  <si>
    <r>
      <t xml:space="preserve">VIŠENAMJENSKA SPORTSKA PODLOGA SUPER SOFT 
</t>
    </r>
    <r>
      <rPr>
        <sz val="9"/>
        <rFont val="Arial"/>
        <family val="2"/>
        <charset val="238"/>
      </rPr>
      <t>Podloga za igralište, mali nogomet i obojkaško košarkaški dio. Podloga supersoft. Sportska podloga za vanjske terene na osnovu akrilne smole za višenamjenske sportske terene na asfaltu. Podloga je nepropusna i neklizajuća, elastična i otporna na vremenske prilike. Ekološki prihvatljiva, boja zelena ili crvena.</t>
    </r>
  </si>
  <si>
    <t>REKAPITULACIJA</t>
  </si>
  <si>
    <t>UKUPNO</t>
  </si>
  <si>
    <t xml:space="preserve">INSTALACIJA VATRODOJAVE </t>
  </si>
  <si>
    <t>B.1.</t>
  </si>
  <si>
    <t>INSTALACIJA VATRODOJAVE</t>
  </si>
  <si>
    <t>B.1.1.</t>
  </si>
  <si>
    <t>B.1.2.</t>
  </si>
  <si>
    <t>Dobava, montaža i spajanje akumulatorskih baterija za alarmnu centralu 12V, 10Ah</t>
  </si>
  <si>
    <t>B.1.3.</t>
  </si>
  <si>
    <t>B.1.4.</t>
  </si>
  <si>
    <t>B.1.5.</t>
  </si>
  <si>
    <t>B.1.6.</t>
  </si>
  <si>
    <t>B.1.7.</t>
  </si>
  <si>
    <t>B.1.8.</t>
  </si>
  <si>
    <t>B.1.9.</t>
  </si>
  <si>
    <t>B.1.10.</t>
  </si>
  <si>
    <t>B.1.11.</t>
  </si>
  <si>
    <t>B.1.12.</t>
  </si>
  <si>
    <t>B.1.13.</t>
  </si>
  <si>
    <t>B.1.14.</t>
  </si>
  <si>
    <t>B.1.15.</t>
  </si>
  <si>
    <t>B.1.16.</t>
  </si>
  <si>
    <t>Dobava i polaganje PNT cijevi Ø20mm, komplet s pričvrsnim i spojnim priborom.</t>
  </si>
  <si>
    <t>B.1.17.</t>
  </si>
  <si>
    <t>Dobava, polaganje u PS i PN-T cijevi te na PK kanale i spajanje kabela JEB-H(st)H FE180 E30 1x2x0,8mm² (za detektorske petlje).</t>
  </si>
  <si>
    <t>B.1.18.</t>
  </si>
  <si>
    <t>Dobava, polaganje u PS i PN-T cijevi te na PK kanale i spajanje kabela JEB-H(st)H FE180 E30 2x2x0,8mm² (za korisnički terminal).</t>
  </si>
  <si>
    <t>B.1.19.</t>
  </si>
  <si>
    <t>Dobava, polaganje u PS i PN-T cijevi te na PK kanale i spajanje kabela NHXH FE180 E90 3x1,5mm² (za izvršne funkcije).</t>
  </si>
  <si>
    <t>B.1.20.</t>
  </si>
  <si>
    <t>Pregled i ispitivanje instalacije, parametriranje i programiranje, izdavanje potrebnih atesta, puštanje u rad, pisanje uputa i protokola za rad sustava. Funkcionalno ispitivanje instalacije.</t>
  </si>
  <si>
    <t>B.1.21.</t>
  </si>
  <si>
    <t>Programiranje vatrodojavne centrale prema uvjetima iz Elaborata o zaštiti od požara, s unosom naziva i protokola sukladno internom pravilniku Investitora o postupanju u slučaju požarnog alarma.</t>
  </si>
  <si>
    <t>B.1.22.</t>
  </si>
  <si>
    <t>Dobava i isporuka knjige za održavanje vatrodojavne instalacije.</t>
  </si>
  <si>
    <t>B.1.23.</t>
  </si>
  <si>
    <t>Izrada uokvirenog plana sustava za dojavu požara te plana uzbunjivanja i njihova montaža na vidljivo mjesto.</t>
  </si>
  <si>
    <t>B.1.24.</t>
  </si>
  <si>
    <t>Izrada dokumentacije izvedenog stanja u tri pisana primjerka i jedan primjerak na digitalnom mediju CompactDisc (CD) u PDF formatu.</t>
  </si>
  <si>
    <t>B.1.25.</t>
  </si>
  <si>
    <t>Ispitivanje sustava od strane ovlaštenog trgovačkog društva, komplet s izdavanjem zapisnika o ispitivanju.</t>
  </si>
  <si>
    <t>D1.</t>
  </si>
  <si>
    <t>HIDROINSTALACIJE</t>
  </si>
  <si>
    <t>HIDROINSTALACIJE, UKUPNO</t>
  </si>
  <si>
    <t>kn</t>
  </si>
  <si>
    <t xml:space="preserve">ZEMLJANI I GRAĐEVINSKI RADOVI </t>
  </si>
  <si>
    <t xml:space="preserve">Utvrđivanje položaja i dubina postojećih instalacija hladne vode, protupožarne vode i kanalizacije u dijelu psotojećeg ulaza u objket na temelju dostupnih podataka, detekcijom ili iskopom kontrolnih prokopa kako bi se napravila priprema za spoj hidroinstalacija dogradnje. Obuhvača se rad na pažljivom ručnom iskopu probnih šliceva na mjestima koje odredi (odobri) nadzorni inženjer radi utvrđivanja položaja (visinski i tlocrtno) pojedinih instalacija kao i sav potreban odvoz. Uračunati sav potreban materijal i rad. Iskope ograditi i osigurati po trenutno važećim propisima zaštite na radu. </t>
  </si>
  <si>
    <t>kompl</t>
  </si>
  <si>
    <t xml:space="preserve">Trasiranje kanala za polaganje temeljnih instalacija kanalizacije i vodovoda do predviđenih mjesta priklječenja. Nanošenje visina ( kota ) prem utvrđenom stanju prilikom izvođenja radova.
</t>
  </si>
  <si>
    <t>Iskop rova za polaganje vodovodnih i kanalizacijskih cijevi, revizijskih okna, slivnika. Iskop se vrši u terenu bez obzira na kategoriju sa odbacivanjem zemlje na min 1 m od ruba rova. U stavku je uračunat odvoz neiskorištenog materijala na deponij udaljen do 10 km.
Obračun po m3 iskopa u zbijenom tanju.</t>
  </si>
  <si>
    <t>Iskop terena za upojni bunar. Iskop se vrši u terenu bez obzira na kategoriju sa odbacivanjem zemlje na min 1 m od ruba rova. Obračun po m3 iskopa u zbijenom stanju.</t>
  </si>
  <si>
    <t xml:space="preserve">Dobava, doprema, polaganje i fino planiranje pijeska u nagibu, u sloju od 10 cm, za polaganje cijevi. Nakon što su vodovodne i kanalizacijske cijevi ispitane zasipavaju se pijeskom u sloju od 10 cm iznad tjemena cijevi.  </t>
  </si>
  <si>
    <t>Zatrpavanje rovova zemljom iz iskopa nakon što su položene i ispitane cijevi na vodonepropusnost, i zasipane pijeskom. Zatrpavanje se vrši u slojevima od po 30 cm uz prethodno nabijanje. Prvi sloj nasipa zemljom ne smije zadržavati kamne ili neki drugi grubi materijal, ostali slojevi zatrpavaju se preostalom zemljom iz iskopa.</t>
  </si>
  <si>
    <t>Utovar, odvoz i odlaganje preostale zemlje od iskopa na deponij udaljenosti do 10 kn.</t>
  </si>
  <si>
    <t xml:space="preserve">Izrada kanala i posteljice za ugradnju drenažnih cijevi temeljnog sloja.
U iskopanih šest kanala dim 60x60-80 cm, na dno kanala, na koti -7,05, položiti sloj finog pijeska debljine 10 cm, u širini od 60 cm.
</t>
  </si>
  <si>
    <t xml:space="preserve">á </t>
  </si>
  <si>
    <t xml:space="preserve">Dobava, doprema i ugradnja perforiranih cijevi od polietilana, promjera Ø 200.
Cijevi se polažu na u iskopane kanale i pripremljenu posteljicu, s padom od 0,75%.
Uključen sav spojni i brtveni materijal.
Obračun po m ukupno ugrađene cijevi.
</t>
  </si>
  <si>
    <t>1.10.</t>
  </si>
  <si>
    <t>Izvedba revizijskog okna iz vodonepropusnog betona klase C30/37 u glatkoj oplati, klase vodonepropusnosti VDP 2. Površine dva i kinete obraditi cementnim mortom do crnog sjaja, rubovi kineta moraju biti zaobljeni. Penjalice su iz betonskog željeza fi 20 mm. Zemljani radovi obračunavaju se posebno, svi ostali radovi, potreban materijal, izrada i montaža armature, sadržani su u jedničnoj cijeni okna, sve komplet gotovo. Obračun po komadu izvedenog okna, uključivo i penjalice za okno dubine preko 100 cm.</t>
  </si>
  <si>
    <t>okno svijetlih dimenzija 80x80 cm s ljevanoželjeznim poklopcem veličine 60x60 cm, nosivosti 50 kN.
- do 400 cm svijetle dubine</t>
  </si>
  <si>
    <t>okno svijetlih dimenzija 155x105, dubine do 100 cm, za ugradnju crpne stanice. Okno bez poklopca.</t>
  </si>
  <si>
    <t>1.11.</t>
  </si>
  <si>
    <t>Dobava materijala i izrada armirano betonskog
slivničkog okna u vodonepropusnom betonu
C25/30, uz dobavu, izradu i korištenje
odgovarajuće oplate, pripremu podloge i izvedbu
podložne ploče od mršavog betona debljine 10
cm. Slivničko okno izraditi od BC Ø50 sa
vanjskom oblogom od armiranog betona debljine
15 cm, armiranog mrežom Q-133, sa završnom
gornjom pločom izrađenom od betona C25/30, sa
ugrađenom standardnom slivničkom rešetkom
predviđenom za opterećenje 250 kN i
vodotijesnim uvodnicama.
Prosječna dubina slivničkog okna iznosi 2,4 m.
slivničko okno veličine Ø 50 / 16 cm, vanjske
mjere Ø 82 × 240 cm prosječne visine
Oznake S1 i S2</t>
  </si>
  <si>
    <t>1.12.</t>
  </si>
  <si>
    <t>Betoniranje upojnog bunara svijetlih dimenzija otvora 150x400x150 sa betonom C25/30 sa potrebnom oplatom. Unutrašnja strana okna izvodi se sa glatkom - blažuj oplatom. U cijenu je uključeno betoniranje stijenke bunara oko cijevi nakon montaže, izrada rupa na zidovima bunara promjera fi75 te dobava i ugradnja penjalica. Debljina stijenke bunara je 20 cm, debljina gornje ploče 15 cm sa svijetlim otvorom dimenzija 60x60 cm za poklopac. Na zidovima bunara moraju se izbušiti 3 rupe na m2 zida. Stavka predviđa i dobavu, dopremu, sječenje i ugradnju armature Q335 obostrano u zidove te ploču bunara. Stavkom je predviđena i dobava, doprema i ugradnja lijevano željeznog  poklopca dimenzija 600x600mm klase B125. Stavka  obuhvaća  sav  potreban rad,  alat  i  materijal za kompletnu izvedbu stavke. Obračun po komadu komplet izvedenog upojnog bunara u funkciji.</t>
  </si>
  <si>
    <t>1.13.</t>
  </si>
  <si>
    <t>INSTALACIJA VODOVODA</t>
  </si>
  <si>
    <t>Dobava, doprema i montaža PP-R  vodovodnih cijevi za hladnu i toplu vodu u građevini. U cijenu uračunati sav potreban sitni pribor, spojni materijal i fazonske komade, kao i sav potreban materijal i pribor za montažu cijevi s pričvršćenjem, ovisno o mjestu montaže (kuke, konzole, ovjesi i slično). Cijevi je potrebno izolirati s gotovim termoizolacijskim cijevima i trakama tipa "Armstrong-Tubolit SG" ili s jednakovrijednim proizvodom _______________, s debljinom stijenke od 3 mm. Napomena: oznak DN znači unutarnji promjer cijevi.</t>
  </si>
  <si>
    <t>DN15</t>
  </si>
  <si>
    <t>DN 20</t>
  </si>
  <si>
    <t>DN 25</t>
  </si>
  <si>
    <t>DN 32</t>
  </si>
  <si>
    <t>Dobava i montaža pocinčane čelične vodovodne cijevi za protupožarnu vodu u građevini, za radni tlak PN 10 bara. U cijenu uračunati sav potreban sitni pribor, fazonski elementi, ventili, spojni materijal i pribor za montažu cijevi s pričvrščenjem, ovisno o mjestu montaže (kuke, konzole, ovjesi i slično).</t>
  </si>
  <si>
    <t>DN50</t>
  </si>
  <si>
    <t>DN65</t>
  </si>
  <si>
    <t>Dobava, prijenos i ugradba požarnih zidnih hidranata vel. ormarića: 500x500x140, (VxŠxD m). 
U stavku je uključen:
- ormarić. 
- ventil kuglasti Ms 2" sa stabilnom spojnicom (Al) Ø52.
- okretni nastavak Ms 2".
- mlaznica Ø52 Al sa zasunom.
Sva opremu kojom je opremljen ormaric mora imati odgovarajuće valjane certifikate. 
Poziciju ormarića u smislu uzidnog ili nazidnog uskladiti sa izvedbenim arhitektonskim projektom.
Obračun po komadu kompletno montiranog i opremljenog hidranta, sve do potpune funkcionalnosti.
Zidni hidranti, te pripadajuća oprema uz isti potrebno je predvidjeti prema normi HRN EN 671-1 ili HRN EN 671-2 ili jednakovrijedno ___________________.</t>
  </si>
  <si>
    <t>- tlačna cijev Ø52 dužine 20m sa spojnicama.</t>
  </si>
  <si>
    <t xml:space="preserve">       </t>
  </si>
  <si>
    <t>Ispitivanje unutarnje vodovodne mreže pod talakom od 10 bara.</t>
  </si>
  <si>
    <t>sanitarna voda</t>
  </si>
  <si>
    <t>protupožarna voda</t>
  </si>
  <si>
    <t>Dezinfekcija kompletne sanitarne vodovodne mreže sredstvom za dezinfikaciju.</t>
  </si>
  <si>
    <t>Ispitivanje vode iz najudaljenijeg ispusta radi utvrđivanja kvalitete, koja mora biti zdrava za piće sa svim propisanim karakteristikama. Ispitivanje vrši nadležna medicinska ustanova koja daje i odgovarajući atest.</t>
  </si>
  <si>
    <t>Ispitivanje funkcionalnosti hidranata od strane ovlaštene osobe.</t>
  </si>
  <si>
    <t>Spajanje izvedene instalacije vode na postojeću instalaciju vode. U cijenu uračunati sav potreban sitni pribor, spojni materijal i pribor za montažu s pričvršćenjem.</t>
  </si>
  <si>
    <t>hladna voda</t>
  </si>
  <si>
    <t>Spajanje izvedene instalacije tople i recirkulacijske vode na spremnik tople vode u kotlovnici. Sve prema projektu strojarskih instalacija.</t>
  </si>
  <si>
    <t>koml</t>
  </si>
  <si>
    <t>INSTALACIJA VODOVODA (1.1.-1.5.), UKUPNO</t>
  </si>
  <si>
    <t xml:space="preserve">INSTALACIJA KANALIZACIJE </t>
  </si>
  <si>
    <t xml:space="preserve">Nabava i doprema PVC kanalizacijskih cijevi obodne krutosti SN8, na gradilište s istovarom u kanalizacijski rov, privremeno odlagalište ili skladištenje, razvod duž trase, spuštanje u rov i ugradnja.
U jediničnu cijenu uključen je sav rad, dodatni materijal i pribor potreban za potpunu propisanu ugradnju i spajanje kanalizacijskih cijevi kao i svi fazonski komadi. </t>
  </si>
  <si>
    <t>DN200</t>
  </si>
  <si>
    <t>DN160</t>
  </si>
  <si>
    <t>DN125</t>
  </si>
  <si>
    <t xml:space="preserve">Nabava i doprema PVC kanalizacijskih cijevi obodne krutosti SN4, na gradilište s istovarom u kanalizacijski rov, privremeno odlagalište ili skladištenje, razvod duž trase, spuštanje u rov i ugradnja.
U jediničnu cijenu uključen je sav rad, dodatni materijal i pribor potreban za potpunu propisanu ugradnju i spajanje kanalizacijskih cijevi kao i svi fazonski komadi. </t>
  </si>
  <si>
    <t>cijevi:</t>
  </si>
  <si>
    <t>DN110</t>
  </si>
  <si>
    <t>DN 75</t>
  </si>
  <si>
    <t>DN 50</t>
  </si>
  <si>
    <t>Dobava i montaža pocinčane čelične vodovodne cijevi za tlačnu fekalnu kanalizaciju, za radni tlak PN 10 bara. U cijenu uračunati sav potreban sitni pribor, fazonski elementi, ventili, spojni materijal i pribor za montažu cijevi s pričvrščenjem, ovisno o mjestu montaže (kuke, konzole, ovjesi i slično).</t>
  </si>
  <si>
    <t>DN40</t>
  </si>
  <si>
    <t>kanal</t>
  </si>
  <si>
    <t>fazonski spoj ( na kraju kanala)</t>
  </si>
  <si>
    <t xml:space="preserve">Dobava i ugradnja uređaja za prepumpavanje otpadnih voda tip kao ACO MULI-STAR DDP1.1. ili jednakovrijedan _______________. Stavka obuhvaća: pumpu AHA MULISTAR DDP 1,5 kW, aktivno upravljanje, zasun DN80, toroidnu brtvu, ručnu membransku pumpu (NEUTRA), slavinu R1 1/2, troputu ručnu kuglastu slavinu 1 1/2", puštenje u rad od strane ovlaštenog servisera i sav pomoćni rad i materijal do potpune funkcionanosti.
</t>
  </si>
  <si>
    <t>Dobava, donos i ugradba revizijska vratašca na najnižoj i najvišoj etaži kanalskih vertikala te kod etažiranja i spajanja u spuštenim stropovima. Sva vratašca su montirana na usidrenim okvirima vel. 30x30cm, sa unutarnjim pantnama.  Ispuna vratašca veličine keramičkim pločica je pločica, a ista vratašca učvrstiti u okvir sa magnetima.  U stavku ulazi dobava, donos i ugradnja  vratašca sa ugradbenim okvirom, sav potreban materijal i građevinski rad (uštemavanje zida i zatvaranje preostalih oštećenja ako je potrebno). 
Obračun sve kompletno po komadu montiranih vratašca u funkcionalnom stanju.</t>
  </si>
  <si>
    <t>Dobava, prijenos i ugradba ventilacionih nastavaka, te odzračne kape za provjetravanje vertikala odvodnje. 
Po komadu obračunati i limeni opšav, te prolaz kroz konstrukciju. 
U stavku uračunati sav potreban spojni materijal.
Obračun po komadu komplet ugrađenog nastavka, sve do potpune funkcionalnosti.
Profili cijevi označavaju unutarnji promjer istih.</t>
  </si>
  <si>
    <t>DN 100</t>
  </si>
  <si>
    <t>Dobava, donos i ugradba automatskog dozračnika za automatsko dozračivanje u sanitarnim čvorovima gdje nije moguće izvesti ventilacijske nastavke na kanalizacijskim vertikalama. U stavku ulazi dobava, donos i ugradnja automatskog dozračnika, izvedba priključaka na odvodnu cijev. Obračun po komplet ugrađenom dozračniku u funkcionalnom stanju sa svim potrebnim spojnim i izolacijskim i brtvenim materijalom i radom.</t>
  </si>
  <si>
    <t>Izrada priključka na postojeći sustav interne kanalizacije unutar postojećeg objekta.</t>
  </si>
  <si>
    <t>Ispitivanje cjevovoda na vodonepropusnost.</t>
  </si>
  <si>
    <t>SANITARNI PRIBOR I UREĐAJI</t>
  </si>
  <si>
    <t>Napomena:</t>
  </si>
  <si>
    <t xml:space="preserve">Sanitarije i armatura su modernog dizajna, visoke kvalitete i odgovaraju propisanim standardima. </t>
  </si>
  <si>
    <t xml:space="preserve">Zidarska pripomoć pri montaži i priključivanju sanitarnih elemenata i armatura uračunata je u cijenu montaže. </t>
  </si>
  <si>
    <t>Dobava i montaža sanitarnog samonosivog   montažnog elementa za montažu umivaonika u sustavu suhe gradnje zidova. U cijenu uključen sav pomoćni materijal i pribor potreban za kompletnu montažu. Postava prema uputama proizvođača.</t>
  </si>
  <si>
    <t>Dobava i montaža pomičnog rukohvata za invalide sa nosačem toaletnog papira za ugradnju uz wc školjku. Rukohvat dimenzije 600 mm presvučen je nezapaljivim bijelim najlonom. Postava prema uputama proizvođača.</t>
  </si>
  <si>
    <t xml:space="preserve">Dobava i montaža fiksnog rukohvata za invalide za ugradnju uz wc školjku. Rukohvat dimenzije 900 mm presvučen je nezapaljivim bijelim najlonom. Postava prema uputama proizvođača. </t>
  </si>
  <si>
    <t>4.15.</t>
  </si>
  <si>
    <t>4.16.</t>
  </si>
  <si>
    <t>4.17.</t>
  </si>
  <si>
    <t>SANITARNI PRIBOR I UREĐAJI (3.1.-3.9.), UKUPNO</t>
  </si>
  <si>
    <t xml:space="preserve">ODVODNJA KROVNIH OBORINSKIH VODA </t>
  </si>
  <si>
    <t>Cijena za svaku točku ovog troškovnika mora obuhvatiti dobavu, spajanje, te dovođenje stavke u stanje potpune funkcionalnosti.</t>
  </si>
  <si>
    <t>U cijenu treba ukalkulirati sav potreban spojni, montažni, pridržni i ostali materijal potreban za potpuno funkcioniranje pojedine stavke.</t>
  </si>
  <si>
    <t>Prilikom izrade ponude treba imati u vidu najnovije važeće propise za pojedine vrste instalacije.</t>
  </si>
  <si>
    <t>Za sve eventualne primjedbe u pogledu izvođenja i troškovnika, prije davanja ponude, obratiti se projektantu.</t>
  </si>
  <si>
    <t>Potvrdu naruđbe prije definitivne isporuke specificirane opreme izvođač radova obavezno je dužan provjeriti kod projektanta. Izmjena pojedinih dijelova opreme “zamjenskim dijelovima” bez prethodne pismene suglasnosti projektanta isključuje odgovornost projektanta za predviđenu funkcionalnost postrojenja.</t>
  </si>
  <si>
    <t>Svi ponuđači dužni su kompletan opseg vlastite isporuke uskladiti s traženom kompletnom funkcijom, respektirajući pri tom sve predviđene i tražene parametre, uz čvrste, pismeno potvrđene garancije. Sva eventualna potrebna razrađivanja, usklađenja i slično, u opsegu su dotične isporuke, a sve pripadne troškove snosi ponuđač.</t>
  </si>
  <si>
    <t>Izvođač je dužan prijenos, ugradnju i svu građevinsku pripomoć izvesti o svom trošku, te sve te radove nuditi u jediničnim cijenama ovog troškovnika.</t>
  </si>
  <si>
    <t>PE-HD cijev, d 56</t>
  </si>
  <si>
    <t>PE-HD cijev, d 63</t>
  </si>
  <si>
    <t>PE-HD cijev, d 75</t>
  </si>
  <si>
    <t>PE-HD cijev, d 125</t>
  </si>
  <si>
    <t>Klasični sistem pričvršćenja cjevovoda  na masivnu konstrukciju, s originalnim cijevnim obujmicama, navojnom šipkom, pričvrsnim pločicama i priborom; specifikacijom proizvođača obuhvaćeno tm trase cjevovoda.</t>
  </si>
  <si>
    <t>Pluvia originalni sistem ovješenja na krovnu/stropnu konstrukciju, s nosivom čeličnom tračnicom, cijevnim obujmicama, navojnom ovjesnom šipkom, pričvrsnim i ovjesnim priborom; specifikacijom proizvođača obuhvaćeno tm trase ovješenja.</t>
  </si>
  <si>
    <t>UKUPNO HIDROINSTALACIJE</t>
  </si>
  <si>
    <t>0.</t>
  </si>
  <si>
    <t>OPĆI POGODBENI UVJETI</t>
  </si>
  <si>
    <t>1</t>
  </si>
  <si>
    <t>Ugovor za izvedbu instalacije sklapa se na osnovu troškovnika. U cijenama troškovnika izvođač je dužan ponuditi kompletne instalacije, a prema opisu u troškovniku, nacrtima, tehničkom opisu i uvjetima.</t>
  </si>
  <si>
    <t>2</t>
  </si>
  <si>
    <t>U cijenu troškovnika treba ukalkulirati sav materijal i rad za izvedbu instalacije, potrebna mjerenja i ispitivanja, te upućivanje u rad rukovaoca instalacije.</t>
  </si>
  <si>
    <t>3</t>
  </si>
  <si>
    <t>Izvođač radova dužan je po završetku radova dostaviti investitoru upute za rukovanje instalacijama i uređajima.</t>
  </si>
  <si>
    <t>4</t>
  </si>
  <si>
    <t>Prije početka izvođenja radova, izvođač je dužan izvršiti pregled objekta i o eventualnim odstupanjima projekta od stvarnog stanja upozoriti investitora.</t>
  </si>
  <si>
    <t>5</t>
  </si>
  <si>
    <t>Izvođač radova mora se prije početka izvođenja radova upoznati s projektnom dokumentacijom. Ako uoči neke nedostatke, treba odmah s uočenim nedostacima upoznati investitora i projektanta.</t>
  </si>
  <si>
    <t>6</t>
  </si>
  <si>
    <t>Prije početka radova treba odrediti točne trase cjevovoda i kanala, a tek onda početi s izvođenjem.</t>
  </si>
  <si>
    <t>7</t>
  </si>
  <si>
    <t xml:space="preserve">Promjene u projektu od strane izvođača bez pismenih odobrenja investitora nije dozvoljeno. </t>
  </si>
  <si>
    <t>Preporuča se investitoru da se za svaku promjenu konzultira s projektantom, jer u slučaju da investitor sa izvođačem izvrši izmjenu jednog dijela projekta, projektant se neće smatrati odgovornim za pravilno funkcioniranje izvedbene instalacije.</t>
  </si>
  <si>
    <t>8</t>
  </si>
  <si>
    <t>Izvođač treba tijekom izvođenja radova na objektu voditi građevinsku knjigu u koju upisuje početak izvođenja radova na objektu, svakodnevno upisuje broj ljudi na radu i poslove koje su obavili.</t>
  </si>
  <si>
    <t>U knjigu nadzorni organ i investitor upisuju primjedbe na izvedene radove i eventualne promjene prema projektu.</t>
  </si>
  <si>
    <t>9</t>
  </si>
  <si>
    <t>Radi normalnog odvijanja radova investitor je dužan izvesti sve građevinske predradnje, osigurati prostoriju za smještaj materijala i alata.</t>
  </si>
  <si>
    <t>10</t>
  </si>
  <si>
    <t>Prije stavljanja instalacije u pogon i tehničkog pregleda izvođač je dužan izvršiti slijedeća mjerenja i ispitivanja:</t>
  </si>
  <si>
    <t xml:space="preserve">- izvršiti hladnu, tlačnu probu pritiska 1,5 radni tlak + 1 bar u trajanu od 8 sati (voditi računa o promjeni vanjske temperature). O ispitivanju napisati izvješće.
</t>
  </si>
  <si>
    <t>- topli pogon, odnosno ispitivanje i regulacija s medijem radne temperature - vršiti u dnevnom periodu od 8 sati i trajanju od jednog do više dana</t>
  </si>
  <si>
    <t xml:space="preserve">Ispitivanjem treba zapisnički ustanoviti:                                 </t>
  </si>
  <si>
    <t>- radi li instalacija bez šumova i udaraca</t>
  </si>
  <si>
    <t>- da li je instalacija kod radne temperature nepropusna</t>
  </si>
  <si>
    <t>- da li sva ogrjevna tijela istovremenoi ventilokonvektori  jednako griju ili hlade</t>
  </si>
  <si>
    <t>- rade li zaporni organi i regulacioni sklopovi ispravno i mogu li se lako podešavati</t>
  </si>
  <si>
    <t>- rade li regulacioni sklopovi prema traženim projektnim parametrima</t>
  </si>
  <si>
    <t>- pokazuju li svi kontrolni instrumenti ispravne podatke</t>
  </si>
  <si>
    <t>- da li se instalacija pravilno odzračuje</t>
  </si>
  <si>
    <t>- postoje li natpisne pločice na svim osnovnim elementima postrojenja kojima poslužitelj mora rukovati</t>
  </si>
  <si>
    <t xml:space="preserve">- postoje li u prostru s uređajima upute i sheme za rukovanje i opsluživanje </t>
  </si>
  <si>
    <t>Nakon svih završenih ispitivanja instalaciju očistiti, antikorozivno zaštiti i izolirati</t>
  </si>
  <si>
    <t>Za sva mjerenja i ispitivanja koja su izvršena sastaviti odgovarajuće izvještaje.</t>
  </si>
  <si>
    <t>11</t>
  </si>
  <si>
    <t xml:space="preserve">Izvođač daje za svoje radove garanciju od dvije godine. </t>
  </si>
  <si>
    <t>Garantni rok počinje teći od dana tehničkog prijema instalacije, odnosno od dana predaje instalacije na upotrebu investitoru, ako je isti zatražio prijem instalacije na upotrebu prije tehničkog prijema.</t>
  </si>
  <si>
    <t>Od garancije su isključeni dijelovi instalacije podložni trošenju.</t>
  </si>
  <si>
    <t>Izvođač je dužan otkloniti sve nedostatke u garantnom roku. Ako se izvođač ne odazove na poziv investitora da otkloni nedostatke, investitor će iste otkloniti po trećem licu na teret izvođača.</t>
  </si>
  <si>
    <t>12</t>
  </si>
  <si>
    <t>Po isteku garantnog roka, investitor treba izvršiti superkolaudaciju, te razriješiti izvođača garancije. Ako investitor ne izvrši superkolaudaciju, garantni rok se automatski prekida.</t>
  </si>
  <si>
    <t>13</t>
  </si>
  <si>
    <t xml:space="preserve">Sav korišteni materijal kod izvođenja instalacija mora odgovarati postojećim propisima i standardima, kao i popisu u troškovniku. </t>
  </si>
  <si>
    <t xml:space="preserve">Radove treba izvesti točno po nacrtu i opisu, a po uputama projektanta i nadzornog organa. </t>
  </si>
  <si>
    <t>Radove izvesti stručno i solidno.</t>
  </si>
  <si>
    <t>14</t>
  </si>
  <si>
    <t>Investitor je dužan da tijekom čitave izgradnje objekta osigura stručni nadzor nad izvođenjem radova.</t>
  </si>
  <si>
    <t>15</t>
  </si>
  <si>
    <t>Tijekom izvođenja radova izvođač je dužan da sva nastala odstupanja trasa od onih predviđenih projektom unese u projekt, a po završetku radova treba predati investitoru projekt stvarno izvedenog stanja.</t>
  </si>
  <si>
    <t>16</t>
  </si>
  <si>
    <t>Puštanje instalacije u eksploataciju dozvoljeno je tek nakon obavljenog tehničkog pregleda i dobivanja uporabne dozvole.</t>
  </si>
  <si>
    <t>17</t>
  </si>
  <si>
    <t>Ako troškovnikom i tehničkim opisom nije drugačije dato, narudžba materijala obuhvaća isporuku pripadajućeg materijala i proizvoda uključujući istovar, skladištenje i otpremu do mjesta ugradnje.</t>
  </si>
  <si>
    <t>18</t>
  </si>
  <si>
    <t xml:space="preserve">Za sav ugrađeni materijal i proizvode treba osigurati i priložiti certifikat o kvaliteti, od ovlaštene organizacije. </t>
  </si>
  <si>
    <t>Ako nije u tekstu od strane investitora drugačije napisano, ponuđač se obvezuje za ponuđene proizvode, kod predaje ponude, dokazati kvalitet proizvoda i priložiti certifikat ovlaštene organizacije.</t>
  </si>
  <si>
    <t>To naročito važi za proizvode kojima se kvaliteta (vrijednost) ne vidi na temelju tehničkih podataka.</t>
  </si>
  <si>
    <t>U slučaju da se atest kvalitete ne priloži, investitor će za dotični proizvod, u tehničkom opisu, odvojiti proizvod od atesta (proizvod+atest).</t>
  </si>
  <si>
    <t>Kada ponuđeni proizvodi mijenjaju troškovnik i nacrte investitor može dati svoju suglasnost uz uvjet da izvođač preuzima cijenu koštanja izmjene - promjene.</t>
  </si>
  <si>
    <t>19</t>
  </si>
  <si>
    <t>Za neophodna izvršenja i isporuke, koje nisu predviđene troškovnikom ili su nastale uslijed mijenjanja nacrta od strane investitora, vrijede samo naknadne odredbe, dane u pismenom obliku - pravovremeno - prije izvođenja radova.</t>
  </si>
  <si>
    <t>20</t>
  </si>
  <si>
    <t>Naročitu pažnju, kod pakiranja, transporta i skladištenja na gradilištu, treba posvetiti kod</t>
  </si>
  <si>
    <t>- ogrjevnih tijela</t>
  </si>
  <si>
    <t>- split jedinica i opreme za njihivi upravljanje</t>
  </si>
  <si>
    <t>- rekuperatora, el. Grijača, upravljača i elemenata za distibuciju zraka</t>
  </si>
  <si>
    <t>- kod svih drugih osjetljivih dijelova uređaja.</t>
  </si>
  <si>
    <t>Zagađeni ili oštećeni dijelovi uređaja neće se preuzeti.</t>
  </si>
  <si>
    <t>21</t>
  </si>
  <si>
    <t>Investitoru stoji na raspolaganju da ograniči, proširi ili potpuno prekriži pojedine pozicije.</t>
  </si>
  <si>
    <t>Za nove pozicije treba investitoru u vremenu od 7 dana ili kraće, dostaviti ponovnu ponudu.</t>
  </si>
  <si>
    <t>To treba učiniti kroz rad i potvrdu investitora.</t>
  </si>
  <si>
    <t>Jedinične cijene važe i tada kad količine pojedine instalacije odstupaju više od 20% količine ponude.</t>
  </si>
  <si>
    <t>22</t>
  </si>
  <si>
    <t>Za davanje ponuda ponuđači moraju i trebaju predočiti reference liste.</t>
  </si>
  <si>
    <t>23</t>
  </si>
  <si>
    <t>Ponuđač treba, prije davanja ponude, pogledati gradilište, pogledati sve mogućnosti prilaza i mogućnosti dostave. Također treba eventualne nejasnoće ili količine  prije predaje ponude dogovoriti s planerima (tehnolozima) i s rukovodstvom gradilišta.</t>
  </si>
  <si>
    <t>24</t>
  </si>
  <si>
    <t>Nadzorna služba mora imati uvid u terminski plan te se mora odazvati na svaki poziv.</t>
  </si>
  <si>
    <t>Za svako neopravdano produženje termina koje utvrdi nadzorna služba biti će u ugovoru određena kazna.</t>
  </si>
  <si>
    <t>25</t>
  </si>
  <si>
    <t>Ako drugačije nije dogovoreno izvođač ima od investitora osigurano, bez posebnih dozvola, mogućnost skladištenja i prilaznih puteva kao i dozvoljeno korištenje vode i struje.</t>
  </si>
  <si>
    <t>26</t>
  </si>
  <si>
    <t>Izvođač daje jamstvo da, kod prenošenja dijela ugovora na jednog ili više kooperanata, preuzima sve ugovorne obveze iz ugovora zaključenog sa investitorom, te da će se istog pridržavati.</t>
  </si>
  <si>
    <t>27</t>
  </si>
  <si>
    <t>Ako drugačije nije dogovoreno, izvođač treba, bez posebnih zahtjeva, čistiti svoje radno mjesto. Izvođač mora u toku gradnje iz gradilišta odvesti svu građevinsku šutu, sav otpadni materijal i nepotrebne uređaje.</t>
  </si>
  <si>
    <t>28</t>
  </si>
  <si>
    <t>Ako se ustanovi da kod konačnog obračuna suma prelazi ugovorenu sumu, a radi izmjene količina za više od 10%, izvođač treba obavijestiti investitora.</t>
  </si>
  <si>
    <t>29</t>
  </si>
  <si>
    <t>Pri izvođenju radova izvođač je dužan voditi računa o već izvedenim radovima na objektu. Ako bi se instalacija  pri montaži  nepotrebno i uslijed nemarnosti i nestručnosti oštetila, troškove štete snosit će izvođač instalacija.</t>
  </si>
  <si>
    <t>30</t>
  </si>
  <si>
    <t>Rušenje i siječenje čeličnih armirano betonskih greda, zidova i stupova ne smije se vršiti bez znanja i odobrenja nadzornog organa za ove radove.</t>
  </si>
  <si>
    <t>31</t>
  </si>
  <si>
    <t>Svaki izvođač ima pravo izbora kome će dati ispitati kvalitetu i funkcionalnost, no to svakako mora biti ovlaštena organizacija. Troškove ispitivanja snosi ugovarač.</t>
  </si>
  <si>
    <t>32</t>
  </si>
  <si>
    <t>U slučaju da se ne održi i prekorači rok gradnje, ili pojedini dogovorni termini, može ponuđač - invođač platiti ugovorenu kaznu, koja se navodi u međusobnom ugovoru investitora - ponuđač (izvođač).</t>
  </si>
  <si>
    <t>U tom ugovoru navodi se i sva pravna regulativa.</t>
  </si>
  <si>
    <t>33</t>
  </si>
  <si>
    <t>Izvođač je dužan po završetku radova napraviti projekt izvedenog stanja i predati ga investitoru u tri primjerka i u informatičkom obliku.</t>
  </si>
  <si>
    <t>Naputak:</t>
  </si>
  <si>
    <t>U svaku stavku ovog troškovnika, bez posebne napomene, treba uračunati dobavu, transport, montažu na projektom predviđenu poziciju te spajanje, komplet s svim potrebnim spojnim i montažnim radom, priborom, alatom i materijalom. U stavkama cjevovoda i ventilacijskih kanala i rešetki uračunati proboje građevinske konstrukcije.</t>
  </si>
  <si>
    <t xml:space="preserve">Za radove na visini uračunati dopremu, otpremu i postava unutarnje pomične skele, kotači s kočnicom. Svi radovi oko postave, razne preinake (prepravci) i demontaža i odvoz skele uključiti u jediničnu cijenu.  Skela mora biti propisno ukrućena prema svim važećim propisima zaštite na radu i hrvatskim normama, a sigurna za sve prolaznike.  </t>
  </si>
  <si>
    <t xml:space="preserve">Svi radovi i potrebni materijal moraju se predvidjeti do postizanja pune pogonske gotovosti. 
</t>
  </si>
  <si>
    <t>Ponuditelj mora u ponudi podnijeti dokaz jednakovrijednosti za stavke troškovnika koje su označene dodatkom ''ili jednakovrijedan'' u obliku:</t>
  </si>
  <si>
    <t>Izvoda iz kataloga, prospekata koji mora biti na hrvatskom jeziku - dokaz tehničkih karakteristika, zahtijevanih dimenzija ili drugih mjernih svojstava; te</t>
  </si>
  <si>
    <t>Isprave o sukladnosti (IZJAVA/POTVRDA) - dokaz da je u skladu s tehničkom specifikacijom (normama, teh. dopuštenje - na koju upućuje Tehnički propis)</t>
  </si>
  <si>
    <t>stavka</t>
  </si>
  <si>
    <t>j.mj.</t>
  </si>
  <si>
    <t>količ</t>
  </si>
  <si>
    <t xml:space="preserve">ukupno </t>
  </si>
  <si>
    <t>(kn)</t>
  </si>
  <si>
    <t>U stavci je uključeno potpuno ožićenje svih elemenata ugrađenih u komoru i u polju s pripadajućim elektro-upravljačkim ormarom, uključivo i potrebne kabele.</t>
  </si>
  <si>
    <t>KK dvorane</t>
  </si>
  <si>
    <t>Kućište komore:</t>
  </si>
  <si>
    <t xml:space="preserve"> čvrstoća kućišta</t>
  </si>
  <si>
    <t>D1</t>
  </si>
  <si>
    <t>efikasnost brtvljenja kućišta</t>
  </si>
  <si>
    <t>L1</t>
  </si>
  <si>
    <t>toplinska vodljivost</t>
  </si>
  <si>
    <t>T2</t>
  </si>
  <si>
    <t xml:space="preserve"> toplinski most</t>
  </si>
  <si>
    <t>TB2</t>
  </si>
  <si>
    <t xml:space="preserve">propusnost by-passa prolaza filtera % </t>
  </si>
  <si>
    <t>Ugradnja:</t>
  </si>
  <si>
    <t>Vani</t>
  </si>
  <si>
    <t>smjer posluživanja (prema struji tlaka zaraka):</t>
  </si>
  <si>
    <t>lijevo</t>
  </si>
  <si>
    <t>Dobavni zrak</t>
  </si>
  <si>
    <t>Protusmrzavajuća žaluzina</t>
  </si>
  <si>
    <t>Regulacijska žaluzina</t>
  </si>
  <si>
    <t>filterska jedinica</t>
  </si>
  <si>
    <t>F7</t>
  </si>
  <si>
    <t>Rekuperator pločasti:</t>
  </si>
  <si>
    <t xml:space="preserve"> Protok zraka:</t>
  </si>
  <si>
    <r>
      <t>8000 m</t>
    </r>
    <r>
      <rPr>
        <vertAlign val="superscript"/>
        <sz val="10"/>
        <rFont val="Arial"/>
        <family val="2"/>
      </rPr>
      <t>3</t>
    </r>
    <r>
      <rPr>
        <sz val="10"/>
        <rFont val="Arial"/>
        <family val="2"/>
      </rPr>
      <t>/h</t>
    </r>
  </si>
  <si>
    <t>učin rekuperacije zimi:</t>
  </si>
  <si>
    <t>57 kW</t>
  </si>
  <si>
    <t>kod stanja zraka:</t>
  </si>
  <si>
    <t>ulaz -6°C / 90%Rh ; izlaz 20°C/50%Rh</t>
  </si>
  <si>
    <t>Efikasnost prema EN 13053</t>
  </si>
  <si>
    <t>BY-pass rekuperatora</t>
  </si>
  <si>
    <t>Mješajuća sekcija</t>
  </si>
  <si>
    <t>protuhodne žaluzine</t>
  </si>
  <si>
    <t>Toplovodni grijač/hladnjak:</t>
  </si>
  <si>
    <t>Broj redova:</t>
  </si>
  <si>
    <t>grijanje:</t>
  </si>
  <si>
    <t xml:space="preserve">35 kW (Tv = 45/40; tzu =0˚C/ 90%rh) </t>
  </si>
  <si>
    <t>pad tlaka vode</t>
  </si>
  <si>
    <t>539.6 mmWC kod 6.09 m3/h</t>
  </si>
  <si>
    <t>Hlađenje</t>
  </si>
  <si>
    <t>30 kW (Tv = 7/12; tzu =30˚C/40%)</t>
  </si>
  <si>
    <t>412 mmWC kod 5.14 m3/h</t>
  </si>
  <si>
    <t>Protok vode</t>
  </si>
  <si>
    <r>
      <t>5,14 m</t>
    </r>
    <r>
      <rPr>
        <vertAlign val="superscript"/>
        <sz val="10"/>
        <rFont val="Arial"/>
        <family val="2"/>
      </rPr>
      <t>3</t>
    </r>
    <r>
      <rPr>
        <sz val="10"/>
        <rFont val="Arial"/>
        <family val="2"/>
      </rPr>
      <t>/h</t>
    </r>
  </si>
  <si>
    <t>Kada</t>
  </si>
  <si>
    <t>Eliminator kapljica</t>
  </si>
  <si>
    <t xml:space="preserve">Ventilator tlačni </t>
  </si>
  <si>
    <t xml:space="preserve"> Eksterni pad tlaka zraka:</t>
  </si>
  <si>
    <t>250 Pa</t>
  </si>
  <si>
    <t>elektromotor</t>
  </si>
  <si>
    <t>2,3 kW 400 V/50 Hz</t>
  </si>
  <si>
    <t>Frekventni regulator broja okretaja</t>
  </si>
  <si>
    <t>termička zaštita, uzemljenje</t>
  </si>
  <si>
    <t xml:space="preserve"> Max br. okretaja</t>
  </si>
  <si>
    <t>2527 o/min</t>
  </si>
  <si>
    <t>filterska sekcija</t>
  </si>
  <si>
    <t>učinkovitost</t>
  </si>
  <si>
    <t xml:space="preserve">pad tlaka čisti: </t>
  </si>
  <si>
    <t>71 Pa</t>
  </si>
  <si>
    <t>diferencijalni presostat</t>
  </si>
  <si>
    <t>Prigušivač zvuka odsis</t>
  </si>
  <si>
    <t xml:space="preserve">kulisni,  dužina </t>
  </si>
  <si>
    <t>900 mm</t>
  </si>
  <si>
    <t>prigušenje  po oktavama Hz 60/128/250/500/1k/2k/4k dB lin.</t>
  </si>
  <si>
    <t>6/11/18/31/45/40/30</t>
  </si>
  <si>
    <t>Odsisni zrak</t>
  </si>
  <si>
    <t>150 Pa</t>
  </si>
  <si>
    <t>Ventilator odsisni</t>
  </si>
  <si>
    <t>1,8 kW 400 V/50 Hz</t>
  </si>
  <si>
    <t>Br. okretaja vent./ Max br. okretaja</t>
  </si>
  <si>
    <t>3401 o/min</t>
  </si>
  <si>
    <t xml:space="preserve">filter zraka </t>
  </si>
  <si>
    <t>M5</t>
  </si>
  <si>
    <t>2500 kg</t>
  </si>
  <si>
    <t xml:space="preserve">Priključci zraka od jedrenog platna s okvirima </t>
  </si>
  <si>
    <t>Spajanje komore u segmentima  uključiti u cijenu</t>
  </si>
  <si>
    <t>Kompl.</t>
  </si>
  <si>
    <t xml:space="preserve">Dobava i ugradba kanalnog ventilatora. </t>
  </si>
  <si>
    <t xml:space="preserve">Stavka obuhvaća opšavni lim, upravljačku kutiju i ožičenje, te kompletan materijal potreban za ugradbu i funkcionalan rad. </t>
  </si>
  <si>
    <r>
      <t>340 m</t>
    </r>
    <r>
      <rPr>
        <vertAlign val="superscript"/>
        <sz val="10"/>
        <rFont val="Arial"/>
        <family val="2"/>
      </rPr>
      <t>3</t>
    </r>
    <r>
      <rPr>
        <sz val="10"/>
        <rFont val="Arial"/>
        <family val="2"/>
      </rPr>
      <t>/h  (kod 200 Pa)</t>
    </r>
  </si>
  <si>
    <t>Snaga motora</t>
  </si>
  <si>
    <t>166 W ~1f 230V-50Hz; 1.14A</t>
  </si>
  <si>
    <t>Kom.</t>
  </si>
  <si>
    <t xml:space="preserve">Istrujna ventilacijska mlaznica </t>
  </si>
  <si>
    <t>Podesive ručno. Ugradnja na kanal . Klapna za regulaciju količine zraka.</t>
  </si>
  <si>
    <t>Boja praškasti premaz RAL9010, provjeriti prije narudžbe s arhitektom ili investitorom.</t>
  </si>
  <si>
    <t>tlačni s priključnom kutijom</t>
  </si>
  <si>
    <t>421 m³/h</t>
  </si>
  <si>
    <t>58 Pa</t>
  </si>
  <si>
    <t>veličina:</t>
  </si>
  <si>
    <t xml:space="preserve">Dobava i ugradba odsisnih ventilacijskih rešetki sa svim elementima za spajanje i montažu, kompletirano za funkcionalni rad. </t>
  </si>
  <si>
    <t>Vertikalne lamele</t>
  </si>
  <si>
    <t>Aluminijske</t>
  </si>
  <si>
    <t xml:space="preserve">Veličina </t>
  </si>
  <si>
    <t>525/325</t>
  </si>
  <si>
    <t>2000 m³/h</t>
  </si>
  <si>
    <t>22 Pa</t>
  </si>
  <si>
    <t xml:space="preserve">Dobava i ugradba prestrujnih ventilacijskih rešetki sa svim elementima za spajanje i montažu, kompletirano za funkcionalni rad . </t>
  </si>
  <si>
    <t>325/125</t>
  </si>
  <si>
    <t>180 m³/h</t>
  </si>
  <si>
    <t xml:space="preserve">Dobava i ugradba odsisnih zračnih ventila iz čeličnog pocinčanog lima. Bjela boja </t>
  </si>
  <si>
    <t xml:space="preserve">Dimenzije </t>
  </si>
  <si>
    <t xml:space="preserve">∅125 </t>
  </si>
  <si>
    <t xml:space="preserve">Dobava i ugradba zaštitne fasadne ventilacijske rešetke sa svim elementima za spajanje i montažu, kompletirano za funkcionalni rad. </t>
  </si>
  <si>
    <t>Zaštićene od prodora vode i životinja</t>
  </si>
  <si>
    <t>225x225</t>
  </si>
  <si>
    <t>360 m³/h</t>
  </si>
  <si>
    <t>30 Pa</t>
  </si>
  <si>
    <t>Kanalni razvod zraka pravokutni kanali</t>
  </si>
  <si>
    <t>Dobava pocinčanog lima prosječne debljine 0,88 mm. Izrada i ugradba kanala za zrak, kompletno sa svim redukcijama, koljenima, račvama, vodećim limovima, regulacijskim žaluzinama u sklopu vent. kanala, uključivo s svim potrebnim materijalom za spajanje, ukrućenje, brtvljenje i ovješenje limova.</t>
  </si>
  <si>
    <t xml:space="preserve">Kanali s većom stranicom preko 300 mm ukrutiti Andrijevim križem. </t>
  </si>
  <si>
    <t xml:space="preserve">Spojeve ogranaka kanalskog razvoda izvesti sistemom “C” “T” letvica ili glatkim preklopom  nepropusno. Zavjesni, pričvrsni i brtveni materijal uključeni u stavci </t>
  </si>
  <si>
    <t>Ventilacijski kanali se ugrađuju većim dijelom u spuštenom stropu i na vanjsku klima komoru, uključiti zvedbu svih prodora i proboja kroz zidove i građevinsku konstrukciju.</t>
  </si>
  <si>
    <t>Kg</t>
  </si>
  <si>
    <t>Kanalni razvod zraka iz spiro cijevi</t>
  </si>
  <si>
    <t xml:space="preserve"> Dobava i ugradba spiro cijevi od pocinčanog lima (okruglih ventilacijskih kanala) kompletno sa svim redukcijama, koljenima, račvama, vodećim limovima, regulacijskim žaluzinama u sklopu vent. kanala.  Cijevi  se ugrađuju u unutarnjem prostoru u spuštenom stropu  i u vertikalama koje se oblažu GK. </t>
  </si>
  <si>
    <t xml:space="preserve">  Stavka obuhvaća kompletan materijal za montažu brtvljenje i pričvršćenje, potrebit za funkcionalan rad instalacije, te sve  radove vezane uz montažu i zaštitu ventilacijskih kanala.</t>
  </si>
  <si>
    <t>∅ 160 m’</t>
  </si>
  <si>
    <t>∅ 200 m’</t>
  </si>
  <si>
    <t>∅ 250 m’</t>
  </si>
  <si>
    <t>∅ 315 m’</t>
  </si>
  <si>
    <t>∅ 355 m’</t>
  </si>
  <si>
    <t>∅ 400 m’</t>
  </si>
  <si>
    <t>∅ 450 m’</t>
  </si>
  <si>
    <t>∅ 500 m’</t>
  </si>
  <si>
    <t>∅ 600 m’</t>
  </si>
  <si>
    <t xml:space="preserve"> Dobava i ugradba gibljivih cijevi od armiranog PVC platna za ventilaciju.  Cijevi  se ugrađuju kao priključci ventilacijskih  elemenata u spuštenom stropu  . </t>
  </si>
  <si>
    <t>∅ 125 m’</t>
  </si>
  <si>
    <t>Dobava i ugradba fleksibilne izolacije za  zračne kanale.</t>
  </si>
  <si>
    <t>Stavka obuhvaća kompletan materijal potreban za adekvatnu ugradbu izolacije, kao što su ljepljive trake, ljepilo i sl.</t>
  </si>
  <si>
    <t>Područje primjene:</t>
  </si>
  <si>
    <t xml:space="preserve"> -10 do +100 ˚C</t>
  </si>
  <si>
    <t xml:space="preserve"> Koeficijent otpora difuzije vodene pare μ =</t>
  </si>
  <si>
    <t>Toplinska vodljivost max.</t>
  </si>
  <si>
    <t xml:space="preserve">0,035 W/mK. </t>
  </si>
  <si>
    <t xml:space="preserve">Debljina izolacije </t>
  </si>
  <si>
    <t xml:space="preserve"> d=13 mm.</t>
  </si>
  <si>
    <t xml:space="preserve"> d=25 mm.</t>
  </si>
  <si>
    <t>Aluminijski lim za zaštitu vanjskih kanala zraka</t>
  </si>
  <si>
    <t>debljina lima 0,5mm</t>
  </si>
  <si>
    <t xml:space="preserve">Građevinska izrada i obrada prodora cijevi kroz građevinsku konstrukciju.    </t>
  </si>
  <si>
    <t>Prodori kroz predmontažni AB zid / stjenu, armirano-betonski zid i  zid od betonske opeke. Uračunati sav materijal i rad. U promjer prodora uzeti u obzir debljinu izolacije.</t>
  </si>
  <si>
    <t xml:space="preserve">prodor u AB  dužine 25 cm za kanal Ø 500 </t>
  </si>
  <si>
    <t xml:space="preserve">prodor u AB  dužine 25 cm za kanal Ø 600 </t>
  </si>
  <si>
    <t>Izrada, dobava i ugradnja čelične nosive konstrukcije iz raznih čeličnih profila, za oslonce opreme.</t>
  </si>
  <si>
    <t xml:space="preserve">Čelična konstrukcija mora biti obojena s dvostrukim premazom antikorozivne boje, </t>
  </si>
  <si>
    <t>te lakirana s dvostrukim premazom boje protiv vremenskih utjecaja.</t>
  </si>
  <si>
    <t>Sitan nepredviđeni materijal, unutrašnji transport materijala.</t>
  </si>
  <si>
    <t>Komp.</t>
  </si>
  <si>
    <t>Ispitivanje i mjerenje za svaki od sustava klima komora (protok, temperatura, vlažnost, pretlak) s balansiranjem elemenata do projektnih parametara uz izradu elaborata o izvršenim ispitivanjima i dobivenim rezultatima.</t>
  </si>
  <si>
    <t>Ispitivanje instalacije od strane ovlaštene tvrtke, predaja izvješća.</t>
  </si>
  <si>
    <t>Dobava i ugradba ventilacijske komore.</t>
  </si>
  <si>
    <t xml:space="preserve">Komora se sastoji iz ventilatora, rekuperatora topline zraka,  i filtera klase F5, kućišta s revizijskim poklopcem s bravicom.  </t>
  </si>
  <si>
    <t xml:space="preserve">Stavka obuhvaća komplet za ugradnju na pod, te kompletan materijal potreban za ugradbu i funkcionalan rad. </t>
  </si>
  <si>
    <r>
      <t>1100/ 1200 m</t>
    </r>
    <r>
      <rPr>
        <vertAlign val="superscript"/>
        <sz val="10"/>
        <rFont val="Arial"/>
        <family val="2"/>
      </rPr>
      <t>3</t>
    </r>
    <r>
      <rPr>
        <sz val="10"/>
        <rFont val="Arial"/>
        <family val="2"/>
      </rPr>
      <t>/h</t>
    </r>
  </si>
  <si>
    <t xml:space="preserve"> pad tlaka zraka kod zadanog protoka max:</t>
  </si>
  <si>
    <t>tlak 150/ odsis100 Pa</t>
  </si>
  <si>
    <t>Učinkovitost rekuperacije prosječna:</t>
  </si>
  <si>
    <t>toplovodni grijač s ragulacijom temperature troputnim vntilom</t>
  </si>
  <si>
    <t>8.68 kW</t>
  </si>
  <si>
    <t>ulaz -5°C / 90%Rh ; izlaz 20°C/50%Rh</t>
  </si>
  <si>
    <t>Efikasnost temperaturna</t>
  </si>
  <si>
    <t>Efikasnost vlage</t>
  </si>
  <si>
    <t>5.9 kW kod 45/40</t>
  </si>
  <si>
    <t>90 kPa</t>
  </si>
  <si>
    <t>Filter tlak/odsis</t>
  </si>
  <si>
    <t xml:space="preserve">F7/F5 dp29 Pa </t>
  </si>
  <si>
    <t>el priključak:</t>
  </si>
  <si>
    <t xml:space="preserve">1.6 kW; 240V/ 1f~; </t>
  </si>
  <si>
    <t xml:space="preserve">Dobava i ugradba krovnog  ventilatora. </t>
  </si>
  <si>
    <t>Opšavni lim i brtvljenje ravnog krova.</t>
  </si>
  <si>
    <r>
      <t>340 m</t>
    </r>
    <r>
      <rPr>
        <vertAlign val="superscript"/>
        <sz val="10"/>
        <rFont val="Arial"/>
        <family val="2"/>
      </rPr>
      <t>3</t>
    </r>
    <r>
      <rPr>
        <sz val="10"/>
        <rFont val="Arial"/>
        <family val="2"/>
      </rPr>
      <t>/h  (kod 180 Pa)</t>
    </r>
  </si>
  <si>
    <t>85 W ~1f 230V-50Hz;</t>
  </si>
  <si>
    <t>Stropni distributeri s istrujnom pločom izrađenom od čeličnog lima. Dobava i ugradnja</t>
  </si>
  <si>
    <t>Podesivi s usmjerivim krilcima. Kutijom izrađenom od pocinčanog lima i istrujnom pločom izrađenom od čeličnog lima i plastificiranom.</t>
  </si>
  <si>
    <r>
      <t>50 m</t>
    </r>
    <r>
      <rPr>
        <vertAlign val="superscript"/>
        <sz val="10"/>
        <rFont val="Arial"/>
        <family val="2"/>
      </rPr>
      <t>3</t>
    </r>
    <r>
      <rPr>
        <sz val="10"/>
        <rFont val="Arial"/>
        <family val="2"/>
      </rPr>
      <t>/h  (kod 20 Pa)</t>
    </r>
  </si>
  <si>
    <t>Dobava i ugradba aluminijskih ventilacijskih rešetki .</t>
  </si>
  <si>
    <t xml:space="preserve">usisne i tlačne </t>
  </si>
  <si>
    <t>Vertikalne lamele pomične za usmjeravanje zraka, regulacijska klapna za balansiranje, okvir i protuokvir. Za montažu</t>
  </si>
  <si>
    <t>dimenzije BxH</t>
  </si>
  <si>
    <t>225x125 mm</t>
  </si>
  <si>
    <t xml:space="preserve">Protupožarne zaklopke. Dobava i ugradba kanalnih protupožarnih klapni izdržljivosti 90 minuta,  sa termičkom okidačem, elektromotornim pogonima,  krajnjim kontaktima , i sa svim elementima za montažu, spajanje na vatrodojavnu centralu, brtvljenje, kompletirano za funkcionalni rad. </t>
  </si>
  <si>
    <t>U stavku je uključena izolacija zračnog kanala
izolacijskim materijalom klase A, otpornosti protiv
požara EI90, na duljini od 50 cm s obje strane konstrukcijskog elementa.</t>
  </si>
  <si>
    <t>Dimenzija:</t>
  </si>
  <si>
    <t>500x200x500 mm</t>
  </si>
  <si>
    <t>∅ 100 m’</t>
  </si>
  <si>
    <t>∅ 150 m’</t>
  </si>
  <si>
    <t>∅ 180 m’</t>
  </si>
  <si>
    <t xml:space="preserve">Kanalni razvod zraka </t>
  </si>
  <si>
    <t xml:space="preserve"> Dobava i ugradba gibljivih cijevi od armiranog PVC platna za ventilaciju. Cijevi  se ugrađuju kao priključci ventilacijskih  elemenata u spuštenom stropu. </t>
  </si>
  <si>
    <t>d=13 mm.</t>
  </si>
  <si>
    <t>Protupožarno brtvljenje otvora na mjestu prolaska kanala i cijevi kroz požarne sektore.</t>
  </si>
  <si>
    <t>Dimenzija procjepa cca 1 cm, obračun po metru.</t>
  </si>
  <si>
    <t>m'</t>
  </si>
  <si>
    <t xml:space="preserve">prodor u AB  dužine 25 cm za kanal Ø 100 </t>
  </si>
  <si>
    <t xml:space="preserve">prodor u AB  dužine 25 cm za kanal Ø 125 </t>
  </si>
  <si>
    <t xml:space="preserve">prodor u AB  dužine 25 cm za kanal Ø 150 </t>
  </si>
  <si>
    <t xml:space="preserve">prodor u AB  dužine 25 cm za kanal Ø 160 </t>
  </si>
  <si>
    <t xml:space="preserve">prodor u AB  dužine 25 cm za kanal Ø 250 </t>
  </si>
  <si>
    <t>Čelična konstrukcija mora biti obojena s dvostrukim premazom antikorozivne boje, te lakirana s dvostrukim premazom boje protiv vremenskih utjecaja.</t>
  </si>
  <si>
    <t>Ispitivanje instalacije, funkcionalna proba, probni pogon, balansiranje i regulacija sistema.</t>
  </si>
  <si>
    <t>Elektro povezivanje uređaja i automatike, ispitivanje instalacije, puštanje u pogon od strane ovlaštenog servisera, funkcionalna proba, balansiranje i regulacija sistema.</t>
  </si>
  <si>
    <t>Sat SSS</t>
  </si>
  <si>
    <t>Ostali pomoćni te nespecificirani građevinski radovi.</t>
  </si>
  <si>
    <t>Odvoz otpadnog instalacijskog i građevinskog materijala, te čišćenje gradilišta.</t>
  </si>
  <si>
    <t xml:space="preserve">REKAPITULACIJA </t>
  </si>
  <si>
    <t>VENTILACIJA</t>
  </si>
  <si>
    <t xml:space="preserve"> UKUPNO</t>
  </si>
  <si>
    <t>NAPOMENA: Izolacijskii paneli iz EPS-a, PE folija i rubna traka postavljaju se u sklopu građevinskih radova.</t>
  </si>
  <si>
    <t>Pod prema zemlji minimalno 8 cm EPS-a, međukatna konstrukcija 3 cm.</t>
  </si>
  <si>
    <t>Dobava i ugradnja okruglih polipropilenskih PP-R  cijevi za podno grijanje, stabilnih na visoke temperature, otpornih na koroziju i kemikalije, nepropustvljiva za kisik, ekstrudirana bez naprezanja materijala, stabilizirajuća. Cijevi predviđene za ugradbu u toplom stanju, prethodnim zagrijavanjem neposredno prije polaganja, bez zaostalih naprezanja.</t>
  </si>
  <si>
    <t xml:space="preserve"> </t>
  </si>
  <si>
    <t>Dobava i ugradnja  (ugrađuje izvođač estriha) aditiva-plastifikatora kao dodatka u cementni estrih.</t>
  </si>
  <si>
    <t>kompl.</t>
  </si>
  <si>
    <t>Dobava i ugradnja   modularnog razdjelnika i sabirnika za sustav podnog grijanja, izrađenog iz plastike ojačane staklenim vlaknima i otporne na koroziju i visoke temperature (-20 ÷ +90°C). Brtveni O-prstenovi između modula za visoku nepropusnost. U svaki krug grijanja integrirani ventili u polaznom vodu i regulacijski ventil s očitavanjem protoka.Ventil u polaznom vodu opremljen ručnom regulacijskom kapicom. Sastavljanje do 12 krugova grijanja. Priključak moguć s lijeve ili desne strane. Zaštitne kapice pokazivača protoka. Komplet sa:
-priključna kuglasta slavina od mesinga 6/4"-1" x2 kom.
-priključni modul s mjestom za termometar x2 kom.
-termometar x2 kom.
-moduli polaznog voda sa dva O-prstena
-moduli povratnog voda sa O-prstena, prikazom protoka i zaštitnom kapicom
-adapter za plastičnu cijev
-zaštita od okretanja
-zidni koljeničasti držač
-krajnji modul sa odzračnim ventilom x1 kom.
-krajnji modul sa slavinom za punjenje i pražnjenje i odzračnim ventilom x1 kom.</t>
  </si>
  <si>
    <t>Broj krugova: 6</t>
  </si>
  <si>
    <t>Broj krugova: 7</t>
  </si>
  <si>
    <t>Dobava  el. motornih pogona ventila podnog grijanja, za ugradbu na razdjelnik, sa vizuelnim indikatorom položaja i krajnjim kontaktom, komplet sa priključnim kabelom l=120 cm. "ON-OFF" regulacija.</t>
  </si>
  <si>
    <t>Tip:  230V, 50= Hz (N.O. izvedba)</t>
  </si>
  <si>
    <t>kom.</t>
  </si>
  <si>
    <t>Dobava i ugradnja  izlaznih lukova razdjelnika (90°), dužine 50 cm, komplet sa koljenom i prijelaznim mufama za polifuziono zavarivanje ovalna/okrugla cijev</t>
  </si>
  <si>
    <t xml:space="preserve"> Luk 90°</t>
  </si>
  <si>
    <t>Dobava i ugradba bakrenih cijevi u šipkama ili kolutu, kompletno sa svim potrebnim osloncima i PVC podmetačima ("hilznama"), spojnim i pričvrsnim materijalom, uključujući potrebne "ermeto" spojnice i sl. Stavka obuhvaća postavljanje cijevi u izolaciju u podu.</t>
  </si>
  <si>
    <t>Fazonske elemente uračunati u cijenu dužnog metra.</t>
  </si>
  <si>
    <r>
      <t>Ø</t>
    </r>
    <r>
      <rPr>
        <sz val="10"/>
        <rFont val="Arial CE"/>
      </rPr>
      <t xml:space="preserve"> 22x1 m'</t>
    </r>
  </si>
  <si>
    <r>
      <t>Ø</t>
    </r>
    <r>
      <rPr>
        <sz val="10"/>
        <rFont val="Arial CE"/>
      </rPr>
      <t xml:space="preserve"> 28x1,5 m'</t>
    </r>
  </si>
  <si>
    <t>22x9 m'</t>
  </si>
  <si>
    <t>28x9 m'</t>
  </si>
  <si>
    <t>Dobava sobnog termostata, s termičkom recirkulacijom i ograničenjem, namjenjen za grijanje, nadžbukni.</t>
  </si>
  <si>
    <t>Primopredaja izvedenih radova te dokumentacije i certifikata opreme i materijala, izrada pismenih uputa za rad i održavanje. Izrada sheme, natpisnih pločica, kao i postavljanje istih.</t>
  </si>
  <si>
    <t xml:space="preserve">Tlačenje, ispitivanje instalacije, puštanje u probni pogon, funkcionalna proba, </t>
  </si>
  <si>
    <t>balansiranje i regulacija sistema.</t>
  </si>
  <si>
    <t>UKUPNO :</t>
  </si>
  <si>
    <t xml:space="preserve">Dobava i ugradba ventilacijskog konvektora, namjenjenog grijanju i hlađenju prostora . </t>
  </si>
  <si>
    <t>Ventilokonvektori predviđeni za dvocijevni sustav grijanja i hlađenja. Uređaj je standardno opremljen sa: izmjenjivač topline za grijanje i hlađenje, odzračni ventil, perivi filter G4, glavna i pomoćna tavica za sakupljanje kondenzata, ventiltor sa direktno pogonjenim elektro motorom i tri/pet brzina rada ventilatora te internim elektro ožičenjem.</t>
  </si>
  <si>
    <t xml:space="preserve">Fleksibilne armirane priključne cijevi i materijal za montažu i funkcionalan rad . </t>
  </si>
  <si>
    <t xml:space="preserve">Stavka obuhvaća ovjes, matice i podloške, materijal za montažu i funkcionalan rad . </t>
  </si>
  <si>
    <t>- Način ugradbe:</t>
  </si>
  <si>
    <t>OVJEŠENJE NA STROP</t>
  </si>
  <si>
    <t xml:space="preserve">- Medij: </t>
  </si>
  <si>
    <t>voda</t>
  </si>
  <si>
    <t>- Pad tlaka (vodena strana):</t>
  </si>
  <si>
    <r>
      <t>10 kPa kod 625 m</t>
    </r>
    <r>
      <rPr>
        <vertAlign val="superscript"/>
        <sz val="10"/>
        <rFont val="Arial"/>
        <family val="2"/>
        <charset val="238"/>
      </rPr>
      <t>3</t>
    </r>
    <r>
      <rPr>
        <sz val="10"/>
        <rFont val="Arial"/>
        <family val="2"/>
        <charset val="238"/>
      </rPr>
      <t>/h</t>
    </r>
  </si>
  <si>
    <t>- Radne brzine uređaja:</t>
  </si>
  <si>
    <t>max./,med./,min.</t>
  </si>
  <si>
    <r>
      <t xml:space="preserve"> Učin zima (zrak 20˚</t>
    </r>
    <r>
      <rPr>
        <sz val="10"/>
        <rFont val="Arial"/>
        <family val="2"/>
        <charset val="238"/>
      </rPr>
      <t>C; voda 40</t>
    </r>
    <r>
      <rPr>
        <sz val="10"/>
        <rFont val="Arial"/>
        <family val="2"/>
        <charset val="238"/>
      </rPr>
      <t>˚</t>
    </r>
    <r>
      <rPr>
        <sz val="10"/>
        <rFont val="Arial"/>
        <family val="2"/>
        <charset val="238"/>
      </rPr>
      <t xml:space="preserve">): </t>
    </r>
  </si>
  <si>
    <t>3,7 /4,6/6,2 kW</t>
  </si>
  <si>
    <t xml:space="preserve"> Učin ukupni ljeto (zrak 26 C; voda 7/12):</t>
  </si>
  <si>
    <t>2,8/ 3,5/4,7 kW</t>
  </si>
  <si>
    <t>- El. Snaga:</t>
  </si>
  <si>
    <t>38 / 58 / 99 W</t>
  </si>
  <si>
    <t>- Struja:</t>
  </si>
  <si>
    <t>0,16 / 0,24 / 0,41 A</t>
  </si>
  <si>
    <t>- Napon:</t>
  </si>
  <si>
    <t>230 V-1f-50Hz</t>
  </si>
  <si>
    <t>- Buka:</t>
  </si>
  <si>
    <t>42/48/57 dB(A)</t>
  </si>
  <si>
    <t>- Cijevni priključak:</t>
  </si>
  <si>
    <t>3/4"</t>
  </si>
  <si>
    <r>
      <t>7 kPa kod 505 m</t>
    </r>
    <r>
      <rPr>
        <vertAlign val="superscript"/>
        <sz val="10"/>
        <rFont val="Arial"/>
        <family val="2"/>
        <charset val="238"/>
      </rPr>
      <t>3</t>
    </r>
    <r>
      <rPr>
        <sz val="10"/>
        <rFont val="Arial"/>
        <family val="2"/>
        <charset val="238"/>
      </rPr>
      <t>/h</t>
    </r>
  </si>
  <si>
    <t>2,3 /3,7/4,5 kW</t>
  </si>
  <si>
    <t>1,9/ 2,9/4 kW</t>
  </si>
  <si>
    <t>17 / 34 / 58 W</t>
  </si>
  <si>
    <t>0,07 / 0,14 / 0,24 A</t>
  </si>
  <si>
    <t>35/44/53 dB(A)</t>
  </si>
  <si>
    <r>
      <t>5 kPa kod 450 m</t>
    </r>
    <r>
      <rPr>
        <vertAlign val="superscript"/>
        <sz val="10"/>
        <rFont val="Arial"/>
        <family val="2"/>
        <charset val="238"/>
      </rPr>
      <t>3</t>
    </r>
    <r>
      <rPr>
        <sz val="10"/>
        <rFont val="Arial"/>
        <family val="2"/>
        <charset val="238"/>
      </rPr>
      <t>/h</t>
    </r>
  </si>
  <si>
    <t>2,2 /2,5/3,2 kW</t>
  </si>
  <si>
    <t>1,6/ 1,8/2,4 kW</t>
  </si>
  <si>
    <t>25 / 35 / 58 W</t>
  </si>
  <si>
    <t>0,12 / 0,17 / 0,27 A</t>
  </si>
  <si>
    <t>36/40/49 dB(A)</t>
  </si>
  <si>
    <t>Ožičenje sobnog regulatora, kabel PP-Y 7x1 u rebrastoj cijevi.</t>
  </si>
  <si>
    <t xml:space="preserve">Dobava i ugradnja zidnih regulatora ventilokonvektora . </t>
  </si>
  <si>
    <t xml:space="preserve">Regulacija  na strani zraka , prebacivanje ljeto - zima, tri brzine rada ventilatora, i isključenje kompatibilna s odabranim ventilokonvektorima,  </t>
  </si>
  <si>
    <t>Od istog proizvođača kao i ventilokonvektor</t>
  </si>
  <si>
    <t>Dobava i ugradba ventila, ugradba na polaznom vodu ventilacijskih konvektora.</t>
  </si>
  <si>
    <t>Stavka obuhvaća kompletan materijal potreban za ugradbu i funkcionalan rad ventila.</t>
  </si>
  <si>
    <t>NO20 kom.</t>
  </si>
  <si>
    <t>Dobava i ugradba  prigušnih ventila (detentora) za ugradbu na povratnom vodu ventilacijskog konvektora. Stavka obuhvaća kompletan materijal potreban za ugradbu i funkcionalan rad ventila.</t>
  </si>
  <si>
    <t>Dobava i ugradba balans ventila, NP 10.</t>
  </si>
  <si>
    <t>Navojni ventili za hidrauličko balansiranje sa proporcionalnom karakteristikom prigušenja ,sa mjernim priključcima na instrument za podešavanje protoka,opremljen ručnim kolom sa numeričkom skalom za predpodešavanje i mogućnost blokiranja  podešenog položaja .Ventili se ugrađuju na povratu pojedine grane.</t>
  </si>
  <si>
    <t>Mogućnost ugradnje elektromotornog ON-OFF ventila</t>
  </si>
  <si>
    <t>NO20 kom</t>
  </si>
  <si>
    <t xml:space="preserve">Dobava i ugradba cjevovoda sustav press fitinga </t>
  </si>
  <si>
    <t>Cijevni lukovi, redukcije ,”T” račve, te drugi fazonski komadi uračunati u cijenu pripadajuće cijevi.
Cijevi u kompletu sa ovjesom.</t>
  </si>
  <si>
    <t>Ø18x1 m'</t>
  </si>
  <si>
    <t>Ø22x1 m'</t>
  </si>
  <si>
    <t>Dobava i ugradba fleksibilne cijevne izolacije za  cjevovod</t>
  </si>
  <si>
    <r>
      <t xml:space="preserve"> Koeficijent otpora difuzije vodene pare </t>
    </r>
    <r>
      <rPr>
        <sz val="10"/>
        <rFont val="Calibri"/>
        <family val="2"/>
        <charset val="238"/>
      </rPr>
      <t>μ</t>
    </r>
    <r>
      <rPr>
        <sz val="10"/>
        <rFont val="Arial"/>
        <family val="2"/>
        <charset val="238"/>
      </rPr>
      <t xml:space="preserve"> =</t>
    </r>
  </si>
  <si>
    <t xml:space="preserve"> U stavkama su označene:  debljina izolacije. x dim cijevi</t>
  </si>
  <si>
    <t>9mm</t>
  </si>
  <si>
    <t>Ø18 m'</t>
  </si>
  <si>
    <t>Ø22 m'</t>
  </si>
  <si>
    <t>Dobava i ugradba PVC cijevi za odvod kondenzata, kompletno sa svim osloncima, spojnim i pričvrsnim materijalom. Cijevi se vode u podu i zidovima objekta.</t>
  </si>
  <si>
    <t>Stavka obuhvaća postavljanje cijevi u zidu, podu, čišćenje istih, kao i  materijal za montažu .</t>
  </si>
  <si>
    <t>d 20 m'</t>
  </si>
  <si>
    <t>d 25 m'</t>
  </si>
  <si>
    <t>d 32 m'</t>
  </si>
  <si>
    <t xml:space="preserve">prodor u AB  dužine 25 cm za cijevi  DN20 </t>
  </si>
  <si>
    <t xml:space="preserve">prodor u AB  dužine 25 cm za cijevi  DN25 </t>
  </si>
  <si>
    <t xml:space="preserve">prodor u AB  dužine 25 cm za cijevi  DN50 </t>
  </si>
  <si>
    <t>Dobava i ugradba automatskog odzračnog lonca .</t>
  </si>
  <si>
    <t xml:space="preserve">  UKUPNO</t>
  </si>
  <si>
    <t xml:space="preserve">D1) GRAĐEVINSKI RADOVI </t>
  </si>
  <si>
    <t xml:space="preserve">Žičana ograda oko uređaja </t>
  </si>
  <si>
    <t xml:space="preserve">Dobava materijala, izrada i montaža metalne ograde, dimenzija 160x140 h200cm. Bridovi od metalnih kvadratnih profila 40x40x3mm, s ispunom od čelične mreže oka 7x7cm . Kavez služi kao zaštita split sustava .
Vrata - zaokretna ili demontažna, s mogućnošću zaključavanja lokotom, radi servisnog pristupa uređaju. Konstrukcja ograde se vijcima montira na arm. betonsku temeljnu ploču i stražnji zid. Omogućiti jednostavnu demontažu odvijanjem vijaka. Sve antikorozivno zaštićeno i završno obojano u sivom tonu RAL 9007. 
Stavka uključuje sav potreban materijal, spojna sredstva i rad. Obračun po komadu izrađene i montirane zaštite.
</t>
  </si>
  <si>
    <t xml:space="preserve">Profili cca  20m' x  3,3 kg/m' = </t>
  </si>
  <si>
    <r>
      <t xml:space="preserve"> mreža  18m</t>
    </r>
    <r>
      <rPr>
        <vertAlign val="superscript"/>
        <sz val="10"/>
        <rFont val="Arial CE"/>
        <charset val="238"/>
      </rPr>
      <t>2</t>
    </r>
    <r>
      <rPr>
        <sz val="10"/>
        <rFont val="Arial CE"/>
      </rPr>
      <t xml:space="preserve"> x 5 kg/m</t>
    </r>
    <r>
      <rPr>
        <vertAlign val="superscript"/>
        <sz val="10"/>
        <rFont val="Arial CE"/>
        <charset val="238"/>
      </rPr>
      <t>2</t>
    </r>
  </si>
  <si>
    <t>Izrada akustičkog panela oko uređaja .</t>
  </si>
  <si>
    <t>Panel  se sastoji od stupova okruglih ili kvadratnih koji drže akustičke panele .</t>
  </si>
  <si>
    <t xml:space="preserve"> Stupovi na razmaku 1,80-2,20 m.</t>
  </si>
  <si>
    <t xml:space="preserve">Akustički panel se sastoji iz kazete sačinjene od s jedne strane trapeznog lima deb 1mm a s druge strane istegnuti lim deb 0,8 mm između izolacija iz kamene vune zaštićene PVC folijom. Debljina kazete 7 cm. </t>
  </si>
  <si>
    <t xml:space="preserve">Visina panela je 2,8 m, podignut od tla 8 cm. Lim AKZ zaštićen  tamno zelene boje  deb. min  3 mm. </t>
  </si>
  <si>
    <t>U cijeni su kazete , stupovi sve do komplet gotovosti.</t>
  </si>
  <si>
    <t xml:space="preserve">Izvoditelj je dužan u ponudi predočiti skice panela ili prospekt te fotografiju već izvedenog panela. </t>
  </si>
  <si>
    <t>Strojni iskop rova i ručna pripomoć u tlu III kategorije, prosječne širine 1,0 m, dubine 0,8 m. Iskop rova izvršiti ravnim odsjecanjem stranica i dna rova.</t>
  </si>
  <si>
    <t>Stranice rova  su vertikalne. Izvesti zaštitu od zarušavanja razupiranjem u odgovarajućoj oplati sa svim potrebnim materijalom za ukrutu - oplata za zaštitu rova obračunata u posebnoj stavci.  Sve troškove zbog eventualnih oštećenja nastalih uslijed neprimijenjene zaštite i nestručnog rada, snosit će izvoditelj radova.</t>
  </si>
  <si>
    <t xml:space="preserve">Stavka uključuje i strojno zbijanje dna rova projektiranog kanala do potrebne zbijenosti od 15 MN/m2, tamo gdje je zbijanje moguće, te čišćenje rova od obrušenog materijala u svim fazama radova.  Obračun će se izvršiti u idealnom profilu  bez priznavanja prekomjerno izvedenih količina iskopa. Iskop rova za cijevi računa se od kote posteljice dvorišta.  </t>
  </si>
  <si>
    <r>
      <t>m</t>
    </r>
    <r>
      <rPr>
        <vertAlign val="superscript"/>
        <sz val="10"/>
        <rFont val="Arial"/>
        <family val="2"/>
        <charset val="238"/>
      </rPr>
      <t>3</t>
    </r>
  </si>
  <si>
    <t>Nabava, transport i razastiranje čistog suhog pijeska u rovu spojnih vodova. Debljina sloja iznosi 10 cm. Pijesak 0-4 mm služi kao posteljica za cijev.</t>
  </si>
  <si>
    <t xml:space="preserve">prodor AB dužine 50cm za cijevi  d 175 </t>
  </si>
  <si>
    <t xml:space="preserve"> kompl</t>
  </si>
  <si>
    <t xml:space="preserve">prodor AB dužine 50cm za cijevi  d 200 </t>
  </si>
  <si>
    <t>Odvoz materijala iz iskopa na odgovarajući deponij, bez obzira na udaljenost. Investitor nije u obvezi osiguranja deponija. Izvedeno s utovarom i istovarom , te planiranjem na deponiji. Jedinična cijena stavke uključuje sav potreban rad, materijal, pomoćna sredstva i transporte za izvedbu.</t>
  </si>
  <si>
    <t>Predizolirane cijevi toplovoda  za ugradbu u teren.</t>
  </si>
  <si>
    <r>
      <t xml:space="preserve">Dobava i ugradba cijevi za temperature 95 </t>
    </r>
    <r>
      <rPr>
        <sz val="10"/>
        <rFont val="Arial"/>
        <family val="2"/>
        <charset val="238"/>
      </rPr>
      <t>˚</t>
    </r>
    <r>
      <rPr>
        <sz val="10"/>
        <rFont val="Arial CE"/>
      </rPr>
      <t>C sa toplinskom izolacijom i zaštitnom cijevi. Cjevovod se ugrađuje u terenu dubina 60-80 cm, iskop, pješčana posteljica i nadsloji pjeska 0-4mm 15 cm iznad tjemena cijevi. U stavku uključiti elektrodifuzijske spojnice i varenje opremom prema zahtjevima proizvođača.</t>
    </r>
  </si>
  <si>
    <t>Materijal radne cijevi</t>
  </si>
  <si>
    <t>PE-Xa SDR11</t>
  </si>
  <si>
    <t>0,031 W/mK</t>
  </si>
  <si>
    <t>min. radijus polaganja</t>
  </si>
  <si>
    <t>1.0 m</t>
  </si>
  <si>
    <t xml:space="preserve">promjer zaštitne cijevi </t>
  </si>
  <si>
    <t>d 200</t>
  </si>
  <si>
    <r>
      <t>max. Radni tlak kod 95</t>
    </r>
    <r>
      <rPr>
        <sz val="10"/>
        <rFont val="Arial"/>
        <family val="2"/>
        <charset val="238"/>
      </rPr>
      <t>˚</t>
    </r>
    <r>
      <rPr>
        <sz val="10"/>
        <rFont val="Arial CE"/>
      </rPr>
      <t>C</t>
    </r>
  </si>
  <si>
    <t>6 bar</t>
  </si>
  <si>
    <t>stjenka radne cijevi:</t>
  </si>
  <si>
    <t>SDR 11</t>
  </si>
  <si>
    <t>2xd50 m’</t>
  </si>
  <si>
    <t>Predizolirane cijevi potrošne tople vode za ugradbu u teren.</t>
  </si>
  <si>
    <t>2xd40 m’</t>
  </si>
  <si>
    <t>Dobava i ugradba prijelaznog komada predizoliranih cijevi i čeličnih cijevi.</t>
  </si>
  <si>
    <t>d 40 kompl</t>
  </si>
  <si>
    <t>d 50 kompl</t>
  </si>
  <si>
    <t>Dobava i ugradba pričvrsnih obujmica za betonsku stijenu završetka cjevovoda. Komplet sa zidnom brtvom.</t>
  </si>
  <si>
    <t>Proizvođača kao osnovna cijev</t>
  </si>
  <si>
    <t>Čišćenje gradilišta nakon izvedbe sa uklanjanjem zaostalog građevinskog materijala i napuštenog materijala.</t>
  </si>
  <si>
    <t xml:space="preserve">Troškovi prijevoza i uskladištenja materijala specificiranog po stavkama, od mjesta nabave do radilišta, troškovi dovoza i odvoza alata potrebnog za montažu instalacije, te odvoz preostalog materijala sa čiščenjem radilišta. </t>
  </si>
  <si>
    <t>Hladna i topla tlačna proba instalacije, temeljito čišćenje hvatača nečistoća,ispiranje instalacije,odzračivanje i regulacija uz pismeni zapisnik o postignutim rezultatima.
Troškovi pogonske energije nisu uključeni.</t>
  </si>
  <si>
    <t>D2) ENERGANA</t>
  </si>
  <si>
    <t xml:space="preserve">Dobava i ugradba dizalice topline zrak-voda.  </t>
  </si>
  <si>
    <t>elektromotorni kompresor, ekspanzijskim ventilom, vodom hlađeni kondenzator/isparivač</t>
  </si>
  <si>
    <t>Uređaj je standardno opremljen s regulacijskim i sigurnosnim uređajima (termostatski ekspanzijski ventili, sigurnosni ventili visokog i niskog tlaka radne tvari, sigurnosni ventili u krugu radne tvari, osjetnici temperature i tlaka, protočna sklopka vode u isparivaču, protusmrzavajući osjetnik na isparivaču).</t>
  </si>
  <si>
    <t>S tvorničkim punjenjem rashladnim sredstvom  
 priključci za vodove rashladnog sredstva.
4-putni preklopni ventil i elektronički ekspanzijski ventil EEV.</t>
  </si>
  <si>
    <t xml:space="preserve">Kućište uređaja je za vanjsku ugradnju s odvojivim pocinčanim panelima, zaštitno premazanim , dvostrukom stijenkom i termičkom izolacijom. Dizalica topline je opremljena s tipskim integriranim elektro ormarom s mikroprocesorskim elektroničkim modulom  s mogućnošću tjednog programiranja.; ormar je tvornički ugrađen, električno ožičen i ispitan; omogućuje potpunu regulaciju i kontrolu uređaja, podešavanje postavnih vrijednosti; sastoji se od glavne sigurnosne sklopke, zaštite kruga snage i krug  regulacije, bimetalima i sklopnicima kompresora i ventilatora, slobodnim terminalima za spajanje alarma, te multifunkcionalnog višejezičnog zaslona. Regulacijski mikroprocesor  ima predviđene standarno izlaze za komunikacijske protokole. </t>
  </si>
  <si>
    <t xml:space="preserve">Uređaji se isporučuju u kompletu sa tipskim fleksibilnim spojnim priključcima, tipskim antivibracijskim podloškama i u kompletu sa tipskom daljinskom komandom uređaja </t>
  </si>
  <si>
    <t>Uključujući i materijal za spajanje, učvršćenje i montažu, sve kompletirano i spremno za funkcionalan rad.</t>
  </si>
  <si>
    <t xml:space="preserve">kompresor </t>
  </si>
  <si>
    <t xml:space="preserve">2 kom hermetički scroll, </t>
  </si>
  <si>
    <t>rashladno sredstvo</t>
  </si>
  <si>
    <t>R410A</t>
  </si>
  <si>
    <t>Kapacitet grijanja :</t>
  </si>
  <si>
    <t>55 kW  kod:</t>
  </si>
  <si>
    <t>Temp. vanjskog zraka (grij):</t>
  </si>
  <si>
    <t>7°  C</t>
  </si>
  <si>
    <t>Izlaz vode(grij) :</t>
  </si>
  <si>
    <t>45˚  C; dt = 5K</t>
  </si>
  <si>
    <t>COP: min</t>
  </si>
  <si>
    <t>Kapacitet hlađenja:</t>
  </si>
  <si>
    <t>53 kW kod:</t>
  </si>
  <si>
    <t>Temperatura vanjskog zraka (hlađ):</t>
  </si>
  <si>
    <r>
      <t>35</t>
    </r>
    <r>
      <rPr>
        <sz val="10"/>
        <rFont val="Arial"/>
        <family val="2"/>
        <charset val="238"/>
      </rPr>
      <t>˚</t>
    </r>
    <r>
      <rPr>
        <sz val="10"/>
        <rFont val="Arial"/>
        <family val="2"/>
        <charset val="238"/>
      </rPr>
      <t xml:space="preserve"> C</t>
    </r>
  </si>
  <si>
    <t>Izlaz vode(ljeto) :</t>
  </si>
  <si>
    <t>7˚ C; dt = 5K</t>
  </si>
  <si>
    <t>ERR: min</t>
  </si>
  <si>
    <t>Zvučna snaga  max:</t>
  </si>
  <si>
    <t xml:space="preserve"> 78 dB(A)</t>
  </si>
  <si>
    <t>Zvučni tlak   na 10m , max:</t>
  </si>
  <si>
    <t>46 dB(A)</t>
  </si>
  <si>
    <t xml:space="preserve">Ventilatori direktno gonjeni </t>
  </si>
  <si>
    <r>
      <rPr>
        <sz val="9"/>
        <rFont val="Calibri"/>
        <family val="2"/>
        <charset val="238"/>
      </rPr>
      <t>1xØ</t>
    </r>
    <r>
      <rPr>
        <sz val="9"/>
        <rFont val="Arial"/>
        <family val="2"/>
        <charset val="238"/>
      </rPr>
      <t>800mm 1x0.48kW</t>
    </r>
  </si>
  <si>
    <t>Dimenzije uređaja (DxŠxV) &lt;:</t>
  </si>
  <si>
    <t xml:space="preserve">1995x1055x1750 mm </t>
  </si>
  <si>
    <t>Priključak na mrežu nominalno</t>
  </si>
  <si>
    <t>400V-3f+N-50Hz ; 19 kW</t>
  </si>
  <si>
    <t>Težina max:</t>
  </si>
  <si>
    <t>620 kg</t>
  </si>
  <si>
    <t>DODATNE OPCIJE :</t>
  </si>
  <si>
    <t xml:space="preserve"> Hidro - modul sa jednom pumpom, espanzijska posuda, flow switch, drenažni ventil, odzračni ventil, sigurnosni ventil, manometar.</t>
  </si>
  <si>
    <t xml:space="preserve"> Daljinski regulator sa LCD zaslonom </t>
  </si>
  <si>
    <t xml:space="preserve"> vanjski osjetnik temperature </t>
  </si>
  <si>
    <t>elektronički softstarter</t>
  </si>
  <si>
    <r>
      <t xml:space="preserve">Dobava i ugradba digitalne automatske regulacije  </t>
    </r>
    <r>
      <rPr>
        <b/>
        <sz val="10"/>
        <rFont val="Arial"/>
        <family val="2"/>
        <charset val="238"/>
      </rPr>
      <t>klima komore i toplinske podstanice - TP</t>
    </r>
    <r>
      <rPr>
        <sz val="10"/>
        <rFont val="Arial"/>
        <family val="2"/>
        <charset val="238"/>
      </rPr>
      <t xml:space="preserve">.  </t>
    </r>
  </si>
  <si>
    <t>Sklop automatske regulacije, elementi u polju i elementi DDC regulacije podstanice.</t>
  </si>
  <si>
    <t>Elementi u polju:</t>
  </si>
  <si>
    <t>Kanalni osjetnik temperature zraka:</t>
  </si>
  <si>
    <t>Elektromotorni pogon žaluzine (24V; 2-pt):</t>
  </si>
  <si>
    <t>Elektromotorni pogon žaluzine rekuperatora/miješajuče sekcije (24V; 0…10V):</t>
  </si>
  <si>
    <t>Diferencijalni presostat filtera (200…1000 Pa):</t>
  </si>
  <si>
    <t>Protusmrzavajući kapilarni termostat (IP65):</t>
  </si>
  <si>
    <t>Troputni  regulacijski ventil (NP6, DN40, Kvs20):</t>
  </si>
  <si>
    <t>Troputni  regulacijski ventil (NP6, DN40, Kvs 12.5):</t>
  </si>
  <si>
    <t>Elektromotorni pogon ventila s proporcionalnom regulacijom (800N, 24V, 0....10V)</t>
  </si>
  <si>
    <t>Frekventni regulator motora tlačnog ventilatora; 3 kW 400V ; IP21</t>
  </si>
  <si>
    <t xml:space="preserve">Frekventni regulator motora odsisnog ventilatora; 3 kW 400V ; IP21
</t>
  </si>
  <si>
    <t xml:space="preserve"> osjetnik temperature vode uronski:</t>
  </si>
  <si>
    <t xml:space="preserve"> osjetnik temperature vode naljegajući:</t>
  </si>
  <si>
    <t xml:space="preserve"> osjetnik temperature vanjski:</t>
  </si>
  <si>
    <t xml:space="preserve"> Kabliranje elemenata u polju</t>
  </si>
  <si>
    <t>Provjera profila kabela od strane kvalificiranog električara</t>
  </si>
  <si>
    <t>J-Y(St)Y 1x2*0,8</t>
  </si>
  <si>
    <t>YSLY 3X1mm</t>
  </si>
  <si>
    <t>PP00Y 3x1,5</t>
  </si>
  <si>
    <t xml:space="preserve">Instalacijska cijev Ø20mm </t>
  </si>
  <si>
    <t xml:space="preserve">instalacijska PVC kanalica 40x15mm </t>
  </si>
  <si>
    <t xml:space="preserve">instalacijska PVC kanalica 20x15mm  </t>
  </si>
  <si>
    <r>
      <t xml:space="preserve">DDC elementi za ugradnju u ormar </t>
    </r>
    <r>
      <rPr>
        <b/>
        <sz val="10"/>
        <rFont val="Arial"/>
        <family val="2"/>
        <charset val="238"/>
      </rPr>
      <t>toplinska podstanica TP</t>
    </r>
    <r>
      <rPr>
        <sz val="10"/>
        <rFont val="Arial"/>
        <family val="2"/>
        <charset val="238"/>
      </rPr>
      <t xml:space="preserve"> - Mikroprocesorski regulator </t>
    </r>
  </si>
  <si>
    <t>Programabilni regulator za dva kruga s mješalicom, jednog direktnog kruga grijanja/hlađenja prema temperaturi medija, vanjskoj temperaturi i osjetnicima vlage,  Vremensko upravljanje i upravljanje zavisno o sobnoj temperaturi.  Digitalni s grafičkim programiranjem.</t>
  </si>
  <si>
    <t>Osnovne komponente:</t>
  </si>
  <si>
    <t xml:space="preserve">mikroprocesorski regulator </t>
  </si>
  <si>
    <t>operatorski panel, odvojivi, sa LCD ekranom</t>
  </si>
  <si>
    <t>univerzalni modul za proširenje</t>
  </si>
  <si>
    <t>modul za proširenje</t>
  </si>
  <si>
    <t>podnožje modula</t>
  </si>
  <si>
    <t>transformator</t>
  </si>
  <si>
    <t>Broj signala:</t>
  </si>
  <si>
    <t>Ai=8; Ao=4:Di=10; Do=10</t>
  </si>
  <si>
    <r>
      <t xml:space="preserve">Dobava i ugradba elektrokomandnog (EMP+DDC) ormara toplinske podstanice </t>
    </r>
    <r>
      <rPr>
        <b/>
        <sz val="10"/>
        <rFont val="Arial CE"/>
        <charset val="238"/>
      </rPr>
      <t>TP</t>
    </r>
    <r>
      <rPr>
        <sz val="10"/>
        <rFont val="Arial CE"/>
      </rPr>
      <t>.</t>
    </r>
  </si>
  <si>
    <t>EMP + DDC ormar oznake EO - TP, za unutarnju ugradnju. Signalizacija stanja statusa elektromotornih potrošača prikazana je pomoću dvobojnih led dioda integriranih u strojarskoj grafičkoj aplikaciji u boji ugrađenoj na vratima ormara.</t>
  </si>
  <si>
    <t>Ormarom je predviđeno i napajanje slijedećih elektromotornih potrošača:
- jednostruka cirkulacijska crpka - 2 kom.
- tlačni i odsisni ventilatori komore
- rasvjeta i utičnice u kotlovnici</t>
  </si>
  <si>
    <t xml:space="preserve">Ormarom je predviđena signalizacija, ali ne i napajanje, slijedećih uređaja:  
</t>
  </si>
  <si>
    <t>- dizalica topline - 1 kom.</t>
  </si>
  <si>
    <t xml:space="preserve"> kabliranje frekventni pretvarači:</t>
  </si>
  <si>
    <t>PP00Y-4x1,5mm2 + NYCY-4x1,5mm2+LiYCY 8X0,75 mm</t>
  </si>
  <si>
    <t xml:space="preserve"> kabliranje elektromotori pumpi</t>
  </si>
  <si>
    <t>PPOOY-3x1,5 mm2</t>
  </si>
  <si>
    <t xml:space="preserve"> kabliranje napajanja ormara: </t>
  </si>
  <si>
    <t>PP00-Y 5x4 mm2</t>
  </si>
  <si>
    <r>
      <t xml:space="preserve">Inženjering i puštanje u pogon automatike </t>
    </r>
    <r>
      <rPr>
        <b/>
        <sz val="10"/>
        <rFont val="Arial CE"/>
        <charset val="238"/>
      </rPr>
      <t xml:space="preserve"> podstanice</t>
    </r>
  </si>
  <si>
    <t xml:space="preserve"> _  na razini elemenata u polju (provjera i ispitivanje svih elemenata u polju, te provjera njihovog spajanja); izrada dokumentacije, usklađivanje kontrolnih parametara s projektantom, usklađivanje opreme u polju i DDC ormara, testiranje rada </t>
  </si>
  <si>
    <t xml:space="preserve">_ na razini potrošača priključenih na elektrokomandne ormare; izrada dokumentacije, usklađivanje kontrolnih parametara s projektantom, testiranje rada </t>
  </si>
  <si>
    <t xml:space="preserve">_  na razini DDC regulatora; izrada dokumentacije, usklađivanje kontrolnih parametara s projektantom, - Izrada programa za mikroprocesorske regulatore, - Statička i dinamička simulacija cjelogodišnjeg rada sustava, puštanje u pogon testiranje rada  </t>
  </si>
  <si>
    <t>_  obuka ovlaštenog osoblja krajnjeg korisnika</t>
  </si>
  <si>
    <t>Napomena: U cijeni puštanja u pogon / inženjeringa nije uključena ugradnja i električno spajanje elemenata u polju. Svi elektromotorni potrošači moraju biti startani u ručnom radu i svo ožičenje elektrokomandnog ormara mora biti osigurano 
Startanje i elektro spajanje elektromotornih potrošača nije uključeno u cijeni, kao ni spajanje EMP/DDC ormara. Polaganje kablova i ožičenje nije predmet ove stavke.</t>
  </si>
  <si>
    <t xml:space="preserve">Dobava i ugradba inercijalnog izoliranog spremnika (izolacija deb 25 mm s parnom branom) , </t>
  </si>
  <si>
    <t>Uz standardne priključke za ispust i punjenje, spremnik je opremljen s dodatnim priključcima za ugradbu manometra i termometra.   S vanjske strane spremnik je zaštićen antikorozivnim premazom, a s unutrašnje pocinčanim zaštitnim slojem.</t>
  </si>
  <si>
    <t>Stavka obuhvaća kompletan materijal potreban za montažu i funkcionalan rad inercijalnog spremnika.</t>
  </si>
  <si>
    <t>Izjava o sukladnosti prema Directive 97/23/EC (PED).</t>
  </si>
  <si>
    <t xml:space="preserve"> Volumen:</t>
  </si>
  <si>
    <t>300 lit</t>
  </si>
  <si>
    <t xml:space="preserve"> Visina:</t>
  </si>
  <si>
    <t>1200 mm</t>
  </si>
  <si>
    <t xml:space="preserve"> Promjer :</t>
  </si>
  <si>
    <t>650 mm</t>
  </si>
  <si>
    <t xml:space="preserve"> Izvedba:</t>
  </si>
  <si>
    <t>stojeća</t>
  </si>
  <si>
    <t xml:space="preserve"> Radni tlak:</t>
  </si>
  <si>
    <t>6 bar max.</t>
  </si>
  <si>
    <t>Dobava i ugradba pločastog izmjenjivača topline voda-voda.</t>
  </si>
  <si>
    <t>Učin :</t>
  </si>
  <si>
    <t>100 kW</t>
  </si>
  <si>
    <t>Kod temperature primar  polaz / povrat :</t>
  </si>
  <si>
    <t>80°C/53°C</t>
  </si>
  <si>
    <t>Protok vode:</t>
  </si>
  <si>
    <t>3.2 m3/h</t>
  </si>
  <si>
    <t>Pad tlaka primar  max</t>
  </si>
  <si>
    <t>8 kPa</t>
  </si>
  <si>
    <t>Kod temperature sekundar  polaz / povrat :</t>
  </si>
  <si>
    <t>50°C/70°C</t>
  </si>
  <si>
    <t>4.4 m3/h</t>
  </si>
  <si>
    <t xml:space="preserve">Pad tlaka sekundar max </t>
  </si>
  <si>
    <t>15 kPa</t>
  </si>
  <si>
    <t>Okvir s postoljem</t>
  </si>
  <si>
    <t>radni / projektni tlak:</t>
  </si>
  <si>
    <t>8/10 bar</t>
  </si>
  <si>
    <t>Broj ploča max:</t>
  </si>
  <si>
    <t>300 mm</t>
  </si>
  <si>
    <t>224 mm</t>
  </si>
  <si>
    <t>835 mm</t>
  </si>
  <si>
    <t>58 kg</t>
  </si>
  <si>
    <t>Dobava i ugradba cirkulacijskih crpki ogrijevnog medija. Crpke moraju biti opremljene svim potrebnim spojnim i brtvenim materijalom, prirubnicama protuprirubnicama, za manje dimenzije navojni spojevi.</t>
  </si>
  <si>
    <t>Materijali: Kućište sivi ljev (EN-GJL_250), rotor PPE, osovina nehrđajući čelik.</t>
  </si>
  <si>
    <t>Motor EC elektronički kontroliran prema diferencijalnom tlaku, konstantnim i varijabilnim</t>
  </si>
  <si>
    <t>PUMPA TOPLOVODA</t>
  </si>
  <si>
    <t>dobava i napor min</t>
  </si>
  <si>
    <t xml:space="preserve"> Snaga el. motora MAX:</t>
  </si>
  <si>
    <t>200W</t>
  </si>
  <si>
    <t>- Napon priključenja:</t>
  </si>
  <si>
    <t>230 V; ~1f;  50 Hz</t>
  </si>
  <si>
    <t>PUMPA PODNO GRIJANJE</t>
  </si>
  <si>
    <t>dobava i napor MAX</t>
  </si>
  <si>
    <t>50W</t>
  </si>
  <si>
    <t>KLIMA KOMORE VENTILOKONVEKTORI</t>
  </si>
  <si>
    <t>280 W</t>
  </si>
  <si>
    <t>Fazonske elemente koljena, redukcije, račve T-komade, uračunati u jediničnu cjenu prema procjeni za podstanicu .</t>
  </si>
  <si>
    <t xml:space="preserve">Stavka obuhvaća čišćenje cijevi, dvostruko dvobojno bojadisanje temeljnom bojom </t>
  </si>
  <si>
    <t>NO15 m'</t>
  </si>
  <si>
    <t>NO32 m'</t>
  </si>
  <si>
    <t>NO40 m'</t>
  </si>
  <si>
    <t>NO50 m'</t>
  </si>
  <si>
    <t>NO65 m'</t>
  </si>
  <si>
    <t>Dobava i ugradba fleksibilne cijevne izolacije za  cjevovod s parnom branom.</t>
  </si>
  <si>
    <t>13mm</t>
  </si>
  <si>
    <t>19mm</t>
  </si>
  <si>
    <t>Aluminijski lim za zaštitu vanjskih cjevovoda</t>
  </si>
  <si>
    <r>
      <t>m</t>
    </r>
    <r>
      <rPr>
        <sz val="10"/>
        <rFont val="Arial"/>
        <family val="2"/>
        <charset val="238"/>
      </rPr>
      <t>²</t>
    </r>
  </si>
  <si>
    <t xml:space="preserve">Dobava i ugradba bakrenih cijevi u šipkama ili kolutu, kompletno sa svim potrebnim osloncima i PVC podmetačima ("hilznama"), spojnim i pričvrsnim materijalom, uključujući potrebne "ermeto" spojnice i sl. </t>
  </si>
  <si>
    <t>vode l/m</t>
  </si>
  <si>
    <t>Ø28x1,2 m'</t>
  </si>
  <si>
    <t>Ø35x1,5 m'</t>
  </si>
  <si>
    <t xml:space="preserve">prodor u AB  dužine 25 cm za cijevi  DN65 </t>
  </si>
  <si>
    <t>Dobava i ugradba ekspanzione posude zatvorenog tipa, s membranom za grijanje / hlađenje.  Stavka obuhvaća kompletan materijal potreban za ugradbu i funkcionalan rad .</t>
  </si>
  <si>
    <t xml:space="preserve">Volumen posude : </t>
  </si>
  <si>
    <t>80 lit</t>
  </si>
  <si>
    <t xml:space="preserve"> predtlak dušika :</t>
  </si>
  <si>
    <t>1,5 bar</t>
  </si>
  <si>
    <t>max tlak</t>
  </si>
  <si>
    <t>10 bar</t>
  </si>
  <si>
    <t>priključak navojni</t>
  </si>
  <si>
    <t xml:space="preserve">Izrada i ugradba polazno - povratnog kolektora .  </t>
  </si>
  <si>
    <t>Toplinski izolirati debljine 19mm s parnom branom. Dimenzije razdjelnika-sabirnika:</t>
  </si>
  <si>
    <t xml:space="preserve">DN 100 x 800 mm  priključci 1x DN65 2x DN50 1xDN32;  manometar,termometar </t>
  </si>
  <si>
    <t>Dobava i ugradba regulacijskih  ventila,  NP 10.</t>
  </si>
  <si>
    <t>Troputni navojni s elektromotornim pogonom,  (3 pt; 230V, 600 N)  usklađen sa sustavom automatske regulacije PID. Stavka obuhvaća  materijal potreban za montažu i funkcionalan rad.</t>
  </si>
  <si>
    <t xml:space="preserve">Prirubnice,  protuprirubnice za dimenzije veće od DN50 ili navojni spojeve te vijčane spojeve, brtve </t>
  </si>
  <si>
    <t>Kvs = 1.9</t>
  </si>
  <si>
    <t>DN 15 kom</t>
  </si>
  <si>
    <t>Stavka obuhvaća prirubnice protuprirubnice za dimenzije veće od NO50 ili navojni spojeve te vijke, brtve i materijal potreban za montažu i funkcionalan rad.</t>
  </si>
  <si>
    <t>Materijal Ms</t>
  </si>
  <si>
    <t>Ventili zaporni kuglasti NP10</t>
  </si>
  <si>
    <t>NO15 kom</t>
  </si>
  <si>
    <t>NO32 kom</t>
  </si>
  <si>
    <t>NO40 kom</t>
  </si>
  <si>
    <t>NO50 kom</t>
  </si>
  <si>
    <t>NO65 kom</t>
  </si>
  <si>
    <t>Ventili zaporni leptirasti NP10</t>
  </si>
  <si>
    <t>Nepovratni ventili NP10</t>
  </si>
  <si>
    <t>Hvatači nečistoća NP10</t>
  </si>
  <si>
    <t>Termometar</t>
  </si>
  <si>
    <t>G 1/2 kom</t>
  </si>
  <si>
    <t>Manometar</t>
  </si>
  <si>
    <t>Dobava i ugradba sigurnosnog ventila s oprugom predviđenog za rad do NP 16. Ventil je reguliran na otvaranje pri tlaku od 4,0 bar.  Stavka obuhvaća  materijal potreban za montažu i funkcionalan rad.</t>
  </si>
  <si>
    <t>Dobava i ugradba odzračnog lonca dimenzija NO 100 x 200 mm,  s montiranim automatskim odzračnikom, komplet s 5 m' cijevi NO 15, kao i kuglastim ventilom smještenim na dohvat ruke, smještenih u kotlovnici na najvišim točkama.</t>
  </si>
  <si>
    <t>Stavka obuhvaća kompletan materijal potreban za montažu i funkcionalan rad odzračnog lonca.</t>
  </si>
  <si>
    <t>Dobava i ugradba PP-R 80 polipropilenskih cijevi namjenjenih punjenju instalacije. Pod izvedbom cjevne instalacije smatra se izvedba kompletno sa svim potrebnim spojnim, pričvrsnim i ovjesnim materijalom. Dimenzije se odnose na unutarnji promjer.</t>
  </si>
  <si>
    <t>Dobava i ugradba raznih komada iz profilnog željeza, u cilju montaže opreme i učvršćenja armature i automatike.</t>
  </si>
  <si>
    <t>Kg.</t>
  </si>
  <si>
    <t>Priprema čelične površine za AKZ  čšćenje do bjelog sjaja za  elemente iz prethodne stavke, te dvostruko dvobojno ličenje temeljnom bojom, te jednostruko ličenje završnim premazom.</t>
  </si>
  <si>
    <r>
      <t>m</t>
    </r>
    <r>
      <rPr>
        <vertAlign val="superscript"/>
        <sz val="10"/>
        <rFont val="Arial"/>
        <family val="2"/>
        <charset val="238"/>
      </rPr>
      <t>2</t>
    </r>
  </si>
  <si>
    <t xml:space="preserve">Prespajanje grijanja na kotlovnicu škole, preinaka kolektora, demontaža postojeće pumpe van pogona i ugradnja nove. Pražnjenje dijela postojećeg sistema, ponovno punjenje. </t>
  </si>
  <si>
    <t>Sat VSS</t>
  </si>
  <si>
    <t>Pripremno završni radovi, uključivo s upoznavanjem građevine, kontakti s nadzornom službom, obilježavanje prodora i proboja cijevne instalacije. Usklađivanje s ostalim sudionicima u gradnji o položaju elemenata sistema, te vođenje dokumentacije gradilišta.</t>
  </si>
  <si>
    <t>Hladna tlačna proba instalacije, topla proba, probni pogon, balansiranje i regulacija sistema.</t>
  </si>
  <si>
    <t>Puštanje u pogon uz ispiranje i punjenje sustava uz  dovođenje u punu funkcionalnost na razini sustava koja uključuje i toplu/hladnu probu. Puštanju u pogon moraju nazočiti ovlašteni sreviseri ugrađene opreme koji su prije upuštanja u pogon dužni izvršiti kontrolu montirane opreme.</t>
  </si>
  <si>
    <t>Obuka kadrova korisnika za intervencije, osnovni servis i upravljanje ugrađenom opremom, te upoznavanje tehničke službe korisnika s izvedenom instalacijom.</t>
  </si>
  <si>
    <t>Primopredaja izvedenih radova, izrada pismenih uputa za rad i održavanje. Izrada sheme postrojenja, natpisnih pločica, kao i postavljanje istih, na predviđenu lokaciju u sklopu energetskog bloka.</t>
  </si>
  <si>
    <t>Kompl</t>
  </si>
  <si>
    <t>D) REKAPITULACIJA:</t>
  </si>
  <si>
    <t>C.1.</t>
  </si>
  <si>
    <t xml:space="preserve">SVEUKUPNA </t>
  </si>
  <si>
    <t>REKAPITULACIJA :</t>
  </si>
  <si>
    <t xml:space="preserve">Strojni iskop zemlje u terenu kat.II- V. za  temelje samce stupova dvorane). Dubina temeljne jame 75cm od kote širokog iskopa.
Dno temeljne jame na koti REL- 4,90, APS+ nivelirati  s točnošću  +- 2 cm. 
                                                       </t>
  </si>
  <si>
    <t>ukupno</t>
  </si>
  <si>
    <t>A.</t>
  </si>
  <si>
    <t>OPREMA</t>
  </si>
  <si>
    <t>OBRTNIČKI RADOVI</t>
  </si>
  <si>
    <t>INSTALACIJE</t>
  </si>
  <si>
    <t>B.</t>
  </si>
  <si>
    <t>C.</t>
  </si>
  <si>
    <t>D.</t>
  </si>
  <si>
    <t xml:space="preserve">UKUPNO </t>
  </si>
  <si>
    <t>SVEUKUPNO s pdv-om</t>
  </si>
  <si>
    <t xml:space="preserve">Široki strojni iskop dijela platoa igrališta Doma ( kat. I-III) za suteren dvorane dio                                     -Dno  iskopa  na koti REL -4,15. APS +21,65)  nivelirati sa  točnošću  +- 2 cm.
Materijale  sortirati za kasniju uporabu.
</t>
  </si>
  <si>
    <t xml:space="preserve">Označavanje  granica gradilišta , izrada zaštitne ograde i uređenje gradilišta uz potrebna osiguranja, sve prema Planu izvođenja radova sukladno pravilniku o zaštiti na radu na privremenim ili pokretnim gradilištima (NN 48/2018).  
</t>
  </si>
  <si>
    <t xml:space="preserve">Uklanjanje prizemnog objekta u dvorištu uključivo i stepenice koje povezuje platoe Doma i Škole.
m3 3,0+160,0=163,00
</t>
  </si>
  <si>
    <t xml:space="preserve">OBRTNIČKI RADOVI
</t>
  </si>
  <si>
    <t xml:space="preserve">Izrada tipskih revizijskih otvora u spuštenom stropu, dimenzija 60x60 cm.  </t>
  </si>
  <si>
    <t>BRAVARSKI RADOVI</t>
  </si>
  <si>
    <t xml:space="preserve">Dobava materijala, gletanje i ličenje zidova iz gipskartonskih ploča: 2 x gletanje + 2 x završni premaz.  
</t>
  </si>
  <si>
    <t>7.2.</t>
  </si>
  <si>
    <t xml:space="preserve">Dobava materijala, gletanje i ličenje stropova iz gipskartonskih ploča: 2 x gletanje + 2 x završni premaz.  
</t>
  </si>
  <si>
    <t xml:space="preserve">ELEKTROINSTALACIJE </t>
  </si>
  <si>
    <t>C4.</t>
  </si>
  <si>
    <t>INSTALACIJA VENTILACIJE</t>
  </si>
  <si>
    <t>TERMOTEHNIČKI TOPLINSKI BLOK</t>
  </si>
  <si>
    <t xml:space="preserve">INSTALACIJA VENTILOKONVEKTORA </t>
  </si>
  <si>
    <t>PODNO GRIJANJE</t>
  </si>
  <si>
    <t>Nuđeni proizvod:</t>
  </si>
  <si>
    <t>Proizvođač: __________________________</t>
  </si>
  <si>
    <t>Tip:____________________________</t>
  </si>
  <si>
    <t xml:space="preserve">Obračun po m2 ugrađenih modula. </t>
  </si>
  <si>
    <t xml:space="preserve">Izrada zaštitnog premaza betonskih ploha -podgled stepenica i podesta i dr. premazom u dva sloja :
a.  temeljni sloj - hidrofobno sredstvo -  bez otapala </t>
  </si>
  <si>
    <t xml:space="preserve">b.  završni sloj , prevlačenje premazom  100% čiste acrylne boje, visoke otpornosti na  CO2  u boji i tonu po izboru Projektanta.
</t>
  </si>
  <si>
    <t xml:space="preserve">Dobava i montaža zidno-fasadnog sustava za horizontalnu montažu d= 175mm. Moduli moraju posjedovati dvostruke hidro-termičke brtve na spoju, biti sastavljeni od vanjskog lima debljine min. 0,6 mm, debljine jezgre 175mm ,u potpuno glatkoj izvedbi (bez profilacija), sa završnim slojem boje minimalne debljine 25 my, lim kvalitete S250, pocinčan 275 g/m2. Širina modula 1000 mm, tip skriveni spoj. 
Sustav uključuje aluminijske ili EPDM horizontalne i vertikalne profile.
Koeficijent prolaska topline maksimalno U = 0,23 W/m2K. ƛ=0,041 W/m2K.
Izolacijska jezgra kao negoriva min.vuna (reakcija na požar klasa A1,A2-s-1¸d0, vatrootpornost int. REI 120 ext. REI240)
Ral boja modula i aluminijskih profila  po izboru projektanta.
Priložiti certifikat vatrootpornosti za modul, certifikat higijenske ispravnosti, te certifikat svih tehničkih karakteristika modula.
Priložiti garanciju na vatrootpornost, statiku i termičku izolaciju u trajanju od 25 godina.
Obavezna primjena svih propisanih uputa za montažu od strane proizvođača.
Modul je s obje strane zaštićen sa PVC folijom, koja se u montaži odstranjuje.
U stavku uključen sav spojni, brtveni i pričvrsni materijal.
</t>
  </si>
  <si>
    <t xml:space="preserve">Dobava i montaža zidno-fasadnog sustava za horizontalnu montažu (ugradnja sa donje strane konzolnog istaka korpusa dvorane sa južne strane)
kao d= 100mm. Moduli moraju posjedovati 
dvostruke hidro-termičke brtve na spoju, biti sastavljeni od vanjskog lima debljine minimalno 0,6 mm, debljine jezgre 175mm ,u potpuno glatkoj izvedbi (bez profilacija), sa završnim slojem boje minimalne debljine 25 my, lim kvalitete S250, pocinčan 275 g/m2.
Širina modula 1000 mm i 900mm tip skriveni spoj. 
Sustav uključuje aluminijske ili EPDM horizontalne i vertikalne profile.
Koeficijent prolaska topline najviše U = 0,42 W/m2K. ƛ=0,043 W/m2K.
Izolacijska jezgra kao negoriva min.vuna (reakcija na požar klasa A1,A2-s-1¸d0, vatrootpornost minimalno int. REI 60 ext. REI120)
Ral boja modula i aluminijskih profila  po izboru projektanta.
Priložiti certifikat vatrootpornosti za modul, certifikat higijenske ispravnosti, te certifikat svih tehničkih karakteristika modula.
Priložiti garanciju na vatrootpornost, statiku i termičku izolaciju u trajanju od 25 godina.
Obavezna primjena svih propisanih uputa za montažu od strane proizvođača.
Modul je s obje strane zaštićen sa PVC folijom, koja se u montaži odstranjuje.
materijal.
</t>
  </si>
  <si>
    <t>Slična kao st. 6.2. samo paneli d=60mm ili jednakovrijedno, perforirano sa unutarnje strane panela prema dvorani. Apsorpcija zvuka aW=0,55(L)
zvučna izolacija Rw= 31-35dB za montažu sa unutarnje strane na postojeću podkonstrukciju.
Širina modula 1000 mm, tip skriveni spoj. Izolacijska jezgra kao negoriva min.vuna (reakcija na požar klasa A2-s-1¸d0) 
Oblaganje unutarnje strane dvorane u zoni iznad zone igre do pod krov. između stupova od poda i inad pomoćnih prostora do rubnog 
Ral boja modula i aluminijskih profila  po izboru projektanta.
Priložiti certifikat vatrootpornosti za modul, certifikat higijenske ispravnosti, te certifikat svih tehničkih karakteristika modula.
Priložiti garanciju na vatrootpornost, statiku i termičku izolaciju u trajanju od 25 godina.
Obavezna primjena svih propisanih uputa za montažu od strane proizvođača.
Modul je s obje strane zaštićen sa PVC folijom, koja se u montaži odstranjuje. 
U stavku uključen sav spojni, brtveni i pričvrsni materijal.</t>
  </si>
  <si>
    <t xml:space="preserve">Dobava i montaža standardnog donjeg početnog opšava prema detaljima proizvođača panela za horizontalnu montažu panela  koji se izvode iz čeličnog plastificiranog lima debljine minimalno 0.60mm sa svim spojnim i brtvenim materijalom prema uputstvima i detaljima proizvođača.
Obračun prema stvarno izvedenim količinama.
</t>
  </si>
  <si>
    <t xml:space="preserve">Dobava i montaža omega profila za zatvaranje vertikalnog spoja horizontalne montaže panela prema detalju proizvođača fasadnog sustava, boja prema RAL-u fasadnih panela, a prema izboru projektanta. Obračun po m1 ugrađene količine.
</t>
  </si>
  <si>
    <t>a. 100x100x3</t>
  </si>
  <si>
    <t>Izrada, doprema i montaža čelične potkonstrukcije za montažu fasadnih panela. U cijenu uključena AKZ, koja se sastoji od dva premaza temeljnom bojom i dva završna premaza. Ukupna debljina premaza je minimalno 120 mikrona. Priprema površine za AKZ je  mlazom abraziva do stupnja čistoće S 1/2.Obračun po kg ugrađene čelične konstrukcije (materijal čelik S235).  U cijenu uključiti sav potreban materijal za izradu podkonstrukcije i statički proračun.</t>
  </si>
  <si>
    <t xml:space="preserve">Postament dizalcie topline na krovu aneksa
Dobava izrada arm.bet. ploče postamenta debljine 15cm betonom C30/37 X0,Cl=1,zrno dmax=16mm  
u glatkoj blanjanoj oplati. Dodatak betonu protiv smrzavanja.
Armature  čelik B500B mreža Q-335 uključena u cijenu.
 a. dim. 1,25x2,20m
</t>
  </si>
  <si>
    <r>
      <t xml:space="preserve"> U cijenu uključena AKZ, koja se sastoji od dva premaza temeljnom bojom i dva završna premaza. Ukupna debljina premaza je minimalno 120 mikrona. Priprema površine za AKZ je mlazom abraziva do stupnja čistoće S 21/2.Obračun po kg ugrađene čelične konstrukcije . U cijenu uključiti sav potreban materijal za izradu konstrukcije .
  Stavka uključuje zaštitni premaz za zaštitu od požara vatrootpornosti  R90 (pri 650 </t>
    </r>
    <r>
      <rPr>
        <sz val="10"/>
        <rFont val="Arial"/>
        <family val="2"/>
      </rPr>
      <t>°</t>
    </r>
    <r>
      <rPr>
        <sz val="10"/>
        <rFont val="Arial"/>
        <family val="2"/>
        <charset val="238"/>
      </rPr>
      <t>C). Sve komplet uključivo i sidra  gl. nosača na ležajevima.</t>
    </r>
  </si>
  <si>
    <t>Dobava i montaža sabirnika iz polimerbetona, s  učvršćivanjem rešetke bez vijaka, s taložnom posudom od  PVC. Svijetla širina sabirnika 300 mm,  građevinska  širine 350 mm , građevinska visine 860 mm, duljine 500  mm, sa  izljevom  DN200. Rub kanala pojačan profilom od nehrđajućeg čelika AISI 304 debljine 4 mm.
Obračun po komadu.</t>
  </si>
  <si>
    <t>8.12.</t>
  </si>
  <si>
    <t xml:space="preserve">Dobava, izrada i postava opšava  arm.brt. instalacijskog vert.šahta (iznad krov aneksa – visina holkera ventilacijskih kanala .na krovu aneksa ( dovod i odvod zraka) prema podacima iz strojarskog projekta) iz opšava koji se izvode iz čeličnog
plastificiranog  lima minimalno 0,60mm prema detaljima proizvođača fasadnog sustava uključivo dobavu izradu i montažu
čel- lake podkonstrukcije, AKZ (kao kod čelične podkonstrukcije fasade) sa svim spojnim i brtvenim materijalom prema detaljima prouvođača,
uključivo i negorivu A1,S-1,d0,  termoizolaciju-mineralna vuna d=15cm)  
Vel. 2,075 x 0,60m, h=90cm.od gornjeg ruba ab krovne  ploče prizemlja.
Sve komplet, sa manjim postamentom prema shemi i detalju, po izboru arhitekta.
</t>
  </si>
  <si>
    <t xml:space="preserve">Izvedbu prodora kroz rigol krova za odvodnju krovnih voda.
</t>
  </si>
  <si>
    <t xml:space="preserve">Izrada prodora kroz arm.ber. zid strojarnice u suterenu za  ventilacijske odvode.  
Vel. otvora ᴓ 30cm. 
</t>
  </si>
  <si>
    <t xml:space="preserve">Izrada prodore kroz  ab krov prizemlja (aneks) kanala ( dovod i odvod zraka) i dr.
</t>
  </si>
  <si>
    <t xml:space="preserve">Doplatak za izvedbu spojeva - sidrenja bravarskih pozicija ( prodori instalacija i cijevi, ovjesi cijevi, uređaja i dr. na pročelju ) zaštitna ograda chiller-a na ravnom krovu strojarnice i sl. Detalji će se razraditi s odabranim izvođačem fasade u toku radova.
</t>
  </si>
  <si>
    <t>Ponuditelji su obvezni prije podnošenja ponude temeljito pregledati građevinu i projektnu dokumentaciju, te procjeniti relevantne činjenice koje utječu na cijenu, kvalitetu i rok završetka radova.</t>
  </si>
  <si>
    <t>Za sve izvedene radove, ugrađene materijale i opremu, potrebno je u skladu s propisima ishodovati dokaze o kakvoći (atestna dokumentacija i sl.), koji se bez posebne naknade daju na uvid nadzornom inženjeru, a prilikom primopredaje građevine uručuju investitoru, odnosno krajnjem korisniku.</t>
  </si>
  <si>
    <t>Za eventualne štete uzrokovane neodgovornim ili nestručnim radom odgovara izvoditelj radova, te ih je obvezan nadoknaditi investitoru.</t>
  </si>
  <si>
    <t>Ponuditelj je dužan izvršiti računsku kontrolu i ispravnost kalkulacije u digitalnom obliku (MS Excell)</t>
  </si>
  <si>
    <t>U svim stavkama se upisuje konačna cijena, u ćeliju nakon ćelije sa oznakom "á"</t>
  </si>
  <si>
    <r>
      <t xml:space="preserve">Ovjesna svjetiljka za rasvjetu dvorane, oznake na nacrtu </t>
    </r>
    <r>
      <rPr>
        <b/>
        <sz val="10"/>
        <rFont val="Arial"/>
        <family val="2"/>
        <charset val="238"/>
      </rPr>
      <t>A1</t>
    </r>
    <r>
      <rPr>
        <sz val="10"/>
        <rFont val="Arial"/>
        <family val="2"/>
        <charset val="238"/>
      </rPr>
      <t>, LED izvor svjetlosti, aluminijsko kućište, kut svjetlosti min. 66</t>
    </r>
    <r>
      <rPr>
        <sz val="10"/>
        <rFont val="Arial"/>
        <family val="2"/>
      </rPr>
      <t>°</t>
    </r>
    <r>
      <rPr>
        <sz val="10"/>
        <rFont val="Arial"/>
        <family val="2"/>
        <charset val="238"/>
      </rPr>
      <t>,  efektivni svjetosni tok ili svjetlosni tok svjetiljke s uračunatim gubicima u optičkom sustavu min. 19450lm, snaga sistema max. 159W (LED izvor+driver), svjetlosna iskoristivost svjetiljke s uračunatim gubicima u optičkom sustavu min. 122 lm/W, životni vijek min. L90B10≥100.000h, Ra≥80, temperatura boje svjetlosti 4000K, UGR 4H/8H max 20.2/20.8, zaštita od zaprljanja min. IP65, mehanička zaštita min. IK07 
Nudi se:
________________________________________</t>
    </r>
  </si>
  <si>
    <r>
      <t>Svjetiljka ugradna, oznake na nacrtu</t>
    </r>
    <r>
      <rPr>
        <b/>
        <sz val="10"/>
        <rFont val="Arial"/>
        <family val="2"/>
        <charset val="238"/>
      </rPr>
      <t xml:space="preserve"> B1</t>
    </r>
    <r>
      <rPr>
        <sz val="10"/>
        <rFont val="Arial"/>
        <family val="2"/>
        <charset val="238"/>
      </rPr>
      <t xml:space="preserve"> LED izvor svjetlosti, ABS kućište, bijela boja, PRM difuzor, efektivni svjetosni tok ili svjetlosni tok svjetiljke s uračunatim gubicima u optičkom sustavu min. 1900lm, snaga sistema max 16,2W (LED izvor+driver), svjetlosna iskoristivost svjetiljke s uračunatim gubicima u optičkom sustavu min. 117 lm/W, Ra≥80,  UGR 4H/8H max 26.0/26.2, temperatura boje svjetlosti 4000K, životni vijek L70B50≥50000h, rad na temperaturi okoline od -10 °C do +35 °C, zaštita od zaprljanja min. IP65, mehanička zaštita min. IK08
Nudi se:
________________________________________</t>
    </r>
  </si>
  <si>
    <r>
      <t>Svjetiljka ugradna, oznake na nacrtu</t>
    </r>
    <r>
      <rPr>
        <b/>
        <sz val="10"/>
        <rFont val="Arial"/>
        <family val="2"/>
        <charset val="238"/>
      </rPr>
      <t xml:space="preserve"> B2</t>
    </r>
    <r>
      <rPr>
        <sz val="10"/>
        <rFont val="Arial"/>
        <family val="2"/>
        <charset val="238"/>
      </rPr>
      <t xml:space="preserve"> LED izvor svjetlosti, ABS kućište, bijela boja, PRM difuzor, efektivni svjetosni tok ili svjetlosni tok svjetiljke s uračunatim gubicima u optičkom sustavu min. 1500lm, snaga sistema max. 12,2W (LED izvor+driver), svjetlosna iskoristivost svjetiljke s uračunatim gubicima u optičkom sustavu min. 120 lm/W, Ra≥80, UGR 4H/8H max 25.2/25.4, temperatura boje svjetlosti 4000K, životni vijek L70B50≥50000h, rad na temperaturi okoline od -10 °C do +35 °C, zaštita od zaprljanja min. IP65, mehanička zaštita min. IK08
Nudi se:
________________________________________</t>
    </r>
  </si>
  <si>
    <r>
      <t xml:space="preserve">Dobava, montaža i ugradnja nadgradne svjetiljke, oznake na nacrtu </t>
    </r>
    <r>
      <rPr>
        <b/>
        <sz val="10"/>
        <rFont val="Arial"/>
        <family val="2"/>
        <charset val="238"/>
      </rPr>
      <t>C1</t>
    </r>
    <r>
      <rPr>
        <sz val="10"/>
        <rFont val="Arial"/>
        <family val="2"/>
        <charset val="238"/>
      </rPr>
      <t>, LED izvor svjetlosti, kućište od ABS plastike, PRM difuzor, efektivni svjetosni tok ili svjetlosni tok svjetiljke s uračunatim gubicima u optičkom sustavu min. 6550lm, snaga sistema max 53W (LED izvor+driver), ukupna svjetlosna iskoristivost svjetiljke min. 124lm/W,  UGR 4H/8H max 20.1/20.4, temperatura boje svjetlosti 4000K, životni vijek L80B20≥72000h, zaštita od prodora min. IP20
Nudi se:
________________________________________</t>
    </r>
  </si>
  <si>
    <r>
      <t xml:space="preserve">Dobava, montaža i ugradnja nadgradne svjetiljke sa senzorom pokreta, oznake na nacrtu </t>
    </r>
    <r>
      <rPr>
        <b/>
        <sz val="10"/>
        <rFont val="Arial"/>
        <family val="2"/>
        <charset val="238"/>
      </rPr>
      <t>D1</t>
    </r>
    <r>
      <rPr>
        <sz val="10"/>
        <rFont val="Arial"/>
        <family val="2"/>
        <charset val="238"/>
      </rPr>
      <t>, LED izvor svjetlosti, PP kućište, PC opalni difuzor, efektivni svjetosni tok ili svjetlosni tok svjetiljke s uračunatim gubicima u optičkom sustavu min. 1750lm, snaga sistema max. 18W (LED izvor+driver), ukupna svjetlosna iskoristivost svjetiljke min. 97,22lm/W,  UGR 4H/8H max 22.4/22.4, temperatura boje svjetlosti 4000K, životni vijek L70B50≥50000h, CRI&gt;80, zaštita od prodora min. IP54, mehanička zaštita min. IK10
Nudi se:
________________________________________</t>
    </r>
  </si>
  <si>
    <r>
      <t xml:space="preserve">Dobava, montaža i ugradnja nadgradne svjetiljke, oznake na nacrtu </t>
    </r>
    <r>
      <rPr>
        <b/>
        <sz val="10"/>
        <rFont val="Arial"/>
        <family val="2"/>
        <charset val="238"/>
      </rPr>
      <t>E1</t>
    </r>
    <r>
      <rPr>
        <sz val="10"/>
        <rFont val="Arial"/>
        <family val="2"/>
        <charset val="238"/>
      </rPr>
      <t>, LED izvor svjetlosti, kućište od polikarbonata, difuzor od polikarbonata, efektivni svjetosni tok ili svjetlosni tok svjetiljke s uračunatim gubicima u optičkom sustavu min. 5500lm, snaga sistema max. 35W (LED izvor+driver), ukupna svjetlosna iskoristivost svjetiljke min. 138lm/W,  UGR 4H/8H max 24.3/24.2, temperatura boje svjetlosti 4000K, životni vijek min. L70B50≥100000h, zaštita od prodora min. IP66, mehanička zaštita min. IK09
Nudi se:
________________________________________</t>
    </r>
  </si>
  <si>
    <r>
      <t xml:space="preserve">Dobava, montaža i ugradnja nadgradnog reflektora, oznake na nacrtu  </t>
    </r>
    <r>
      <rPr>
        <b/>
        <sz val="10"/>
        <rFont val="Arial"/>
        <family val="2"/>
        <charset val="238"/>
      </rPr>
      <t>F1</t>
    </r>
    <r>
      <rPr>
        <sz val="10"/>
        <rFont val="Arial"/>
        <family val="2"/>
        <charset val="238"/>
      </rPr>
      <t>, LED izvor svjetlosti, aluminijsko kućište, efektivni svjetosni tok ili svjetlosni tok svjetiljke s uračunatim gubicima u optičkom sustavu min. 7000lm, simetrična optika, snaga sistema max. 50,2W (LED izvor+driver), ukupna svjetlosna iskoristivost svjetiljke min. 138lm/W, temperatura boje svjetlosti 4000K, min. L80B20≥71000h, CRI&gt;80, zaštita od prodora min. IP66, mehanička zaštita min. IK10
Nudi se:
________________________________________</t>
    </r>
  </si>
  <si>
    <r>
      <t>Svjetiljka ugradna sa panik modulom, oznake na nacrtu</t>
    </r>
    <r>
      <rPr>
        <b/>
        <sz val="10"/>
        <rFont val="Arial"/>
        <family val="2"/>
        <charset val="238"/>
      </rPr>
      <t xml:space="preserve"> B1+P</t>
    </r>
    <r>
      <rPr>
        <sz val="10"/>
        <rFont val="Arial"/>
        <family val="2"/>
        <charset val="238"/>
      </rPr>
      <t xml:space="preserve"> LED izvor svjetlosti, ABS kućište, bijela boja, PRM difuzor, efektivni svjetosni tok ili svjetlosni tok svjetiljke s uračunatim gubicima u optičkom sustavu min. 1900lm, snaga sistema max 16,2W (LED izvor+driver), svjetlosna iskoristivost svjetiljke s uračunatim gubicima u optičkom sustavu min. 117 lm/W, Ra≥80, UGR 4H/8H max 26.0/26.2, temperatura boje svjetlosti 4000K, životni vijek L70B50≥50000h, rad na temperaturi okoline od -10 °C do +35 °C, zaštita od zaprljanja IP65, mehanička zaštita min. IK08, ugrađen panik modul 3h
Nudi se:
________________________________________</t>
    </r>
  </si>
  <si>
    <r>
      <t>Svjetiljka ugradna, oznake na nacrtu</t>
    </r>
    <r>
      <rPr>
        <b/>
        <sz val="10"/>
        <rFont val="Arial"/>
        <family val="2"/>
        <charset val="238"/>
      </rPr>
      <t xml:space="preserve"> B2+P</t>
    </r>
    <r>
      <rPr>
        <sz val="10"/>
        <rFont val="Arial"/>
        <family val="2"/>
        <charset val="238"/>
      </rPr>
      <t xml:space="preserve"> LED izvor svjetlosti, ABS kućište, bijela boja, PRM difuzor, efektivni svjetosni tok ili svjetlosni tok svjetiljke s uračunatim gubicima u optičkom sustavu min. 1450lm, snaga sistema max 12,2W (LED izvor+driver), svjetlosna iskoristivost svjetiljke s uračunatim gubicima u optičkom sustavu min. 120 lm/W, Ra≥80, UGR 4H/8H max 25.2/25.4, temperatura boje svjetlosti 4000K, životni vijek L70B50≥50000h, rad na temperaturi okoline od -10 °C do +35 °C, zaštita od zaprljanja IP65, mehanička zaštita min. IK08,  ugrađen panik modul 3h, kao tip:
Nudi se:
________________________________________</t>
    </r>
  </si>
  <si>
    <r>
      <t xml:space="preserve">Nadgradna svjetiljka sigurnosne rasvjete, oznake na nacrtu </t>
    </r>
    <r>
      <rPr>
        <b/>
        <sz val="10"/>
        <rFont val="Arial"/>
        <family val="2"/>
        <charset val="238"/>
      </rPr>
      <t>P1</t>
    </r>
    <r>
      <rPr>
        <sz val="10"/>
        <rFont val="Arial"/>
        <family val="2"/>
        <charset val="238"/>
      </rPr>
      <t>, izvor LED min 150lm, 240V, 50Hz, univerzalna optika, autonomija 3h, pripravni spoj, s polikarbonatnim kućištem, LED indikacija rada na mreži i na ugrađenoj bateriji, ugrađen elektronički sklop koji štiti od potpunog pražnjenja baterije, funkcija autotesta (indikacija ispravnosti), zaštita od zaprljanja IP65, oznaka IZLAZ
Nudi se:
________________________________________</t>
    </r>
  </si>
  <si>
    <r>
      <t xml:space="preserve">Nadgradna svjetiljka sigurnosne rasvjete, oznake na nacrtu </t>
    </r>
    <r>
      <rPr>
        <b/>
        <sz val="10"/>
        <rFont val="Arial"/>
        <family val="2"/>
        <charset val="238"/>
      </rPr>
      <t>P2</t>
    </r>
    <r>
      <rPr>
        <sz val="10"/>
        <rFont val="Arial"/>
        <family val="2"/>
        <charset val="238"/>
      </rPr>
      <t>, izvor LED min 150lm, 240V, 50Hz, univerzalna optika, autonomija 3h, pripravni spoj, s polikarbonatnim kućištem, LED indikacija rada na mreži i na ugrađenoj bateriji, ugrađen elektronički sklop koji štiti od potpunog pražnjenja baterije, funkcija autotesta (indikacija ispravnosti), zaštita od zaprljanja IP65, oznaka smjer kretanja LIJEVO/DESNO
Nudi se:
________________________________________</t>
    </r>
  </si>
  <si>
    <r>
      <t xml:space="preserve">Nadgradna svjetiljka sigurnosne rasvjete, oznake na nacrtu </t>
    </r>
    <r>
      <rPr>
        <b/>
        <sz val="10"/>
        <rFont val="Arial"/>
        <family val="2"/>
        <charset val="238"/>
      </rPr>
      <t>P4</t>
    </r>
    <r>
      <rPr>
        <sz val="10"/>
        <rFont val="Arial"/>
        <family val="2"/>
        <charset val="238"/>
      </rPr>
      <t>, izvor LED min 150lm, 240V, 50Hz, univerzalna optika, autonomija 3h, pripravni spoj, s polikarbonatnim kućištem, LED indikacija rada na mreži i na ugrađenoj bateriji, ugrađen elektronički sklop koji štiti od potpunog pražnjenja baterije, funkcija autotesta (indikacija ispravnosti), zaštita od zaprljanja IP65
Nudi se:
________________________________________</t>
    </r>
  </si>
  <si>
    <t>Instalacijsko modularno mjesto, podžbukne ugradnje, koje se sastoji od:</t>
  </si>
  <si>
    <t xml:space="preserve">Dobava i montaža, FM radio sa RDS-om, CD/USB/SDcard MP3 reproduktor, odvojeni izlazi FM radio i MP3 player, zajednički izlaz FM radio/MP3, RS-232 port za upravljanje, dimenzije: (ŠxVxD) 482x44x330mm, 19'' 1HE </t>
  </si>
  <si>
    <t xml:space="preserve">Dobava i montaža, ručni bežični mikrofon, D5 supercardioid kapsula, diversity, pomične antene, adapter za 19" montažu, 14h autonomija, bešumni ON/OFF prekidač, mogućnost punjenja bez vađenja baterije ( CU400 punjač, opcija ) </t>
  </si>
  <si>
    <t xml:space="preserve">Dobava i montaža, stereo pretpojačalo sa dvije zone, 2 mikrofonska ulaza sa talkover funkcijom, 6 balansiranih stereo linijskih ulaza, 2 balansirana zonska izlaza sa mogućnošću prebacivanja stereo/mono, dimenzije: (ŠxVxD) 482x44x320mm, 19'' 1HE </t>
  </si>
  <si>
    <t xml:space="preserve">Dobava i montaža, digitalna aktivna skretnica 2 IN, 4 OUT, 4 parametričkih EQ po svakom izlazu, DELAY po svakom izlazu, LIMITER po svakom izlazu, 1HE al. prednja ploča, mogućnost upravljanja preko PC-a USB  </t>
  </si>
  <si>
    <t xml:space="preserve">Dobava i montaža, instalacijsko višekanalno pojačalo, 4 x 300W@4 ohm, class D, euroblock konektori, Lo-pass, Hi-pass filteri, stereo bridge način rada,  2HE </t>
  </si>
  <si>
    <t xml:space="preserve">Dobava i montaža, dinamički ručni mikrofon, vokalno-instrumentalni, crni, supercardioid, 150dB, 50-16000Hz </t>
  </si>
  <si>
    <t xml:space="preserve">Dobava i montaža, mikrofonski  stalak, dvodjelni, od 900 -1605mm visina, 3,18kg težina,  crne boje, svi djelovi od metala ( Heavy Duty ) </t>
  </si>
  <si>
    <t>Dobava i montaža, instalacijska zvučna kutija za vanjsku upotrebu, 250W, 2-way, niskotonac 8" (2'' voice coil), visokotonac 1" horn (1.75" dijafragma ) coaxialna izvedba, 301 x 341 x 289mm, 11 kg, "U" nosač, UV zaštićen HDPE, sive boje</t>
  </si>
  <si>
    <t xml:space="preserve">Dobava zvučničkog kabela 2x2,5mm2, prozirni, instalacijski,  4x8mm, 8,1 ohm/km </t>
  </si>
  <si>
    <t>Dobava antenskog kabels RG-58</t>
  </si>
  <si>
    <t>A.4.1.</t>
  </si>
  <si>
    <t>Dobava, montaža i spajanje SOS centrale s izlazom za alarm (beznaponski NO kontakt), podžbukne izvedbe 4M (iznad vrata za ulaz u WC za invalide).</t>
  </si>
  <si>
    <t>A.4.2.</t>
  </si>
  <si>
    <r>
      <t>Dobava, montaža i spajanje SOS pozivno-razrješnog tipkala s poteznom vrpcom</t>
    </r>
    <r>
      <rPr>
        <b/>
        <sz val="10"/>
        <rFont val="Arial"/>
        <family val="2"/>
        <charset val="238"/>
      </rPr>
      <t xml:space="preserve"> u kontrastnoj boji od boje zida</t>
    </r>
    <r>
      <rPr>
        <sz val="10"/>
        <rFont val="Arial"/>
        <family val="2"/>
        <charset val="238"/>
      </rPr>
      <t>, podžbukne izvedbe 2M (u WC-u za invalide).</t>
    </r>
  </si>
  <si>
    <t>A.4.3.</t>
  </si>
  <si>
    <t>Dobava, montaža i spajanje SOS signalna svjetiljka s biperom  (u kabinet 1)</t>
  </si>
  <si>
    <t>A.4.4.</t>
  </si>
  <si>
    <t>A.4.5.</t>
  </si>
  <si>
    <t>A.4.6.</t>
  </si>
  <si>
    <t>A.4.7.</t>
  </si>
  <si>
    <t>Instalacijsko modularno mjesto, za ugradnju u knauf, koje se sastoji od:</t>
  </si>
  <si>
    <t xml:space="preserve">Dobava, montaža i spajanje vatrodojavne mikroprocesorske centrale s jednom petljom za min. 127 adresa, sa mogućnošću umrežavanja i komunikacije sa PC, veće kućište. </t>
  </si>
  <si>
    <t>Dobava, montaža i spajanje modula za digitalnu, telefonsku dojavu (GPRS) statusa vatrodojavnog sustava na nadzorni centar.</t>
  </si>
  <si>
    <t>Dobava, montaža i spajanje i ugradnja analogno adresabilnog optičkog detektora dima.</t>
  </si>
  <si>
    <t>Dobava, isporuka i ugradnja podnožja automatskih javljača za ugradnju u suhe prostora.</t>
  </si>
  <si>
    <t>Dobava, isporuka i montaža Infra-crvene, optičke požarne barijere sa reflektorom, dometa od min 5 do 50m.</t>
  </si>
  <si>
    <t>Dobava, isporuka i ugradnja mehaničke zaštite za optičku požarnu barijeru</t>
  </si>
  <si>
    <t>Dobava, isporuka i ugradnja paralelnog indikatora aktivacije IC linearnog detektora.</t>
  </si>
  <si>
    <t xml:space="preserve">Dobava isporuka i ugradnja analogno adresabilnog ručnog javljača. </t>
  </si>
  <si>
    <t xml:space="preserve">Dobava i ugradnja unutarnje adresabilne alarmne sirene s napajanjem iz petlje za montažu na podnožje automatskih javljača. Jačina sirene 95dB na 1m. </t>
  </si>
  <si>
    <t xml:space="preserve">Dobava isporuka i ugradnja analogno adresabilnog ulazni/izlaznog modula, jedan izlaz, dva nadzirana ulaza. </t>
  </si>
  <si>
    <t xml:space="preserve">Dobava, montaža i spajanje magnetskog držača vatrootpornih vrata, zidna montaža, izvedba s trajnim držanjem, sila držanja 50-100kg (490-980N), s ručnom sklopkom za otpuštanje, napajanje 24VDC, potrošnja 40-100mA, dim. 95x95x50mm.  </t>
  </si>
  <si>
    <t>Izvedba protupožarnog brtvljenja prodora kroz zidove između protupožarnih sektora (kroz koje se polažu kabeli), Protupožarnom brtvenom pjenom, komplet s označnom pločicom i izdavanjem atesta</t>
  </si>
  <si>
    <t>Dobava, montaža i spajanje korisničke, upravljačke tipkovnice, LCD prikazivač, funkcijske tipke</t>
  </si>
  <si>
    <t>C.2.B.</t>
  </si>
  <si>
    <t>C.2.</t>
  </si>
  <si>
    <t>C.2.A.</t>
  </si>
  <si>
    <t>A1) VENTILACIJA DVORANE</t>
  </si>
  <si>
    <t>proizvođač i tip koji će se isporučiti :</t>
  </si>
  <si>
    <t xml:space="preserve">Dimenzije DxŠxV max </t>
  </si>
  <si>
    <t>5450 x 2180 x 2100</t>
  </si>
  <si>
    <t>Kapacitet min</t>
  </si>
  <si>
    <t>Snaga motora min</t>
  </si>
  <si>
    <t>Količina zraka min</t>
  </si>
  <si>
    <t>pad tlaka kod te količine  max</t>
  </si>
  <si>
    <t>pad tlaka kod te količine max</t>
  </si>
  <si>
    <t xml:space="preserve">Količina zraka min </t>
  </si>
  <si>
    <t>A2) VENTILACIJA SVLAČIONICE I KABINETI</t>
  </si>
  <si>
    <t xml:space="preserve"> Protok zraka odsis / tlak min:</t>
  </si>
  <si>
    <t xml:space="preserve">učin rekuperacije zimi min: </t>
  </si>
  <si>
    <t>vodeni grijač min</t>
  </si>
  <si>
    <t>max</t>
  </si>
  <si>
    <t>Komplet s izradom elaborata brtvljenja</t>
  </si>
  <si>
    <t>C.3.A.</t>
  </si>
  <si>
    <t>C.3.B.</t>
  </si>
  <si>
    <t>C.3.C.</t>
  </si>
  <si>
    <t>C.3.D.</t>
  </si>
  <si>
    <t xml:space="preserve"> 17x2 mm</t>
  </si>
  <si>
    <t xml:space="preserve"> modularna letvica 100/H</t>
  </si>
  <si>
    <t>Dobava i ugradnja ovalne mufe dimenzije 17 mm</t>
  </si>
  <si>
    <t>jedna vrata od istog panela dim 1x2.2 m s šarkama kvakom i bravom s ključem.</t>
  </si>
  <si>
    <t>Toplinska vodljivost max</t>
  </si>
  <si>
    <t>dimenzije</t>
  </si>
  <si>
    <t xml:space="preserve"> 40-60 PN 6/10</t>
  </si>
  <si>
    <r>
      <t>3.6 m</t>
    </r>
    <r>
      <rPr>
        <vertAlign val="superscript"/>
        <sz val="10"/>
        <rFont val="Arial"/>
        <family val="2"/>
        <charset val="238"/>
      </rPr>
      <t>3</t>
    </r>
    <r>
      <rPr>
        <sz val="10"/>
        <rFont val="Arial"/>
        <family val="2"/>
        <charset val="238"/>
      </rPr>
      <t>/h @ 5.5 mVS</t>
    </r>
  </si>
  <si>
    <t>80-25 130 PN 6/10</t>
  </si>
  <si>
    <r>
      <t>2 m</t>
    </r>
    <r>
      <rPr>
        <vertAlign val="superscript"/>
        <sz val="10"/>
        <rFont val="Arial"/>
        <family val="2"/>
        <charset val="238"/>
      </rPr>
      <t>3</t>
    </r>
    <r>
      <rPr>
        <sz val="10"/>
        <rFont val="Arial"/>
        <family val="2"/>
        <charset val="238"/>
      </rPr>
      <t>/h @ 5 mVS</t>
    </r>
  </si>
  <si>
    <t>32-90  PN 6/10</t>
  </si>
  <si>
    <r>
      <t>7.5 m</t>
    </r>
    <r>
      <rPr>
        <vertAlign val="superscript"/>
        <sz val="10"/>
        <rFont val="Arial"/>
        <family val="2"/>
        <charset val="238"/>
      </rPr>
      <t>3</t>
    </r>
    <r>
      <rPr>
        <sz val="10"/>
        <rFont val="Arial"/>
        <family val="2"/>
        <charset val="238"/>
      </rPr>
      <t>/h @ 7.5 mVS</t>
    </r>
  </si>
  <si>
    <t>C)</t>
  </si>
  <si>
    <t xml:space="preserve"> INSTALACIJA VENTILOKONVEKTORA </t>
  </si>
  <si>
    <t>Rijeka, travanj 2019.</t>
  </si>
  <si>
    <t xml:space="preserve">GRAĐEVINSKI RADOVI
</t>
  </si>
  <si>
    <t xml:space="preserve"> GRAĐEVINSKI RADOVI</t>
  </si>
  <si>
    <t xml:space="preserve">Pažljivo  strojno  uklanjanje i izrezivanje stijena sa zapadne i sjeverne strane na nivou platoa Škole za formiranje mjesta za postavu korpusa dvorane. Materijale  sortirati za kasniju uporabu.
</t>
  </si>
  <si>
    <t xml:space="preserve">Iskop storjno/ručno u zemljišta kat II-IV na platou iz st. 5 za formiranje podloge platoa klima bloka dvorane  do dubine 40cm 
Dno  iskopa   nivelirati sa  točnošću  +- 2 cm.
Materijal ne sortirati za kasniju uporabu.
</t>
  </si>
  <si>
    <t xml:space="preserve">Strojni iskop zemlje u terenu kat.II- V. za trakaste i dr. temelje. Dno temeljne jame nivelirati  s točnošću  +- 2 cm. Dubina temeljnih traka  35 cm od kote širokog iskopa (kota REL -4,50,  APS +21,30)
</t>
  </si>
  <si>
    <t xml:space="preserve">b. vel.200x200cm+0,50x1,00  kom 2                             </t>
  </si>
  <si>
    <t xml:space="preserve">a. vel.  150x150cm kom 10
     </t>
  </si>
  <si>
    <t xml:space="preserve">Sve kao st. 2.1. samo iskop zemljišta kat. IV-VI ( Dubine  do  2,00 m )
</t>
  </si>
  <si>
    <t xml:space="preserve">Izrada prodora temeljnih instalacija kroz
temeljnu konstrukciju ( temelj , nadtemelj )  ( Voda , požarni vod , kanalizacija - fekalna , oborinska).
</t>
  </si>
  <si>
    <t>kom    12   Φ 110</t>
  </si>
  <si>
    <t xml:space="preserve">kom      6   Φ 160    </t>
  </si>
  <si>
    <t>d. d=15cm</t>
  </si>
  <si>
    <t xml:space="preserve">b. d=20cm –dvorana </t>
  </si>
  <si>
    <t xml:space="preserve">d. d=15cm </t>
  </si>
  <si>
    <t xml:space="preserve">c. d=16cm </t>
  </si>
  <si>
    <t xml:space="preserve">b. d=20cm </t>
  </si>
  <si>
    <t xml:space="preserve">a. d=25cm </t>
  </si>
  <si>
    <t xml:space="preserve">Betoniranje armirano-betonskih podne ploče dvorane (ploča na tlu + dio ploče iznad suterena - podupiranje do 3,5 m)
d = 23,0 cm betonom C30/37 XC1,Cl=0,4, zrno dmax=16mm  u glatkoj oplati. Armatura MAG i RA posebno obračunata.
kota g.r.ploče  REL-0.30
</t>
  </si>
  <si>
    <t>Sve stavke obuhvaćaju čišćenje i pripremu podloge odgovarajućom metodom.</t>
  </si>
  <si>
    <t xml:space="preserve">Dobava i postava dvokomp. visoko elastičnog hidroizolacijskog morta na bazi polimer cementa, mort se izvodi gleterom u  dva sloja ukupne debljine 3-4 mm. U slučaju većih deformacija u prvi sloj je potrebno ugraditi polipropilensku mrežicu za armiranje. </t>
  </si>
  <si>
    <t xml:space="preserve">Dobava i izrada vertikalne hidroizolacije am.bet. plombiranih strana iskopa suterena premazom 
dvokomp. visoko elastičnog hidroizolacijskog morta na bazi polimer cementa, mort se izvodi gleterom u  dva sloja ukupne debljine 3-4 mm. U slučaju većih deformacija u prvi sloj je potrebno ugraditi polipropilensku mrežicu za armiranje. 
- suteren
</t>
  </si>
  <si>
    <t xml:space="preserve">a suteren  aneksa 
  -  podna obloga epoksi (posebno obračuato)
  -  grijani  arm-bet.estrich C30/3 XC1,Cl=0,4,zrno dmax=16mm  d = 7cm , fino zaglađeno potpuno ravno, armirano mrežom  MAG-500/560 prema statičkom računu  koja je posebno obračunata&lt;
   -  EPS d=3cm za podno grijanje
  -  PE  folija d = 0,25  mm
  -  ekstrudirani polistiren  XPS 4000 CS d = 12 cm 
   -  Hidroizolacija obračunata 
</t>
  </si>
  <si>
    <t>Dobava i izrada horizontalne hidroizolacije podova suterena i prizemlja:
Dobava i izvedba hladnog bitumenskog prednamaza na suhu i glatku podlogu u cilju povezivanja čestica i pripreme podloge.
Dobava i postava drugog sloja hidroizolacije, elastomer-bitumenske trake s uloškom staklene tkanine posuta mineralnim posipom, 150-250g/m2, s plošno varenim preklopom od 20,0 cm 
Punoplošno zavariti za podlogu i uz zidove podići u vertikalu 15 cm i zavariti. 
Obračun po m2 izolirane površine.</t>
  </si>
  <si>
    <t xml:space="preserve">Dobava i izrada horizontalne i vertikalne hidroizolacije prije finalnih obloga zidova sanitarija ( gipskartonski i arm.bet.) praonica,kupaona i wc_a  prizemlja i suterena  h=2,50m. Hidroizolacija iz dvokomp. visoko elastičnog hidroizolacijskog morta na bazi polimer cementa, mort se izvodi gleterom u  dva sloja ukupne debljine 3-4 mm. U slučaju većih deformacija u prvi sloj je potrebno ugraditi polipropilensku mrežicu za armiranje. 
</t>
  </si>
  <si>
    <t xml:space="preserve">b. prizemlje – dio aneksa na tlu
  -  podna obloga epoksi (posebno obračuato)
  -  arm-bet.estrich C30/3 XC1,Cl=0,4,zrno dmax=16mm  d = 7cm , fino zaglađeno
      potpuno ravno ,  armirano mrežom  MAG-500/560 
      prema statičkom računu  koja je posebno obračunata&lt;
  -  PE  folija d = 0,25  mm
  -  ekstrudirani polistiren  XPS 4000 CS d = 15 cm 
   -  Hidroizolacija obračunata 
</t>
  </si>
  <si>
    <t xml:space="preserve">Dobava i izrada horizontalne hidroizolacije ravnih krovova prizemlja premazom dvokomp. visoko elastičnog hidroizolacijskog morta na bazi polimer cementa, mort se izvodi gleterom u  dva sloja ukupne debljine 3-4 mm. U slučaju većih deformacija u prvi sloj je potrebno ugraditi polipropilensku mrežicu za armiranje. Uključivo i izolaciju vertikalnih strana holkera( vis. 40cm) i pročelja do vis 50cm.
Sve prema detalju i uputama proizvođača.
</t>
  </si>
  <si>
    <t xml:space="preserve">Hidroizolacija ravnog krova prizemlja (aneks)
Stavka uključuje dobavu i postavu slojeva:
- zaštitni sloj valutica min,. debljine 6cm – boja po izboru
-  iz sintetičke membrane na bazi fleksibilnog poliolefina, FPO, armirana poliesterskom mrežicom, UV stabilna, debljine d= 1,5 mm. Membrane se slobodno polažu te mehanički fiksiraju za podlogu. Spojevi se obrađuju vrućim zrakom sa širinom vara od min. 3 cm, preklop 12 cm, u skladu s propisanom tehnologijom od strane proizvođača membrane. 
- razdjelni sloj
- termoizolacija mineralna vuna 6cm+14cm 
-parna brana  
- PE folija 0,25mm   
- laki beton za nagib armatura MAG Q-131 posebno obračunata
</t>
  </si>
  <si>
    <t xml:space="preserve">a. Krovni trapezni paneli d=200cm, postava  pod nagibom 3° komplet sa pokrovom spoja na sljemenu sa svim  sistemskim kataloškim detaljima ,spojnim materijalom i dr.
</t>
  </si>
  <si>
    <t xml:space="preserve">b. zona izolacije vanjskih zidova suterena prema iskopu
</t>
  </si>
  <si>
    <t xml:space="preserve">Dobava i montaža opšava vrata, prozora i fasadnih stijena R.Š. 25 - 35 cm prema detaljima proizvođača fasadnog sustava koji se izvode iz čeličnog plastificiranog lima debljine 0.60mm sa svim spojnim i brtvenim materijalom prema uputstvima i detaljima
proizvođača panela. Obračun prema stvarno izvedenim količinama.
</t>
  </si>
  <si>
    <t xml:space="preserve">Dobava,  postava i ugradnja vodo i plino tijesnih poklopaca okana sa upuštenom plohom za ugradnju podne obloge. (Ispuna betonom  za postizanje razreda opterećenja po uputi proizvođača)
</t>
  </si>
  <si>
    <t>Dobava i montaža kanala za linijsku odvodnju  nosivosti minimalno A15 prema HR EN 124 ili jednakovrijedno_______________.  Kanal je izrađen iz polimerbetona, građevinske visine 385 - 485 mm. Svjetla širina kanala je 300 mm, građevinska širina 350 mm, građevinska dužina 1000 mm. Rubovi kanala ojačani su kutnikom od pocinčanog čelika debljine 4 mm koji služi kao dosjed za polaganje pokrovne rešetke. Kanalski elementi su izvedeni u  pet građevinskih visina (kaskadni pad) ili kontinuiranim padom od 0,5%. Kanal se izvodi polaganjem na betonsku podlogu marke B25 debljine sloja 15 cm, bočno  kanal založiti betonom. Gornji rub  rešetke se izvodi u razini 2 - 5 mm ispod kote gotove završne okolne površine. Sve sa priborom za montažu do potpune funkcionalnosti.
U stavku je uračunata pokrovna rešetka iz pocinčanog nehrđajućeg čelika.
Obračun po m1.</t>
  </si>
  <si>
    <t xml:space="preserve">Dobava , priprema podloge i  premaz betonskih stropnih ploha u strojarnici i spremištu; postupak obuhvaća : glet , impregnaciju i finalni premaz. Tražena svojstva : visoka otpornost , otpornost na 
pranje i dezinfekcijska sredstva i dr.  Traže se za 
kategorije cijene visoka srednja klasa kvalitete premaza. 
Priprema podloge po uputama proizvođača:
Uključivo glet i univerzalno grundiranje. Boja i ton po izboru.
</t>
  </si>
  <si>
    <t xml:space="preserve">Dobava, izrada i postava spuštenog/ovješenog  stropa kao sa podkonstrucijom.
Postava spuštenog stropa sa  skrivenom
podkonstrukcijom. Vel ploča 60x60 (60x120)cm
u svim prostorima aneksa prizemlja  a u suterenu
oba halla, kabinet 2 wc i tuš kabineta te spremište uz stroj. jug te hodnicima ,svlačionicamai wc_ima
Postava na pod-konstrukciju u svim prostorima suterena i aneksa prizemlja
Način polaganja, tip, uzorak i dr. po izboru arhitekta. 
</t>
  </si>
  <si>
    <t>PREGRADNE STIJENE  IZ GIPSKARTONSKIH PLOČA</t>
  </si>
  <si>
    <t xml:space="preserve">Dobava , izrada I postava pregradnog zida 
  debljine 10 cm, i dvostruke obloge gipskartonskim pločama 2 x 12,5 mm  ,uložak min. vune 40mm, F-90 , Rw 67 dB.
Sve komplet ,pojačana nosiva konstrukcija ( vis.Hsv. do  3,40m) s dovratnicima koji su posebno obračunati u stolarskim radovima uz stavke vrata.
</t>
  </si>
  <si>
    <t>VANJSKA ALU. BRAVARIJA, STAKLENE STIJENE, PROZORI I VRATA</t>
  </si>
  <si>
    <t xml:space="preserve">Kako je ovo zatvaranje prozora doma  izvan zgade dvorane , na otvorenom cijenu uračunati dodatak
za brtvljene po opsegu prozora i finalnu obradu cement ploče fasadnom bojom uz pripremu podloge ploče.
</t>
  </si>
  <si>
    <t xml:space="preserve">Dobava , izrada i postava pregradnog instalacijskog  zida debljine 22,0 cm s dvostrukom metalnom konstrukcijom (nosači 2 x 75mm) i dvostrukom oblogom vodootpornim gipskartonskim pločama 2 x 12,5 mm, uložak mineralne vune min.8cm, F-90, Rw= 69dB.  H=3,35m.
Sve komplet sa elementima za montažu sanitarnih uređaja.
</t>
  </si>
  <si>
    <t xml:space="preserve">a. Dobava, izrada i postava obloga pregradne stijena prema strani aneksa sa  HPL pločama 18mm u boji po izboru. Postava vijcima  ili dr. po izboru i uputama proizvođača 
</t>
  </si>
  <si>
    <t>Priprema podloge strojno kugličnim sačmarenjem, brušenjem ili frezanjem. Priprema se izvodi zbog odstranjivanja loših površinskih dijelova sa komplet čišćenjem, usiavanjem, a sve zbog potrebne prionjivosti podne obloge na podlogu ( vlačna čvrstoća 1,5N/mm)</t>
  </si>
  <si>
    <t xml:space="preserve"> Isto kao st. 4.2. samo dobava i postava završne podne obloge VANJSKOG prostora POSTOJEĆEG  IGRALIŠTA  sa svim slojevima sustava  prema uputama proizvođača.
Stavka uključuje i izradu linija d=10cm sportskih borilišta košarke u boji po izboru
</t>
  </si>
  <si>
    <t xml:space="preserve">Dobava materijala i ugradnja elastične podne obloge vanjskog natkrivenog prostora u suterenu, na bazi poliuretanskih smola i reciklirane gumene trake prosječne debljine 5 mm koji se sastoji od ljepila ispod trake od gumenih agregata debljine 4 mm, kao brtvenog i nosivog sloja, te završnog UV stabilnog laka.
Podna obloga mora zadovoljavati sljedeće zahtjeve:
- srednja mehanička otpornost
- protukliznost
- vodonepropusnost
- lako održavanje
- amortiziranje udarne buke
Nijansa boje poda u dogovoru s investitorom i projektantom.
Klasa gorivosti Bfl-s1.
</t>
  </si>
  <si>
    <t xml:space="preserve">Osto kao st. 4.5. samo dobava i postava završne obloge poda prostora za rekvizite u aneksu dvorane- prizemlje.
</t>
  </si>
  <si>
    <t xml:space="preserve">Dobava  i  postava keramičkih zidnih pločica Ia klase ljepljenjem, u tehnici fuga na fugu
tako da fuge prate fuge poda. Izvedba vodotijesno
bez naglašenih fuga. Oblaganje do pod strop u prostorima sanitarija invalida, kabinet 1 ( prizemlje) i kabinet 2 suteren.
Cijene keramičkih pločica do 140,00kn/m2.
Spojevi – fuge zidnih ploha sa podom i međusobno obvezno silikonirani odgovarajućim elastoplastičnim silikonom. Tip, boja i uzorak po izboru arhitekta.
</t>
  </si>
  <si>
    <t xml:space="preserve">Dobava  i  postava keramičkih zidnih pločica Ia klase lijepljenjem, građevinskim ljepilom u tehnici fuga na fugu tako da fuge prate fuge poda. Izvedba vodotijesno bez naglašenih fuga. Oblaganje do pod strop u prostorima sanitarija ,garderoba ,praonica i  spremišta u suterenu
Cijene keramičkih pločica do 140,00kn/m2.
Spojevi – fuge zidnih ploha sa podom i međusobno obvezno silikonirani odgovarajućim elastoplastičnim silikonom. Tip, boja i uzorak po izboru arhitekta.
</t>
  </si>
  <si>
    <t>okno svijetlih dimenzija 60x60 cm s plinotijesnim poklopcem aluminijskim poklopcem veličine 60x60 cm, nosivosti 50 kN, za ugradnju poda.
- do 100 cm svijetle dubine</t>
  </si>
  <si>
    <t xml:space="preserve">Aluminijska unutarnja protupožarna stijena izlaz/ulaz hala dvorane)  s dvokrilnim protupožarnim vratima i fiksnim nadsvjetlom. Izrada,  doprema  i  montaža
Vratna krila i  dovratnik i cijela stijena izvedeni su od tipskih profila u boji po izboru projektanta. Otvaranje vrata prema van. 
Dimenzije vratnog krila 2x 110 x 240 cm .
- fiksni dio nadsvjetlo   65x257cm ,vratno krilo sa automatskim  zatvaranjem
Dim. cijele stijene 257 x 305cm
U cijeni obuhvatiti sav potreban okov kvaka, brava, prihvatnik i cilindar sa 3 ključa.
Umetanje vrata prema tipskom detalju spoja proizvođača. Sve komplet.
</t>
  </si>
  <si>
    <t xml:space="preserve">Aluminijska  stijena/vrata  pročelja (izlaz/ulaz suteren)  1 fiksno  polje sa jednokrilnim vratima. Protupožarna vrata EI 60. Izrada,  doprema  i  montaža
Vratna krila i  dovratnik izvedeni su od tipskih profila   u boji po izboru projektanta. 
Protuprovalna klasa RC-2, Uw≤1,47W/m2K.
Otvaranje vrata prema van. 
Dimenzije vrata 91 x 220  cm ( fiksno nadsvjetlo h=78cm.)
Umetanje vrata prema tipskom detalju spoja proizvođača. 
U cijeni obuhvatiti sav potreban okov kvaka, brava, prihvatnik i cilindar sa 3 ključa. Vratno krilo sa automatskim zatvaranjem.
Ukupna dim. stijene 105x290cm.
Sve komplet prema općem opisu.
</t>
  </si>
  <si>
    <t xml:space="preserve">Kao st. 2.8. Izrada, doprema  i  montaža unutarnjih ostakljenih aluminijskih vrata sa fiksnim dijelom i fiksnim  nadsvjetlom.Vrata sa svim potrebnim  okovom te dodatnim okovom sukladno dimenzijama bravom i ključem. 
ostakljeno sigurnosnim laminiranim staklom po izboru. 
Sve po uputama  proizvođača.
Vrata-krilo 91x220cm , nadsvjetlo 103x78cm.(dim sa okvirom 103 x 298cm)
</t>
  </si>
  <si>
    <t xml:space="preserve">Otvaranje prema van rotacijom oko gornje osi. Nošenje krila  preko tipskih  škara čija  nosivost 
korespondira  potrebnoj  težini  krila.  Prozori  opremljeni  tipskim okovom, ručkom i mehanizmima za zatvaranje.
</t>
  </si>
  <si>
    <t xml:space="preserve">Izrada. doprema i montaža unutarnjih dvostranih (lijevo-desno) klizno-sklapajućih (folding) vrata spremišta rekvizita i opreme uz ulazni hal dvorane. Tip sa 2+ 2krila ,dim.krila 70x220cm, dim okvira 70mm
 sa upuštenom donjom i gornjom vodilicom. Sve komplet sa sigurnosnom ček. bravom i ključem
 ostakljeno unutarnjim sigurnosnim laminiranim staklom LSG 6+14+6mm (26mm) po izboru. Sve po uputama proizvođača
Ukupna dimenzija stijene 290 x 220 cm
</t>
  </si>
  <si>
    <t xml:space="preserve">Izrada,  doprema  i  montaža unutarnjih ostakljenih aluminijskih vrata sa fiksnim dijelom i fiksnim  nadsvjetlom.Vrata sa svim potrebnim okovom te dodatnim okovom sukladno dimenzijama bravom i ključem. 
ostakljeno sigurnosnim laminiranim staklom LSG 2x6mm po izboru. Sve po uputama proizvođača.  
 - staklena stijena i vrata : Rw=46dB
  Odabrano je antibakterijsko staklo ( Antibacterial glass)
    u izvedbi kao laminirano LSG kako slijedi:
  - IZO staklo:-vanjsko d=66,2mm sastavljeno od:
                    - 6mm  - bezbojno float staklo
                    - 0,76 mm – PVB Sound Control-     folija za zvučnu izolaciju
    - 6mm - bezbojno float staklo
    - međuprostor 22mm ispunjen zrakom
    - unutarnje staklo LSG 66.2mm sastavljeno od:
     - 6mm- bezbojno float staklo
     - 0,76 mm – PVB Sound Whitte- folija  mliječno bijele boje
     - 6mm - bezbojno float staklo
</t>
  </si>
  <si>
    <t xml:space="preserve">Kao st.2.8. samo izrada,  doprema  i  montaža unutarnjih ostakljenih aluminijskih vrata sa fiksnim dijelom i fiksnim  nadsvjetlom.Vrata sa svim potrebnim okovom te dodatnim okovom sukladno dimenzijama bravom i ključem. 
ostakljeno sigurnosnim laminiranim staklom.
Vrata-krilo 91x220cm , nadsvjetlo 103x83cm.(Dim. sa okvirom 103 x303cm)
</t>
  </si>
  <si>
    <t xml:space="preserve">Izrada,  doprema  i  montaža  aluminijske  stijene  pročelja sa  2 otklopna  prozora (otvaranje na van rotacijom oko gornje osi)  i 2 fiksna polja. Staklo br. 2. Prizemlje,jug,aneksa,stubište.
Prozor sa svim potrebnim okovom te dodatnim 
kovom sukladno dimenzijama. Sve ostalo prema općem opisu
-   fiksni modul   dim. 170x100cm , kom 3
-    prozor modul dim. 170x100cm, kom 1
Obratiti pažnju na kompenzaciju dilatacija uslijed promjena topline. 
Ukupna dimenzija stijene 170 x 400cm
</t>
  </si>
  <si>
    <t xml:space="preserve">SEKCIJSKA  KLIZNA SKLOPIVA STIJENA
( ručno otvaranje/zatvaranje)
</t>
  </si>
  <si>
    <t xml:space="preserve">Izrada,  doprema  i  montaža fiksnog ostakljenog otvora svjetlarnika (hall - ulaz u dvoranu) aluminijskih   profila (vatrootpornost sustava EI60) u boji po izboru projektanta. Staklo EI60, ≤1,47W/m2K, 
protuprovalna klasa RC-2. ili jednakovrijedno
Svijetli otvor (gornja strana) 120x120cm, monierke/.holkeri d=15.cm, h=50cm.
Hidroizolacija i arm. beton posebno obračunati. Stavka uključuje vatrootpornu termoizolaciju 
mineralna vuna A1,s-1-d0,  d=15cm i opšav Alu limom (kao panel pročelja ,glatki, 
Kingspan d=0,6mm ili jednakovrijedan)
komplet sa vodotijesnom izvedbom spoja sa ostakljenim otvorom. Prema detalju odabranog proizvođača ostakljenja pročelja.
</t>
  </si>
  <si>
    <t xml:space="preserve">Dobava , izrada i postava obložnog zida uz postojeći  zid  u suterenu i prizemlju aneksa  debljine 7.5 cm jednostruke konstrukcije   (nosač 50mm ) i jednostruke obloge cementnim pločama  2 x 12,5 mm  ,uložak min. vune 40mm..
Sve komplet , pojačana nosiva konstrukcija 
</t>
  </si>
  <si>
    <t xml:space="preserve">Dvokrilna vrata ulaza u dvoranu – za opremu.
Stavka uključuje oblogu donjeg ruba vrata iz nehrađajućeg lima obostrano visine 30 cm.
Dim. 2x100/240cm
</t>
  </si>
  <si>
    <t xml:space="preserve">Stolarski radovi izvode se unutar zgrade, a odnose se na stijene, vrata, prozore i nadsvjetla. Okov prvoklasan. Dovratnici vrata čelični u boji po izboru projektanta. Puna krila vratiju izvode se iz panel ploče debljine 35 mm, obostrano obložena laminatom, dezena i boje po izboru projektanta.  Uključena završna obrada okvira toniranjem i lakiranjem po izboru projektanta. Kompletan prvoklasan okov usklađen s težinom krila. Gumeni odbojnici podni ili zidni uključeni. Kvake i štitnici prvoklasni. Sva krila se opremaju bravama i sistemskim cilindrima. Uzorke dostaviti projektantu na uvid i odobrenje. Dovratnici širine do 15 cm.
U cijenu je uključena izrada potrebnih konstruktivnih  ojačanja za ugradnju vrata u gipskartonske zidove.
Sve komplet - po izboru Projektanta.
Dimenzije se odnose na svijetli otvor vrata.
Prizemlje i suteren
</t>
  </si>
  <si>
    <t xml:space="preserve">Dobava i montaža  horizontalno sklopive sekcijske staklene stijene (intergrirano ISO staklo Tip 2) u suterenu po obodu  prostora za tjelesni odgoj na otvorenom . Sve komplet po detalju i putama ponuđača.
Svijetla visina otvora 2,75 m. Vodilice u stropu i podu prema usvojenom detalju.
Dva simetrična dijela koje se otvaraju prvi na  lijevo a drugi na desno od sredine prostora. Dim. jedne sekcije 12,60 x 2,75m.
Dim. 2  sekcije 12,60 x 2,75m.+ 12,60 x 2,75m.
Sve komplet sa okovom ,bravom, ključevima  i dr.
m1 12,60+12,60
m2 34,65+34,65
</t>
  </si>
  <si>
    <t xml:space="preserve">Izvedba spojeva poda praonica ,wc-a i garderoba u suterenu sa elementima odvodnje (slivnici, i dr.) te posebno izvedbe sokla
</t>
  </si>
  <si>
    <t>a. spojevi sa elementima odvodnje</t>
  </si>
  <si>
    <t>b. sokl-spojevi sa zidnim plohama</t>
  </si>
  <si>
    <t>Dobava i ugradnja WC metlice, kromirana drška i kantica, montaža na zid. U cijenu uračunat sav potreban rad i materijal za kompletnu montažu.</t>
  </si>
  <si>
    <t>Dobava i ugradnja nosača toaletnog papira, montaža na zid. U cijenu uračunat sav potreban rad i materijal za kompletnu montažu.</t>
  </si>
  <si>
    <t>Dobava i montaža sanitarne akrilne tuš kade dimenzija 100x100x2,5cm. U cijenu uključen sav sitniji materijal potreban za kompletnu montažu. Postava prema uputama proizvođača.</t>
  </si>
  <si>
    <t>Dobava i montaža jednoručne mješalice za umivaonik sa  produženom ručkom. Stavka uključuje kutne ventile sa filterom, te sav potreban materijal za spajanje na toplu i hladnu vodu. Postava prema uputama proizvođača.</t>
  </si>
  <si>
    <t>Dobava i montaža kristalnog pomičnog ogledala iznad umivaonika dimenzija. Postava prema uputama proizvođača.</t>
  </si>
  <si>
    <t>Dobava i montaža sanitarnog samonosivog   montažnog elementa sa podžbuknim vodokotlićem za konzolnu WC  školjku. U cijenu uključena aktivacijska tipka istog proizvođača (bijela boja ) i sav sitniji materijal potreban za kompletnu montažu. Postava prema uputama proizvođača.</t>
  </si>
  <si>
    <t>Dobava i montaža samostojećeg umivaonika, dimenzija 60x47cm, komplet sa inox sifonom. U cijenu uključen sav sitniji materijal potreban za kompletnu montažu. Postava prema uputama proizvođača.</t>
  </si>
  <si>
    <t>Dobava i montaža jednoručne miješalice za umivaonik  srednje klase. U cijenu uključen sav sitniji materijal potreban za kompletnu montažu. Postava prema uputama proizvođača.</t>
  </si>
  <si>
    <t>Dobava i montaža konzolne keramičke bijele WC školjke , dimenzija 56x46cm sa odgovarajućom samozatvarajućom daskom i poklopcem. U cijenu uključen sav sitniji materijal potreban za kompletnu montažu. Postava prema uputama proizvođača.</t>
  </si>
  <si>
    <t>Dobava i montaža  sanitarnog samonosivog montažnog elemenata za konzolnu WC školjku u sanitarijama prilagođenim invalidnim osobama s pripremom za  postavljanje držača. U cijenu uključen sav sitniji materijal potreban za kompletnu montažu. Postava prema uputama proizvođača.</t>
  </si>
  <si>
    <t>Dobava i montaža viseće keramičke bijele wc školjke namijenjene invalidnim osobama u kompletu sa odgovarajućim wc sjedalom. U cijenu uključen sav materijal potreban za kompletnu montažu. Postava prema uputama proizvođača.</t>
  </si>
  <si>
    <t>Dobava i montaža biijelog keramičkog umivaonika namjenjenog invalidnim osobama dimenzija 600x490.U cijenu uključen sav sitniji materijal potreban za kompletnu montažu. Postava prema uputama proizvođača.</t>
  </si>
  <si>
    <t>Dobava i montaža tuš seta sa 1 potrošačem za mušku i žensku praonicu. U cijenu je  uključen podžbukni element, za mješalicu i glava tuša fi 25, te i sav materijal i pribor potrebana za kompletnu montažu. Postava prema uputama proizvođača.</t>
  </si>
  <si>
    <t>Dobava i ugradnja gotovog kanala od polimerbetona sa pocinčanom s integriranim padoma za linijsku odvodnju oborinskih voda. Kanal se postavlja prema uputama proizvođača. Gornji rub rešetke se izvodi u razini 2- 5 mm ispod kote završne okolne površine. Pokrovna rešetka za razred opterećenja A15.
U cijenu uključen sav potreban rad i materijal potreban za montažu kanala, sve komplet gotovo i montirano prema uputstvu proizvođača. Obračun po m1 izvedenog kanala.</t>
  </si>
  <si>
    <t>Dobava i ugradnja gotovog kanala od nehrđajućeg čelika za linijsku dvodnju tuševa. Stavka obuhvaća kanal širine min 100 mm, fazonski spoj na kanalizaciju ( na kraju kanalice ) i pokrovnu rešetku iz inoxa AISI 316. Uključen sav spojni pribor, priprema podloge i kompletna ugradnja.</t>
  </si>
  <si>
    <t>Dobava i ugradnja tipskog slivnika, u prostor strojarnice. Stavka obuhvaća sav pomoćni pribor i materijal do potpune fukcionalnosti. Izljev je vertikalan sa spojem na DN110.</t>
  </si>
  <si>
    <t xml:space="preserve">Slično kao st. 4.4. samo dobava i postava završne obloge poda zone svlačionica, tuševa i wc-a suterena te spremišta čistačica epoksidnim kompozitnim sustavom kao debljine sloja 4-6mm.
Sve komplet sa pripremom podloge i izvedbom spoja sokla na vertikalne zidne plohe – po uputama proizvođača.
</t>
  </si>
  <si>
    <t xml:space="preserve">Dobava, izrada i postava pregradnog zida debljine 10 cm jednostruke konstrukcije (nosač 50mm) i vanjske obloge iz ploča s jezgrom od cementa i dodatnim tvarima te s površinskim slojem od staklenih vlakana na licu i naličju ploče debljine 2x 12,5mm u postojeće otvore prozora doma (unutar aneksa) i gk akustičnim pločama 2 x 12,5 mm  ,uložak min. vune 60mm.
Sve komplet ,pojačana nosiva konstrukcija ( vis.Hsv. do  2,20m) Ugradnja u špalete postojećih prozorskih otvora.
</t>
  </si>
  <si>
    <t xml:space="preserve">Dobava , izrada i postava pregradnog zida debljine 15,0 cm s jednostrukom metalnom konstrukcijom (nosač 100mm) i dvostrukom oblogom akustičnim gipskartonskim pločama 2 x 12,5 mm, uložak mineralne vune min.8cm. Doplatak za ojačanja za sanitarnu opremu i uređaje prema mjestu primjene. 
Sve komplet s dovratnicima koji su obračunati u stolarskim radovima uz stavke.
</t>
  </si>
  <si>
    <t>- glatke gipskartonske ploče</t>
  </si>
  <si>
    <t>- perforirane akustične gipskartonske ploče</t>
  </si>
  <si>
    <t xml:space="preserve">Dobava, izrada i postava spuštenog/ovješenog   stropa dvorane sa podkonstrucijom.
Postava spuštenog stropa sa  skrivenom
podkonstrukcijom u dvorani ( h= 7,70 m).
Jednostruke ploče, d=1,25 - 2,0 cm.
Način polaganja, tip, uzorak i dr. po izboru arhitekta. 
</t>
  </si>
  <si>
    <r>
      <t xml:space="preserve">Odbojka  </t>
    </r>
    <r>
      <rPr>
        <sz val="9"/>
        <rFont val="Arial"/>
        <family val="2"/>
        <charset val="238"/>
      </rPr>
      <t xml:space="preserve">                                                                                                                dobava i ugradnja metalnih pocinčanih odbojkaških stupova promjera 100 mm za vanjsku upotrebu u kompletu mreža, poklopac za asfalt i čahure</t>
    </r>
  </si>
  <si>
    <r>
      <t xml:space="preserve">Košarka   </t>
    </r>
    <r>
      <rPr>
        <sz val="9"/>
        <rFont val="Arial"/>
        <family val="2"/>
        <charset val="238"/>
      </rPr>
      <t xml:space="preserve">                                                                                                         Dobava i ugradnja jednocjevne košarke, projekcija 165 cm, melamin  tabla otporna na vanjske uvjete, fiksni obruč, mrežica superpokal,s ugradnim čahurama,  temelje osigura investitor prema nacrtima dobavljača</t>
    </r>
  </si>
  <si>
    <r>
      <t xml:space="preserve">ODSKOČNA DASKA
</t>
    </r>
    <r>
      <rPr>
        <sz val="9"/>
        <rFont val="Arial"/>
        <family val="2"/>
        <charset val="238"/>
      </rPr>
      <t>Dobava odskočne daske, školska,tapecirana, dno protuklizno, dimenzija cca 120/60/20 cm. Namjena za seniorski uzrast. 
Uvažavati norme EN 913 ili jednakovrijedno _________________.</t>
    </r>
  </si>
  <si>
    <r>
      <t xml:space="preserve">ŠVEDSKI SANDUK VELIKI šestodjelni
</t>
    </r>
    <r>
      <rPr>
        <sz val="9"/>
        <rFont val="Arial"/>
        <family val="2"/>
        <charset val="238"/>
      </rPr>
      <t>Dobava velikog šestdjelnog g švedskog sanduka dimenzije 150x75x110 cm
Sanduk drveni, uglovi zaobljeni, lakirano, pokrov presvučen umjetnom kožom, ugrađen mekan plastični profil za stabilnost.sa ugrađenenim kotačićima za  prijevoz. 
Uvažavati norme EN 916 ili jednakovrijedno _________________.</t>
    </r>
  </si>
  <si>
    <r>
      <t xml:space="preserve">GREDA NISKA 
</t>
    </r>
    <r>
      <rPr>
        <sz val="9"/>
        <rFont val="Arial"/>
        <family val="2"/>
        <charset val="238"/>
      </rPr>
      <t>Dobava niske školske grede dimenzije 390/40/40 cm, širina drvenog dijela 10 cm. 
Noge od metala, gumeni čepovi protiv proklizavanja. 
Uvažavati norme EN 12432 ili jednakovrijedno _________________.</t>
    </r>
  </si>
  <si>
    <r>
      <t xml:space="preserve">GREDA VISOKA  </t>
    </r>
    <r>
      <rPr>
        <sz val="9"/>
        <rFont val="Arial"/>
        <family val="2"/>
        <charset val="238"/>
      </rPr>
      <t xml:space="preserve">
Dobava visoke školske grede dimenzije dužine 5m, nastavljiva po visini od 70 - 120 cm. 
Noge od metala, gumeni čepovi protiv proklizavanja. 
U kompletu i kolica za prijevoz grede. 
Uvažavati norme EN 12432 ili jednakovrijedno _________________.</t>
    </r>
  </si>
  <si>
    <r>
      <t xml:space="preserve">BADMINTON - stalci 
</t>
    </r>
    <r>
      <rPr>
        <sz val="9"/>
        <rFont val="Arial"/>
        <family val="2"/>
        <charset val="238"/>
      </rPr>
      <t>Dobava samostojećih stalaka za badminton, prijevozni na kotačima
Uvažavati norme EN 1509 ili jednakovrijedno _________________.</t>
    </r>
  </si>
  <si>
    <r>
      <t>STRUNJAČE DEBLJINE  50 cm</t>
    </r>
    <r>
      <rPr>
        <sz val="9"/>
        <rFont val="Arial"/>
        <family val="2"/>
        <charset val="238"/>
      </rPr>
      <t xml:space="preserve">
Strunjača za skok uvis, mekano punilo,  strunjača ima bočne zračne otvore. Ostala obrada kao prethodne strunjače. 
Dimenzije 200/200/50 cm. </t>
    </r>
  </si>
  <si>
    <r>
      <t xml:space="preserve">ŠKOLSKA ODBOJKA
</t>
    </r>
    <r>
      <rPr>
        <sz val="9"/>
        <rFont val="Arial"/>
        <family val="2"/>
        <charset val="238"/>
      </rPr>
      <t xml:space="preserve">Dobava i montaža kompleta za školsku odbojku;
Stupovi su alu, utični, komplet sa čahurama koje ugrađuje dobavljač opreme, čahure (2 kom) i poklopci parketa sa mesing obručem (2 kom). Stupovi sa mekanom demontažnom zaštitom. 
Školska mreža sa sajlom, mogućnost zatezanja mreže, visinsko podešavanje mreže.
Uvažavati norme EN 1271 ili jednakovrijedno _________________.                        </t>
    </r>
  </si>
  <si>
    <r>
      <t xml:space="preserve">STROPNI KOŠ ELEKTRO PODIZNI  - glavno igralište
</t>
    </r>
    <r>
      <rPr>
        <sz val="9"/>
        <rFont val="Arial"/>
        <family val="2"/>
        <charset val="238"/>
      </rPr>
      <t>montaža stropnog koša za natjecateljsku košarku, el. podizna konstrukcija l=7,8m, metalna, dvostruka stabilna (bez dodatnih sajli), obojena u boji po izboru projektanta. - pogon:elektromotor. Napajanej el. pogona osigurava investitor. isporučiti komandni ormarič za ugradnju u zid, komande dizanje i spuštanje osigurane bravom. Konstrukcija koša pričvršćuje se vijčanom vezom na glavne rasponske nosače krova.
Ploča sekurit 180x105cm sa izrezom ploča sa regulacijom visine koša od 305 do 260 cm., mekana zaštita donjeg ruba i bočnog dijela, obruč s oprugom (zglobni), mrežica.                                                                                                                                      - TUV certfikat EN 1270:2000 ili jednakovrijedno _________________.
- EWF certifikat EN 729/ISO3834 ili jednakovrijedno _________________.</t>
    </r>
  </si>
  <si>
    <r>
      <t xml:space="preserve">RUČE DVOVISINSKE 
</t>
    </r>
    <r>
      <rPr>
        <sz val="9"/>
        <rFont val="Arial"/>
        <family val="2"/>
        <charset val="238"/>
      </rPr>
      <t>Dobava i montaža dvovisinskih školskih ruča sa regulacijom po visini od 190 do 240 i od  110 do 160 cm, razmak ruča od 70-140 cm. Podizne osi pocinčane. U kompletu i strunjača.   Prečke su metalne, drvena obloga. 
Ugrađeni kotači za prijevoz .
Uvažavati norme EN 915 ili jednakovrijedno _________________.</t>
    </r>
  </si>
  <si>
    <r>
      <t xml:space="preserve">RUČE PARALELNE 
</t>
    </r>
    <r>
      <rPr>
        <sz val="9"/>
        <rFont val="Arial"/>
        <family val="2"/>
        <charset val="238"/>
      </rPr>
      <t>Dobava i montaža paralelnih školskih ruča sa regulacijom po visini od 100 do 160 cm, razmak ruča od 31-61 cm. Podizne osi pocinčane. Prečke drvene. U kompletu i strunjača
Uvažavati norme EN 915 ili jednakovrijedno _________________.</t>
    </r>
  </si>
  <si>
    <r>
      <t xml:space="preserve">KOZLIĆ MALI 
</t>
    </r>
    <r>
      <rPr>
        <sz val="9"/>
        <rFont val="Arial"/>
        <family val="2"/>
        <charset val="238"/>
      </rPr>
      <t>Dobava malog kozlića, elastičan trup, obučen u pravu kožu, metalne noge s teleskopskom regulacijom po 5 cm, jedna noga bez stupnjevane regulacije (za izravnanje neravnina), ugrađeni kotačići za prijevoz. Veličina od 90-130 cm.
Uvažavari norme EN 12196, EN 913 ili jednakovrijedno _________________.</t>
    </r>
  </si>
  <si>
    <r>
      <t xml:space="preserve">KOZLIĆ VELIKI 
</t>
    </r>
    <r>
      <rPr>
        <sz val="9"/>
        <rFont val="Arial"/>
        <family val="2"/>
        <charset val="238"/>
      </rPr>
      <t>Dobava velikog kozlića, Obučen u pravu kožu, metalne noge s teleskopskom regulacijom po 5 cm, jedna noga bez stupnjevane regulacije (za izravnanje neravnina), ugrađeni kotačići za prijevoz, visina od 100 - 150 cm. 
Uvažavari norme EN 12196, EN 913 ili jednakovrijedno _________________.</t>
    </r>
  </si>
  <si>
    <r>
      <t xml:space="preserve">STOL ZA STOLNI TENIS
</t>
    </r>
    <r>
      <rPr>
        <sz val="9"/>
        <rFont val="Arial"/>
        <family val="2"/>
        <charset val="238"/>
      </rPr>
      <t>Dobava i postavitev prevozne i sklopive opreme za stolni tenis. Stol za stolni tenis dimenzija: (dužina) 2740 x (širina) 1525 x (visina od poda) 760 mm proizvedena u skladu sa pravilima i sigurnosnim normama EN 14468-1 za stolni tenis ili jednakovrijedno _________________. Inovativen dizajn, DSI tehnologija (double security integree) - automatsko zaključavanje stola.. Karakteristike stola: boja je jednakomjerno mat plava; igraća površina jako zgusnuta iverica debljina 22 mm; vertikalna stranica (okvir): nehrđajući čelik otporan na udarce debljine 50 mm; noge od stola: čelične presvučene plastikom, u obliku slova Y dimenzije 90x40 mm, dupli točkovi Φ150; stalak za mrežicu: sa regulacijom visine, kod zatvaranja stola nije potrebno odstraniti stalke, sistem slaganja: Compact tehnologija; dimenzije stola u složenem stanju: 1830 x 750 x 1550 mm; teža: 94 kg; dodatni prostor za: loptice, raket, pokrivalo raketa</t>
    </r>
  </si>
  <si>
    <r>
      <t xml:space="preserve">RADNA SKELA
</t>
    </r>
    <r>
      <rPr>
        <sz val="9"/>
        <rFont val="Arial"/>
        <family val="2"/>
        <charset val="238"/>
      </rPr>
      <t>Dobava radne skele, visine podesta 6,6m, visina ograde 7,65 m, radna visina 8,60 m.
Ugrađeni kotači za prijevoz .
Uvažavati norme EN 1298 ili jednakovrijedno _________________.</t>
    </r>
  </si>
  <si>
    <t>u skladu s HRN EN 13501-2 ili jednakovrijedno _________________.</t>
  </si>
  <si>
    <t>tehničke karakteristike prema EN14511-3 2011 ili jednakovrijedno _________________.</t>
  </si>
  <si>
    <t>Crne čelične (materijal prema DIN 1629 ili jednakovrijedno _________________) bešavne cijevi  prema standardu DIN 2448 ili jednakovrijedno _________________, kompletno sa svim potrebnim spojnim, pričvrsnim  i ovjesnim materijalom, kao i materijalom za varenje.</t>
  </si>
  <si>
    <t>Dobava i ugradba cijevne armature.  DIN 3202 ili jednakovrijedno _________________, NP 10.</t>
  </si>
  <si>
    <t>Nelegirani čelik 1.0306 prema EN 1035-3 ili jednakovrijedno _________________ izvana pocinčan. Tvornički s EPDM-elementima za brtvljenje i O-prstenovima za radne temperature do 110°C i tlakove do 16bar.</t>
  </si>
  <si>
    <t xml:space="preserve">Dobava i ugradba tlačno-odsisne modularne klima komore.   Izolirani panel i vrata. Konstrukcija mora biti   prema zahtjevima  europskog standarda EN 1886 ili jednakovrijedno _________________. Tehničke performanse  uređaja ovjerene prema EUROVENT i ErP 2016 direktivi. Smjer posluživanja kod narudžbe provjeriti. </t>
  </si>
  <si>
    <t>sukladno EN 1506 ili EN 13180 ili jednakovrijedno _________________.</t>
  </si>
  <si>
    <t xml:space="preserve">Dobava i montaža ormarića za smještaj vatrodojavne centrale, vatrootpornosti F60. 
Protupožarni ormarić s ugrađenim zaokretnim djelomično ostakljenim vratima, cijeli u klasi T60'. 
Izrada od čeličnog pocinčanog lima.
Završna obrada plastifikacijom u boji iz RAL kataloga po specifikaciji naručitelja.
Ostakljena vrata izvedena su protupožarnim staklom u klasi F60', debljine 21 mm.
Ugrađena protupožarna brava po DIN-18250 ili jednakovrijedno _________________ i cilindar s tri ključa.
Certificirana po ovlaštenim ustanovama u RH.
Dimenzije 80x80x25 cm.
</t>
  </si>
  <si>
    <t xml:space="preserve">Dobava i montaža kanala za linijsku odvodnju (Šlic-kanal) bez zaštitnog metalnog ruba. Kanal je izrađen iz polymerbetona građevinske visine 130 - 230 mm. Svijetla širina kanala je 100 mm, građevinska širina 130 mm, građevinska dužina
100 cm. Rešetka u obliku raspora izvedena od nehrđajućeg čelika sa širinom raspora 15 mm, ukupne visine 10 cm s položajem raspora na sredini kanalice. Kanal se izvodi, prema detalju polaganjem na betonsku podlogu marke C 20/25 debljine sloja 15 cm, a kanal je potrebno bočno založiti betonom. Gornji rub raspora rešetke se izvodi u razini 2 mm ispod kote gotovog opločenja okolne površine. Na svakoj dionici se obavezno ugrađuje revizijski element za čišćenje kanala, građevinske duljine 50 cm, sa mogućnošću podizanja poklopca. U cijenu uključiti sav potreban rad, pribor i materijal za montažu kanala, sve komplet gotovo i montirano do potpune funkcionalnosti prema uputstvu proizvođača. Obračun po m duž. izvedenog kanala. </t>
  </si>
  <si>
    <t>PE-HD  prema HRN EN 1519-1:2004 ili jednakovrijedno_______________ cjevovod s potrebnim fazonskim komadima i spojnim priborom.</t>
  </si>
  <si>
    <r>
      <t xml:space="preserve">Dobava i ugradnja </t>
    </r>
    <r>
      <rPr>
        <sz val="10"/>
        <color indexed="8"/>
        <rFont val="Arial"/>
        <family val="2"/>
      </rPr>
      <t xml:space="preserve">dodatne </t>
    </r>
    <r>
      <rPr>
        <b/>
        <sz val="10"/>
        <color indexed="8"/>
        <rFont val="Arial"/>
        <family val="2"/>
      </rPr>
      <t>zvučne</t>
    </r>
    <r>
      <rPr>
        <sz val="10"/>
        <color indexed="8"/>
        <rFont val="Arial"/>
        <family val="2"/>
      </rPr>
      <t xml:space="preserve"> i </t>
    </r>
    <r>
      <rPr>
        <b/>
        <sz val="10"/>
        <color indexed="8"/>
        <rFont val="Arial"/>
        <family val="2"/>
      </rPr>
      <t>toplinske</t>
    </r>
    <r>
      <rPr>
        <sz val="10"/>
        <color indexed="8"/>
        <rFont val="Arial"/>
        <family val="2"/>
      </rPr>
      <t xml:space="preserve"> izolacije  protiv buke i orošenja cjevovoda i fazonskih komada, specifikacijom obuhvaćeno ukupno m2 zvučno izoliranog cjevovoda. </t>
    </r>
  </si>
  <si>
    <t xml:space="preserve">grijač 230V/8W </t>
  </si>
  <si>
    <t xml:space="preserve">Uljevni element,s univerzalnom prirubnicom za spoj s hidroizolacijom,  toplinskom izolacijom i zaštitnom košarom </t>
  </si>
  <si>
    <r>
      <rPr>
        <b/>
        <sz val="10"/>
        <rFont val="Arial"/>
        <family val="2"/>
        <charset val="238"/>
      </rPr>
      <t>TIP 2</t>
    </r>
    <r>
      <rPr>
        <sz val="10"/>
        <rFont val="Arial"/>
        <family val="2"/>
        <charset val="238"/>
      </rPr>
      <t xml:space="preserve"> – Staklo za strukturalnu fasadu-prozori dvorane i aneksa jug ( 4x strukturalno lijepljeno) ; 
Ostakljenje izvesti izolacijskim staklom kao ili jednakovrijedno:
• Vanjsko staklo 8 mm  COOL LITE KN 166 II (extra clear)– kaljeno, fino brušeno
• ( ESG+HST TEST)
• 16 mm međuprostor ispuna inertnim plinom Argonom min. 90 % strukturalni silikon
• Unutarnje staklo sigurnosno tipa Lamistal Low-E 4.4.2 mm FLOAT
• Low e coating na poz. 2  prema  ISO 9050 m1 / EN 6731 ili jednakovrijedno _________________
• IZO strukturalno kitano
• Ljepljeno na alu-profile s posmakom
• Fuge strukturalno kitane
• Emajlirani rubovi
Uzorke stakla dostaviti arhitektu na odobrenje
Staklo treba zadovoljiti minimalne tehničke karakteristike: (EN 410; EN 473 ili jednakovrijedno _________________):
• Transmisija svjetla (LT)=60 % 
• Refleksija svjetla (LRe) = 22 %
• (SC) 0,42%
</t>
    </r>
  </si>
  <si>
    <t>• Transmisija energije (ET) = 24 % ili manje (prema EN 410 ili jednakovrijedno _________________)
• Otpor gubitka topline min. Ug=1,0 W/m2K ili manja  (prema EN 673 ili jednakovrijedno _________________)
• Solarni faktor min. g=0,37  (prema EN 410)
• Zvučna izolacija min. Rw=36 dB (prema EN 12758; EN 140, ISO 717 ili jednakovrijedno _________________)</t>
  </si>
  <si>
    <r>
      <rPr>
        <b/>
        <sz val="10"/>
        <rFont val="Arial"/>
        <family val="2"/>
        <charset val="238"/>
      </rPr>
      <t xml:space="preserve"> TIP 1</t>
    </r>
    <r>
      <rPr>
        <sz val="10"/>
        <rFont val="Arial"/>
        <family val="2"/>
        <charset val="238"/>
      </rPr>
      <t xml:space="preserve"> – Staklo za strukturalnu fasadu fiksnih polja i prozora dvorane zapad, sjever 
Ostakljenje izvesti izolacijskim staklom kao ili jendkovrijedno:
• Vanjsko staklo 6 mm– kaljeno, fino brušeno COOL LITE KN 166 II (extra clear) , 
•  ( ESG+HST TEST)
• 16 mm međuprostor ispuna inertnim plinom Argonom min. 90 % strukturalni silikon
• Unutarnje staklo sigurnosno tipa Lamistal Low-E 3.3.2 mm FLOAT
• Low e coating na poz. 2  prema  ISO 9050 m1 / EN 6731 ili jednakovrijedno _________________.
• IZO strukturalno kitano
• Ljepljeno na alu-profile s posmakom
• Fuge strukturalno kitane
• Emajlirani rubovi
• Ug=1,0 W/m2K
Uzorke stakla dostaviti arhitektu na odobrenje
• Transmisija svjetla (LT)=60 % 
• Refleksija svjetla (LRe) = 22 %
• (SC) 0,42%
• Transmisija energije (ET) = 24 % ili manje (prema EN 410 ili jednakovrijedno _________________ )
• Otpor gubitka topline min. Ug=1,0 W/m2K ili manja  (prema EN 673 ili jednakovrijedno _________________)
• Solarni faktor min. g=0,37  (prema EN 410 ili jednakovrijedno _________________)
• Zvučna izolacija min. Rw=36 dB (prema EN 12758; EN 140, ISO 717 ili jednakovrijedno _________________)
</t>
    </r>
  </si>
  <si>
    <t xml:space="preserve">Prostor između zidanog dijela i aluminijskih profila izveden prema normama struke. Koristiti predviđene profile sa prekidom termičkog mosta kako je prikazano detaljima.  Svi navedeni spojevi moraju imati vrhunsku hidroizolaciju i termoizolaciju međuprostora kako ne bi došlo do prodora vode,   zraka   ili   prolaza   topline.   Sa   vanjske   strane   dodatno   izvesti silikoniranje kvalitetnim silikonom otpornim na atmosferske utjecaje i u boji profila.
Sve pozicije izvesti u skladu sa Tehničkim smjernicama za izradu prozora i vrata. Koeficijent prolaza topline ukupni  Uw≤1,47  W/m²K.( Izračun prema HRN EN ISO 10077-1:2007 ili jednakovrijedno _________________).
</t>
  </si>
  <si>
    <t xml:space="preserve">Aluminijska unutarnja stijena  (izlaz/ulaz dvorane I škole)  s dvokrilnim protupožarnim vratima i fiksnim nadsvjetlom. Izrada,  doprema  i  montaža
Vratna krila i  dovratnik i cijela stijena izvedeni su od tipskih plastificiranih aluminijskih profila u boji po izboru projektanta. Otvaranje vrata prema van. 
Dimenzije vratnog krila 2x 110 x 240 cm . Vratna krila sa automatskim zatvaranjem..
  - fiksni dio nadsvjetlo   65x300cm ,vratno krilo sa automatskim  zatvaranjem
Dim. cijele stijene 300 x 305cm.
U cijeni obuhvatiti sav potreban okov kvaka, brava, prihvatnik i cilindar sa 3 ključa. Umetanje vrata prema tipskom detalju spoja proizvođača. Sve komplet.
</t>
  </si>
  <si>
    <t xml:space="preserve">Dobava i ugradnja višenamjenske sportske monolitne bešavne i elastične podne obloge na bazi poliuretanskih smola i reciklirane gumene trake prosjećne debljine 11 mm u skladu s eurospkim standardom za sportske podove EN 14904 (kategorija P1) ili jednakovrijedno _____________.
Pod mora zadovoljavati sljedeće zahtjeve:
točkasta elastičnost klasifikacije P1
srednja mehanička otpornost 25N/mm
odbojnost lopte 98% (EN 12235 ili jednakovrijedno _________________)
odsjaj površine 3% (EN 2813 ili jednakovrijedno _________________ )
otpornost na habanje 150 mg (EN ISO 2183 ili jednakovrijedno _________________ )
protukliznost
UV stabilnost
lako održavanje
apsorbiranje udarne buke do 20 dB (EN 14808 ili jednakovrijedno _________________)
</t>
  </si>
  <si>
    <t xml:space="preserve">B500B – RA
</t>
  </si>
  <si>
    <t xml:space="preserve">B500B – mreže
</t>
  </si>
  <si>
    <t xml:space="preserve">c.  prizemlje – aneks - dio na konstrukciji
  -  podna obloga epoksi (posebno obračunato)
  -  arm-bet.estrich C30/3 XC1,Cl=0,4,zrno dmax=16mm, d = 8cm , fino zaglađeno potpuno ravno, armirano mrežom  MAG-500/560 prema statičkom računu- armatura je posebno obračunata.
  -  PE  folija d = 0,25  mm
  -  ekstrudirani polistiren  XPS 4000 CS d = 6 cm 
   -  Hidroizolacija obračunata u st. A.3.1. 
</t>
  </si>
  <si>
    <t xml:space="preserve">Dobava i montaža originalnog kutnog modula za horizontalnu montažu d= 175mm I d=100mm. Kutni moduli moraju posjedovati dvostruke hidro-termičke brtve na spoju, biti sastavljeni od vanjskog lima debljine 0,6 mm, u potpuno glatkoj izvedbi (bez profilacija), sa završnim slojem boje PVDF debljine 25 my, lim kvalitete S250, pocinčan 275 g/m2 po normi EN1042 i EN 10147-2000 ili jednakovrijedno______________.
Širina modula 1000 mm.
Sustav uključuje aluminijske ili EPDM horizontalne i vertikalne profile.
Koeficijent prolaska topline U = 0,23 W/m2K. ƛ=0,041 W/m2K.
Izolacijska jezgra kao negoriva min.vuna (reakcija na požar klasa A1,A2-s-1¸d0, vatrootpornost int. REI 120 ext. REI240)
Ral boja modula i aluminijskih profila  po izboru projektanta.
Priložiti certifikat vatrootpornosti za modul, certifikat higijenske ispravnosti, te certifikat svih tehničkih karakteristika modula.
Priložiti garanciju na vatrootpornost, statiku i termičku izolaciju u trajanju od 25 godina.
Obavezna primjena svih propisanih uputa za montažu od strane proizvođača.
Modul je s obje strane zaštićen sa PVC folijom, koja se u montaži odstranjuje.
Obračun po m2 ugrađenih modula. 
U stavku uključen sav spojni, brtveni i pričvrsni materijal.
</t>
  </si>
  <si>
    <t>Stolno računalo:
- procesorska snaga: minimalno 6,3 prema PASSMARK standardiziranom testiranju
- radna memorija: minimalno 8GB DDR s mogućnošću proširivanja
- pohrana podataka: minimalno HDD 500GB
- priključci: minimalno 5xUSB 3.1.
- optički disk DVD/RW
- zaslon: dijagonala min 21,5", max. 24", format ekrana 16:9
Dell OptiPlex 390 MT, WINDOWS 7, Intel® Core™ i5, 2400, 3,10 GHz, Intel® H61 Express Chipset, 1x 2 GB, DDR3, 1333 MHz, Integrirana, Integrated Intel® HD Graphics 2000, SATA, 500 GB, DVD±RW, 10/100/1000 Mbit, Mini Tower, 265 W, USB Dell Optical, USB Dell QuietKey, 3Y
ili jednakovrijedno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Monitor 22 LCD , „Dijagonala 21.5“. Format
ekrana 16:9. Maksimalna rezolucija 1920x1080</t>
  </si>
  <si>
    <t xml:space="preserve"> Dimenzije max ŠxVxD:</t>
  </si>
  <si>
    <t>1500 x 1300 x  850mm</t>
  </si>
  <si>
    <t>Dobava i ugradnja  modularnih letvica iz PE, za pričvršćenje cijevi podnog grijanja. Postavljanje na međusobnom razmaku 60÷150 cm. Maksimalno okomito odstupanje cijevi prema gore odnosno prema dolje 5mm (prema EN 1264 dio 4 ili jednakovrijedno __________________).</t>
  </si>
  <si>
    <t>Dobava i ugradnja razdjelnog limenog ormarića, izrađenog iz toplocinčanog čeličnog lima, komplet s okvirom i usadnim vratima lakiranim u boji prema odabiru projektanta. Nožice visinski podesive. Vrata s cilindričnom bravom i dva ključa.</t>
  </si>
  <si>
    <t xml:space="preserve"> dim. 750(podžbukni)</t>
  </si>
  <si>
    <t>dim. 900(podžbukni)</t>
  </si>
  <si>
    <t>Dobava i ugradba fleksibilne cijevne izolacije za  cjevovod.  Temperaturno  područje primjene -45 - +100  C, koeficijent toplinske vodljivosti 0,04 W/mK.   Stavka obuhvaća kompletan materijal za ugradbu izolacije, kao što su ljepljive trake i sl. U stavkama su označene: dim cijevi x debljina izolacije.</t>
  </si>
  <si>
    <t>min./med./max.</t>
  </si>
  <si>
    <t>- Dim. konvektora: max. DužxŠirxVis.=</t>
  </si>
  <si>
    <t>790x720x340mm</t>
  </si>
  <si>
    <t>- Masa max.:</t>
  </si>
  <si>
    <t>20 kg</t>
  </si>
  <si>
    <t>Prodori kroz predmontažni AB zid stjenu, armirano-betonski zid i  zid od plinobetona. Uračunati sav materijal i rad.</t>
  </si>
  <si>
    <t>Masa uređaja (prazan) min.:</t>
  </si>
  <si>
    <t>Širina uređaja min.:</t>
  </si>
  <si>
    <t>Visina uređaja min.:</t>
  </si>
  <si>
    <t>Duljina uređaja min.:</t>
  </si>
  <si>
    <t>masa min</t>
  </si>
  <si>
    <t xml:space="preserve">Slično kao st. 10 samo Izvedba  okna pumpe tlačnog odvoda vode u objektu arm.-betonom u glatkoj opati ,beton C30/37 ,XC2,Cl=0,4,dmax=32mm debljine zidova i dna 20cm (bez kinete) sa izvedbom i obradom kinete glaziranjem crnog sjaja te gornje arm. bet. ploče okna debljine 20cm sa otvorom
90x90cm.Stavka uključuje preljev-odvod incidentne vode, cijev oduška, zaštitu prodora kroz ab. konstrukciju  izvedbu do iznad krova aneksa i zaštitnu kapu oduška ,sav potreban rad , transport i materijal uključivo i okvir poklopca. Sve komplet potrebna min. armatura uključena. Poklopac  90x90cm (nehrđajući),R50, ili jednakovrijedan sa ugradnjom uključen  je cijenu. Vel. okna, unutarnje mjere 125x170cm dub. 200cm ili  detalj prema projektu hidroinstalicija odnosno odabranom proizvođaču. 
</t>
  </si>
  <si>
    <t xml:space="preserve">Iskolčenje  građevine, okoliša i trasa vanjskih instalacija sa izradom elaborata tog iskolčenja. Komplet.
</t>
  </si>
  <si>
    <t xml:space="preserve">Široki iskop strojno dijela platoa Škole za izvedbu suterena dvorane od kote ( REL-0,85, APS +24,95) do kote (REL – 4,15 ,APS +21,65 ( uz sva potrebna bočna i dr. osiguranja iskopa i susjedne građevine. Dno  iskopa  na koti REL -4,15. APS +21,65) se nivelirati sa  točnošću  +- 2 cm. Materijale  sortirati za kasniju uporabu.
</t>
  </si>
  <si>
    <t xml:space="preserve">Široki strojni iskop dijela platoa igrališta Doma ( kat. I-III) za suteren dvorane dio                                     - Dno  iskopa  na koti REL -4,00. APS +21,80)  nivelirati sa  točnošću  +- 2 cm.
Materijale  sortirati za kasniju uporabu.                      </t>
  </si>
  <si>
    <t xml:space="preserve">Dobava,izrada i postava krova dvorane trapeznim krovnim panelima, nagib krovne ravnine 3º. Panel je sastavljen od vanjskog lima debljine minimalno 0,6 mm, poliesterska boja debljine 25 my, lim kvalitete S250, pocinčan 275 g/m2 po normi EN1042 i EN 10147-2000 ili jednakovrijedno____________, debljina jezgre 20,0cm, ukupno d=23,4cm sa svim  sistemskim dijelovima i kataloškim detaljima  uključivo i  uzdužni tipski rigol/panel d=175cm sa opšavnim brtvenim limom razvijene širine 1,60m podvučenim pod obodnu fasadnu oblogu i pod krovni panel. Širina panela 1000 mm. Koeficijent prolaska topline U = 0,21 W/m2K. Izolacijska jezgra iz konstrukcijske negorive lamelirane mineralne vune razreda A1(A2) po EN 13501-1 ili jednakovrijedno ________________, d=200 mm.  Boja (opcija plastifikata boje PVDF 25 my) lima panela RAL po izboru arhitekta.
  Priložiti certifikat vatrootpornosti (REI 120) klasu reakcije na požar (A1,A2-s-1,d0) certifikat higijenske ispravnosti, te certifikat svih tehničkih karakteristika panela.
Priložiti garanciju na vatrootpornost, statiku i termičku izolaciju u trajanju od 25 godina.
Obavezna primjena svih propisanih uputa za montažu od strane proizvođača. 
Panel je s obje strane zaštićen sa PVC folijom, koja se u montaži odstranjuje.
Obračun po m2 ugrađenih panela. 
</t>
  </si>
  <si>
    <t>U stavku uključen sav spojni i pričvrsni materijal, EPDM brtve, kalote ,podlošci i dr                                                                                                                                         
Sve komplet vodonepropusno s posebnom obradom
spojeva na kišne odvode i preljeve.</t>
  </si>
  <si>
    <t xml:space="preserve">Stavka uključuje u ugradbu u zoni podkonstrukcije po cijeloj površini pročelja uložak mineralne vune   d=100mm požarna klasa, HRN EN 13501-1 ili jednakovrijedno________________, A1,s-1,d0 ,ƛ=0,041 W/m2K., U = 0,42 W/m2K. 
</t>
  </si>
  <si>
    <t>kg 4.230,00+20%= 5.200,00</t>
  </si>
  <si>
    <t>kg 4.283+20%= 5.200,00</t>
  </si>
  <si>
    <r>
      <rPr>
        <sz val="10"/>
        <rFont val="Arial"/>
        <family val="2"/>
        <charset val="238"/>
      </rPr>
      <t>Osnovnu krovnu konstrukciju čine čelične rešetke raspona od 15,7 m do 14,5 m na razmacima  5,58 m i 5,34 m. Rešetke su napravljene od kvadratnih cijevnih profila 100 x 100 mm s različitim 
debljinama stjenki radi uštede u materijalu. Ovo je napravljeno na izričit zahtjev arhitekta pa je obvezno tijekom izvođenja ultrazvučnim mjeračem provjeravati debljinu stjenke prije konačne montaže kako ne bi došlo do zamijene profila. Donji pojas rešetke je horizontalan, a gornji pojas je u blagom dvostrešnom nagibu pa se visina rešetke osno gledajući kreće od 1150 mm na rubovima do 1500 mm na sredini.</t>
    </r>
    <r>
      <rPr>
        <b/>
        <sz val="12"/>
        <rFont val="Arial"/>
        <family val="2"/>
        <charset val="238"/>
      </rPr>
      <t xml:space="preserve">
</t>
    </r>
    <r>
      <rPr>
        <sz val="10"/>
        <rFont val="Arial"/>
        <family val="2"/>
        <charset val="238"/>
      </rPr>
      <t xml:space="preserve">Preko glavnih rešetki pružaju se nosači pokrova na međusobnim razmacima cca. 3150 mm. Ovi nosači su od profila HEA 160 i nose krovni panel, a preko njega i sva propisana opterećenja (vjetar, snijeg odnosno servisno opterećenje). Prostorna stabilnost osigurana je preko horizontalnih čeličnih spregova (dijagonala) od profila 16. Kvaliteta čelika za sve čelične elemente treba biti S235 ili bolja. Glavne čelične rešetke su preko podložnih ploča (ležajeva) oslonjene na armiranobetonske stupove poprečnog presjeka 40/50 cm. Ovi stupovi čine osnovnu vertikalnu konstrukciju dvorane i preuzimaju sva opterećenja od krovne konstrukcije, kao i horizontalna opterećenja vjetra i potresa.
</t>
    </r>
  </si>
  <si>
    <t xml:space="preserve"> Dobava, izrada i montaža krovne čelične konstrukcije komplet sa primarnim rešetkastim nosačima iz kutijastih kvadratnih profila 100x100xXmm debljine stijenki prema statičkom računu ,sekundarnim nosačima (HEA 160) spregovima RD16, dijagonalama –zategama konzola i stupovi aneksa ,sve čelik S235.</t>
  </si>
  <si>
    <t xml:space="preserve">Dobava  i  postava kokos tepiha - otirača za noge u glavnom ulazu. izlazu veličina 150x250 cm. Sve komplet s kutnim rubnim profilom (nehrđajući čelik ) osiguranjem i uloškom hidroizolacijske folije po cijeloj površini.
</t>
  </si>
  <si>
    <t xml:space="preserve">Sistem aluminijskih profila mora zadovoljavati sljedeće norme:  HRN EN755-2,   HRN EN14351, HRN EN1026, HRN EN1027, HRN EN12207, HRN EN12208, HRN EN12210, HRN EN12211, HRN EN10077-1, HRN EN10077 ili jednakovrijedno ______________________.
Zadovoljavanje navedenih normi potrebno je dokazati odgovarajućom atestnom dokumentacijom. Predložak atestne dokumentacije potrebno je dostaviti nadzornom inženjeru zajedno sa uzorkom profila prije početka izvođenja radova na objektu.
</t>
  </si>
  <si>
    <t xml:space="preserve">Prostor između zidanog dijela i aluminijskih profila izveden prema normama struke Svi  navedeni  spojevi   moraju   imati   vrhunsku  hidroizolaciju  i termoizolaciju međuprostora kako ne bi došlo do prodora vode, zraka ili prolaza topline. Sa vanjske strane dodatno izvesti silikoniranje kvalitetnim silikonom otpornim na atmosferske utjecaje i u boji profila.
Sve pozicije izvesti u skladu sa Tehničkim smjernicama za izradu prozora i vrata. Koeficijent prolaza topline Uw ≤1,40 W/m²K. (Izračun prema HRN EN ISO 10077-1:2007 ili jednakovrijedno _________________ ).
</t>
  </si>
  <si>
    <t xml:space="preserve">Ostakljenje izvesti izolacijskim staklom kao ili jednakovrijedno
• Vanjsko staklo 8 mm - kaljeno, fino brušeno 
( ESG+HST TEST)
• 16 mm međuprostor ispuna inertnim plinom Argonom min. 90 % strukturalni silikon
• Unutarnje staklo sigurnosno tipa Lamistal Low-E 6.6.2 mm FLOAT
• Low e coating na poz. 2  prema  ISO 9050 m1 / EN 6731 ili jednakovrijedno __________________.
• IZO strukturalno kitano
• Ljepljeno na alu-profile s posmakom
• Fuge strukturalno kitane
• Emajlirani rubovi
Uzorke stakla dostaviti arhitektu na odobrenje
Staklo treba zadovoljiti minimalne tehničke karakteristike: (EN 410; EN 473 ili jednakovrijedno _________________):
• Transmisija svjetla (LT)=60 % 
• Refleksija svjetla (LRe) = 22 %
• (SC) 0,42%
• Transmisija energije (ET) = 24 % ili manje (prema EN 410 ili jednakovrijedno _________________)
• Otpor gubitka topline min. Ug=1,0 W/m2K ili manja  (prema EN 673 ili jednakovrijedno _________________)
</t>
  </si>
  <si>
    <t>• Solarni faktor min. g=0,37  (prema EN 410 ili jednakovrijedno _________________)
• Zvučna izolacija min. Rw=36 dB (prema EN 12758; EN 140, ISO 717 ili jednakovrijedno _________________)</t>
  </si>
  <si>
    <t xml:space="preserve">Upotrijebiti sistem širine profila 50 mm.
U cijeni ponude treba biti sadržana i izrada radioničke dokumentacije koja se daje na uvid i odobrenje projektantu. Uz dokumentaciju potrebno je dostaviti  uzorak  profila.  Bilo  kakva  ugradnja  prije  odobrenja  uzorka  i dokumentacije, nije dozvoljena. Ostale izvedbene detalje dogovoriti sa projektantom. Izvedba prema priloženoj shemi i izmjeri na gradilištu.
</t>
  </si>
  <si>
    <t xml:space="preserve">Slično kao st. 2.15. aluminijska unutarnja protupožarna stijena (izlaz/ulaz hodnik škole u prizemlju)  s jednokrilnim  protupožarnim vratima i fiksnim nadsvjetlom i 2 bočna fiksna dijela.
Vratno krilo i  dovratnik i cijela stijena izvedeni su od tipskih profila u boji po izboru projektanta. Otvaranje vrata prema van. 
Dimenzije vratnog krila 110 x 240 cm .Vratno krilo sa automatskim zatvaranjem.
  - fiksni dio nadsvjetlo   65x215cm 
  - bočni fiksni dijelovi 52x240cm
Dim. cijele stijene 215 x 305cm
U cijeni obuhvatiti sav potreban okov kvaka, brava, prihvatnik i cilindar sa 3 ključa.
Umetanje vrata prema tipskom detalju spoja proizvođača. Sve komplet.
</t>
  </si>
  <si>
    <t xml:space="preserve">Dobava izrada i postava pregradne stijene između dvorane i aneksa prizemlja po cijeloj dužini
Osnovno nosivi elementi podkonstukcije uz vrata  su cjevasti čelični vertikalni i horizontalni profili kao kod podkonstrukcije pročelja iz čelika S 235 dim 100x100x3mm.
Između su interpolirani alu nosači na razmaku 40cm. Sustav d=15cmje obostrano obložen tvrdim gipskartonskim pločama 2 x12,5mm,
uložak min.vune 8cm  vatrootpornost  F-90.
</t>
  </si>
  <si>
    <t>b. Dobava, izrada i  postava obloga sa unutarnje strane prema igralištu dvorane. Akustični perforirani drveni paneli- lice panela industrijski finalizirano dostupno u bojama drva po izboru, ili jednakovrijedno. Paneli su UV otporni.
Postava horizontalno na CW vertikalne nosače  razmaka L≤ 40cm). preko diamant ploča
Dim .panela 2,40x0,576x 1,6m  razmak između panela –fuga- 7mm.(Akustička klasa C -
Perforirani panel sa izolacijom).
Postava na skrivene pričvrsne spojnice crnim vijcima(clips) na CW nosačima postavljene        vertikalno na  kutevima panela tako da prihvaćaju montirani i slijedeći panel. 
Podložna gipskartonska ploča obojana u boji i tonu po izboru kao u st.5.5.</t>
  </si>
  <si>
    <t xml:space="preserve">Slično kao st. b. samo dobava, izrada i postava obloga arm.bet. zidova prema igralištu dvorane.  Akustični perforirani drveni paneli- lice panela industrijski finalizirano dostupno u bojama drva po izboru, ili jednakovrijedno. Paneli su
UV otporni. Postava horizontalno na vertikalno ostavljene spojnice (clips) na potrebnom  razmaku      prema mjeri .panela (max. 2,40x0,576x1,6m.) Razmak između panela –fuga- 7mm.
(Akustička klasa C –P erforirani panel sa izolacijom).Prije panela postavlja se na betonsku plohu iza panela kompaktni  filc debljine do3cm u boji po izboru. Postava panela na skrivene pričvrsne spojnice  vijcima u boji podloge(clips) postavljene 
vertikalno na  kutevima panela tako da prihvaćaju montirani i slijedeći panel. Podložna gipskartonska ploča obojana u boji i tonu po izboru.
</t>
  </si>
  <si>
    <t xml:space="preserve">Dobava , priprema podloge i  premaz betonskih vidljivih  ploha sustavom boja u postupku koji obuhvaća : glet , impregnaciju i finalni premaz. Tražena svojstva : visoka otpornost , otpornost na 
pranje i dezinfekcijska sredstva i dr. Priprema podloge po uputama proizvođača: Uključivo glet  i univerzalno grundiranje.Sve komplet prema uputama proizvođača.
Boja i ton i dr. po izboru arhitekta.
</t>
  </si>
  <si>
    <t xml:space="preserve">Dobava i postava  završne obloge poda zone aneksa u prizemlju epoksidnim kompozitnim sustavom   debljine sloja 6-7mm.
Protuklizinost R-10 prema din 51130,Klasa gorivosti Bfl,s-1 prema EN 13505-1.,
Tvrdoća Shore A 62
- Presjek sistema:
- ljepilo 
- gumena obloga 
- brtveni sloj 
- osnovni sloj 
- Posip –opcionalno_ coloured flakes
Završni sloj lak. 
</t>
  </si>
  <si>
    <t xml:space="preserve">Fasadni sustav mora zadovoljavati i biti u skladu sa sljedećim normama i razredima:EN13830:2003 ili jednakovrijedno________________________EN12153:2000-EN12152:2002 ili jednakovrijedno__________________EN1026:2000-ili jednakovrijedno__________________
EN 12207:1999 ili jednakovrijedno_________________EN12155:2000-EN12154:1999 ili jednakovrijedno_________________________ EN 12179:2000EN 13166:2001 ili jednakovrijedno________________________.
</t>
  </si>
  <si>
    <t>Dobava i ugradnja podtlačnog sistema odvodnje krovnih oborinskih voda. Hidraulički proračun prema HRN EN 12056-3 i DIN 1986-100/VDI 3806 ili jednakovrijedno________________, vodolovna grla prema (HRN EN 1253-1:2003-09  i HRN EN 1253-2: 2004-03) ili jednakovrijedno________________, cijevni sistem prema(HRN EN 1519-1:2004) ili jednakovrijedno _________________.
Sve prema izvedbenim shemama, uputama i nadzoru proizvođača. Sva dokumentacija mora biti prema važećoj zakonskoj regulativi RH i na hrvatskom jeziku.</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</si>
</sst>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kn&quot;_-;\-* #,##0.00\ &quot;kn&quot;_-;_-* &quot;-&quot;??\ &quot;kn&quot;_-;_-@_-"/>
    <numFmt numFmtId="43" formatCode="_-* #,##0.00\ _k_n_-;\-* #,##0.00\ _k_n_-;_-* &quot;-&quot;??\ _k_n_-;_-@_-"/>
    <numFmt numFmtId="164" formatCode="#,##0.00\ &quot;kn&quot;"/>
    <numFmt numFmtId="165" formatCode="#.##0.00"/>
    <numFmt numFmtId="166" formatCode="000"/>
    <numFmt numFmtId="167" formatCode="#,##0.0"/>
    <numFmt numFmtId="168" formatCode="00000"/>
    <numFmt numFmtId="169" formatCode="_(* #,##0.00_);_(* \(#,##0.00\);_(* &quot;-&quot;??_);_(@_)"/>
    <numFmt numFmtId="170" formatCode="_-* #,##0.00_-;\-* #,##0.00_-;_-* &quot;-&quot;??_-;_-@_-"/>
    <numFmt numFmtId="171" formatCode="#,##0.00&quot;      &quot;;\-#,##0.00&quot;      &quot;;&quot; -&quot;#&quot;      &quot;;@\ "/>
    <numFmt numFmtId="172" formatCode="_-* #,##0.00\ _k_n_-;\-* #,##0.00\ _k_n_-;_-* \-??\ _k_n_-;_-@_-"/>
    <numFmt numFmtId="173" formatCode="_(&quot;kn&quot;\ * #,##0.00_);_(&quot;kn&quot;\ * \(#,##0.00\);_(&quot;kn&quot;\ * &quot;-&quot;??_);_(@_)"/>
    <numFmt numFmtId="174" formatCode="[$-41A]General"/>
    <numFmt numFmtId="175" formatCode="#,##0.00_ ;\-#,##0.00\ "/>
    <numFmt numFmtId="176" formatCode="#&quot;.&quot;"/>
    <numFmt numFmtId="177" formatCode="_-* #,##0_-;\-* #,##0_-;_-* &quot;-&quot;_-;_-@_-"/>
    <numFmt numFmtId="178" formatCode="#,##0.000"/>
    <numFmt numFmtId="179" formatCode="_-* #,##0.00_-;\-* #,##0.00_-;_-* &quot; &quot;??_-;_-@_-"/>
    <numFmt numFmtId="180" formatCode="0.00_ ;\-0.00\ "/>
  </numFmts>
  <fonts count="15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name val="Arial"/>
      <family val="2"/>
    </font>
    <font>
      <sz val="10"/>
      <color indexed="10"/>
      <name val="Arial"/>
      <family val="2"/>
    </font>
    <font>
      <b/>
      <sz val="10"/>
      <color indexed="10"/>
      <name val="Arial"/>
      <family val="2"/>
    </font>
    <font>
      <sz val="10"/>
      <name val="Arial"/>
      <family val="2"/>
      <charset val="238"/>
    </font>
    <font>
      <sz val="10"/>
      <name val="Arial"/>
      <family val="2"/>
    </font>
    <font>
      <sz val="10"/>
      <name val="Arial"/>
      <family val="2"/>
      <charset val="238"/>
    </font>
    <font>
      <b/>
      <sz val="10"/>
      <name val="Arial"/>
      <family val="2"/>
      <charset val="238"/>
    </font>
    <font>
      <b/>
      <sz val="9.5"/>
      <name val="Arial"/>
      <family val="2"/>
      <charset val="238"/>
    </font>
    <font>
      <b/>
      <sz val="10"/>
      <color indexed="10"/>
      <name val="Arial"/>
      <family val="2"/>
      <charset val="238"/>
    </font>
    <font>
      <b/>
      <sz val="12"/>
      <name val="Arial"/>
      <family val="2"/>
      <charset val="238"/>
    </font>
    <font>
      <sz val="12"/>
      <name val="Arial"/>
      <family val="2"/>
      <charset val="238"/>
    </font>
    <font>
      <i/>
      <sz val="10"/>
      <name val="Arial"/>
      <family val="2"/>
      <charset val="238"/>
    </font>
    <font>
      <b/>
      <sz val="10"/>
      <color rgb="FFFF0000"/>
      <name val="Arial"/>
      <family val="2"/>
      <charset val="238"/>
    </font>
    <font>
      <b/>
      <sz val="11"/>
      <name val="Arial"/>
      <family val="2"/>
      <charset val="238"/>
    </font>
    <font>
      <sz val="10"/>
      <color theme="1"/>
      <name val="Arial"/>
      <family val="2"/>
      <charset val="238"/>
    </font>
    <font>
      <sz val="10"/>
      <color rgb="FFFF0000"/>
      <name val="Arial"/>
      <family val="2"/>
      <charset val="238"/>
    </font>
    <font>
      <sz val="10"/>
      <name val="Times New Roman"/>
      <family val="1"/>
      <charset val="238"/>
    </font>
    <font>
      <sz val="11"/>
      <name val="Times New Roman"/>
      <family val="1"/>
      <charset val="238"/>
    </font>
    <font>
      <sz val="12"/>
      <name val="Times New Roman"/>
      <family val="1"/>
      <charset val="238"/>
    </font>
    <font>
      <i/>
      <sz val="10"/>
      <color theme="1"/>
      <name val="Arial"/>
      <family val="2"/>
      <charset val="238"/>
    </font>
    <font>
      <sz val="11"/>
      <color theme="1"/>
      <name val="Calibri"/>
      <family val="2"/>
      <scheme val="minor"/>
    </font>
    <font>
      <sz val="10"/>
      <name val="Helv"/>
    </font>
    <font>
      <sz val="10"/>
      <color rgb="FF000000"/>
      <name val="Arial"/>
      <family val="2"/>
      <charset val="238"/>
    </font>
    <font>
      <u/>
      <sz val="10"/>
      <name val="Arial"/>
      <family val="2"/>
      <charset val="238"/>
    </font>
    <font>
      <b/>
      <sz val="12"/>
      <color rgb="FF000000"/>
      <name val="Arial"/>
      <family val="2"/>
      <charset val="238"/>
    </font>
    <font>
      <b/>
      <sz val="10"/>
      <color rgb="FF000000"/>
      <name val="Arial"/>
      <family val="2"/>
      <charset val="238"/>
    </font>
    <font>
      <sz val="10"/>
      <name val="Arial"/>
      <family val="2"/>
    </font>
    <font>
      <sz val="10"/>
      <name val="Arial"/>
      <family val="2"/>
    </font>
    <font>
      <sz val="8"/>
      <name val="Arial"/>
      <family val="2"/>
      <charset val="238"/>
    </font>
    <font>
      <sz val="10"/>
      <name val="Arial CE"/>
    </font>
    <font>
      <b/>
      <sz val="12"/>
      <name val="Arial CE"/>
    </font>
    <font>
      <b/>
      <sz val="10"/>
      <name val="Arial CE"/>
    </font>
    <font>
      <b/>
      <sz val="10"/>
      <name val="Arial CE"/>
      <charset val="238"/>
    </font>
    <font>
      <b/>
      <sz val="12"/>
      <name val="Arial"/>
      <family val="2"/>
    </font>
    <font>
      <sz val="10"/>
      <color rgb="FF000000"/>
      <name val="Arial"/>
      <family val="2"/>
    </font>
    <font>
      <sz val="12"/>
      <name val="Times New Roman CE"/>
      <family val="1"/>
      <charset val="238"/>
    </font>
    <font>
      <sz val="10"/>
      <name val="Arial CE"/>
      <family val="2"/>
      <charset val="238"/>
    </font>
    <font>
      <b/>
      <sz val="16"/>
      <name val="Arial"/>
      <family val="2"/>
      <charset val="238"/>
    </font>
    <font>
      <b/>
      <i/>
      <sz val="10"/>
      <name val="Arial"/>
      <family val="2"/>
      <charset val="238"/>
    </font>
    <font>
      <sz val="10"/>
      <name val="Arial Narrow"/>
      <family val="2"/>
      <charset val="238"/>
    </font>
    <font>
      <b/>
      <sz val="9"/>
      <name val="Arial"/>
      <family val="2"/>
      <charset val="238"/>
    </font>
    <font>
      <sz val="9"/>
      <name val="Arial"/>
      <family val="2"/>
      <charset val="238"/>
    </font>
    <font>
      <b/>
      <sz val="8"/>
      <name val="Arial"/>
      <family val="2"/>
      <charset val="238"/>
    </font>
    <font>
      <sz val="9"/>
      <color indexed="8"/>
      <name val="Arial"/>
      <family val="2"/>
      <charset val="238"/>
    </font>
    <font>
      <sz val="9"/>
      <name val="Arial CE"/>
      <charset val="238"/>
    </font>
    <font>
      <b/>
      <sz val="10"/>
      <color theme="1"/>
      <name val="Arial"/>
      <family val="2"/>
      <charset val="238"/>
    </font>
    <font>
      <b/>
      <sz val="18"/>
      <name val="Arial"/>
      <family val="2"/>
      <charset val="238"/>
    </font>
    <font>
      <sz val="10"/>
      <color indexed="8"/>
      <name val="Arial"/>
      <family val="2"/>
      <charset val="238"/>
    </font>
    <font>
      <sz val="11"/>
      <name val="Arial"/>
      <family val="2"/>
      <charset val="238"/>
    </font>
    <font>
      <sz val="10"/>
      <color indexed="8"/>
      <name val="Arial"/>
      <family val="2"/>
    </font>
    <font>
      <b/>
      <sz val="10"/>
      <color indexed="8"/>
      <name val="Arial"/>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b/>
      <sz val="11"/>
      <color indexed="63"/>
      <name val="Calibri"/>
      <family val="2"/>
    </font>
    <font>
      <sz val="11"/>
      <color indexed="20"/>
      <name val="Calibri"/>
      <family val="2"/>
      <charset val="238"/>
    </font>
    <font>
      <b/>
      <sz val="11"/>
      <color indexed="52"/>
      <name val="Calibri"/>
      <family val="2"/>
    </font>
    <font>
      <b/>
      <sz val="11"/>
      <color indexed="52"/>
      <name val="Calibri"/>
      <family val="2"/>
      <charset val="238"/>
    </font>
    <font>
      <b/>
      <sz val="11"/>
      <color indexed="9"/>
      <name val="Calibri"/>
      <family val="2"/>
      <charset val="238"/>
    </font>
    <font>
      <u/>
      <sz val="10"/>
      <color indexed="12"/>
      <name val="Arial"/>
      <family val="2"/>
      <charset val="238"/>
    </font>
    <font>
      <u/>
      <sz val="10"/>
      <color indexed="36"/>
      <name val="Arial"/>
      <family val="2"/>
      <charset val="238"/>
    </font>
    <font>
      <sz val="11"/>
      <name val="Arial CE"/>
      <charset val="238"/>
    </font>
    <font>
      <sz val="9"/>
      <color theme="1"/>
      <name val="Tahoma"/>
      <family val="2"/>
      <charset val="238"/>
    </font>
    <font>
      <sz val="11"/>
      <color indexed="17"/>
      <name val="Calibri"/>
      <family val="2"/>
      <charset val="238"/>
    </font>
    <font>
      <sz val="11"/>
      <color indexed="62"/>
      <name val="Calibri"/>
      <family val="2"/>
    </font>
    <font>
      <b/>
      <sz val="11"/>
      <color indexed="8"/>
      <name val="Calibri"/>
      <family val="2"/>
    </font>
    <font>
      <i/>
      <sz val="11"/>
      <color indexed="23"/>
      <name val="Calibri"/>
      <family val="2"/>
    </font>
    <font>
      <i/>
      <sz val="11"/>
      <color indexed="23"/>
      <name val="Calibri"/>
      <family val="2"/>
      <charset val="238"/>
    </font>
    <font>
      <sz val="11"/>
      <color indexed="17"/>
      <name val="Calibri"/>
      <family val="2"/>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0"/>
      <name val="Times New Roman CE"/>
      <family val="1"/>
      <charset val="238"/>
    </font>
    <font>
      <sz val="11"/>
      <color indexed="52"/>
      <name val="Calibri"/>
      <family val="2"/>
      <charset val="238"/>
    </font>
    <font>
      <b/>
      <sz val="18"/>
      <color indexed="56"/>
      <name val="Cambria"/>
      <family val="2"/>
      <charset val="238"/>
    </font>
    <font>
      <b/>
      <u/>
      <sz val="10"/>
      <name val="Arial"/>
      <family val="2"/>
    </font>
    <font>
      <sz val="11"/>
      <color indexed="60"/>
      <name val="Calibri"/>
      <family val="2"/>
      <charset val="238"/>
    </font>
    <font>
      <sz val="10"/>
      <name val="MS Sans Serif"/>
      <family val="2"/>
      <charset val="238"/>
    </font>
    <font>
      <sz val="11"/>
      <name val="Arial"/>
      <family val="2"/>
    </font>
    <font>
      <b/>
      <sz val="11"/>
      <name val="Arial CE"/>
      <family val="2"/>
      <charset val="238"/>
    </font>
    <font>
      <sz val="11"/>
      <color indexed="20"/>
      <name val="Calibri"/>
      <family val="2"/>
    </font>
    <font>
      <sz val="10"/>
      <color indexed="8"/>
      <name val="Arial CE"/>
      <charset val="238"/>
    </font>
    <font>
      <sz val="11"/>
      <name val="Calibri"/>
      <family val="2"/>
      <charset val="238"/>
    </font>
    <font>
      <sz val="11"/>
      <color indexed="10"/>
      <name val="Calibri"/>
      <family val="2"/>
      <charset val="238"/>
    </font>
    <font>
      <b/>
      <sz val="11"/>
      <color indexed="8"/>
      <name val="Calibri"/>
      <family val="2"/>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color indexed="40"/>
      <name val="Calibri"/>
      <family val="2"/>
      <charset val="238"/>
    </font>
    <font>
      <sz val="10"/>
      <color theme="3" tint="-0.249977111117893"/>
      <name val="Arial"/>
      <family val="2"/>
    </font>
    <font>
      <sz val="10"/>
      <color theme="6" tint="-0.249977111117893"/>
      <name val="Arial"/>
      <family val="2"/>
    </font>
    <font>
      <sz val="10"/>
      <color theme="9" tint="-0.249977111117893"/>
      <name val="Arial"/>
      <family val="2"/>
    </font>
    <font>
      <b/>
      <sz val="11"/>
      <name val="Arial"/>
      <family val="2"/>
    </font>
    <font>
      <sz val="10"/>
      <color theme="5" tint="-0.249977111117893"/>
      <name val="Arial"/>
      <family val="2"/>
    </font>
    <font>
      <vertAlign val="superscript"/>
      <sz val="10"/>
      <name val="Arial"/>
      <family val="2"/>
    </font>
    <font>
      <sz val="10"/>
      <color theme="9" tint="-0.499984740745262"/>
      <name val="Arial"/>
      <family val="2"/>
    </font>
    <font>
      <sz val="10"/>
      <color rgb="FFE26B0A"/>
      <name val="Arial"/>
      <family val="2"/>
    </font>
    <font>
      <sz val="10"/>
      <color rgb="FFFF0000"/>
      <name val="Arial"/>
      <family val="2"/>
    </font>
    <font>
      <sz val="10"/>
      <color rgb="FF16365C"/>
      <name val="Arial"/>
      <family val="2"/>
    </font>
    <font>
      <sz val="10"/>
      <color theme="3" tint="-0.499984740745262"/>
      <name val="Arial CE"/>
    </font>
    <font>
      <sz val="10"/>
      <color theme="6" tint="-0.499984740745262"/>
      <name val="Arial"/>
      <family val="2"/>
      <charset val="238"/>
    </font>
    <font>
      <sz val="10"/>
      <color theme="9" tint="-0.499984740745262"/>
      <name val="Arial"/>
      <family val="2"/>
      <charset val="238"/>
    </font>
    <font>
      <b/>
      <sz val="12"/>
      <name val="Arial CE"/>
      <charset val="238"/>
    </font>
    <font>
      <sz val="10"/>
      <color theme="3" tint="-0.499984740745262"/>
      <name val="Arial"/>
      <family val="2"/>
      <charset val="238"/>
    </font>
    <font>
      <sz val="10"/>
      <name val="Arial CE"/>
      <charset val="238"/>
    </font>
    <font>
      <sz val="10"/>
      <name val="Times New Roman CE"/>
    </font>
    <font>
      <sz val="10"/>
      <color theme="3" tint="-0.499984740745262"/>
      <name val="Arial"/>
      <family val="2"/>
    </font>
    <font>
      <sz val="10"/>
      <color theme="6" tint="-0.499984740745262"/>
      <name val="Arial"/>
      <family val="2"/>
    </font>
    <font>
      <sz val="10"/>
      <color theme="9" tint="-0.499984740745262"/>
      <name val="Arial CE"/>
    </font>
    <font>
      <sz val="10"/>
      <color theme="6" tint="-0.499984740745262"/>
      <name val="Arial CE"/>
    </font>
    <font>
      <sz val="10"/>
      <color theme="3" tint="-0.249977111117893"/>
      <name val="Arial CE"/>
    </font>
    <font>
      <sz val="10"/>
      <color theme="6" tint="-0.249977111117893"/>
      <name val="Arial"/>
      <family val="2"/>
      <charset val="238"/>
    </font>
    <font>
      <sz val="10"/>
      <color theme="9" tint="-0.249977111117893"/>
      <name val="Arial"/>
      <family val="2"/>
      <charset val="238"/>
    </font>
    <font>
      <sz val="10"/>
      <color theme="3" tint="-0.249977111117893"/>
      <name val="Arial"/>
      <family val="2"/>
      <charset val="238"/>
    </font>
    <font>
      <i/>
      <sz val="10"/>
      <color theme="6" tint="-0.249977111117893"/>
      <name val="Arial"/>
      <family val="2"/>
      <charset val="238"/>
    </font>
    <font>
      <i/>
      <sz val="10"/>
      <color theme="9" tint="-0.249977111117893"/>
      <name val="Arial"/>
      <family val="2"/>
      <charset val="238"/>
    </font>
    <font>
      <vertAlign val="superscript"/>
      <sz val="10"/>
      <name val="Arial"/>
      <family val="2"/>
      <charset val="238"/>
    </font>
    <font>
      <sz val="10"/>
      <color theme="5" tint="-0.249977111117893"/>
      <name val="Arial"/>
      <family val="2"/>
      <charset val="238"/>
    </font>
    <font>
      <sz val="10"/>
      <name val="Calibri"/>
      <family val="2"/>
      <charset val="238"/>
    </font>
    <font>
      <sz val="10"/>
      <color rgb="FF16365C"/>
      <name val="Arial"/>
      <family val="2"/>
      <charset val="238"/>
    </font>
    <font>
      <sz val="11"/>
      <color theme="1"/>
      <name val="Calibri"/>
      <family val="2"/>
      <charset val="238"/>
    </font>
    <font>
      <sz val="10"/>
      <color theme="4" tint="-0.249977111117893"/>
      <name val="Arial CE"/>
    </font>
    <font>
      <sz val="10"/>
      <color theme="4" tint="-0.249977111117893"/>
      <name val="Arial"/>
      <family val="2"/>
      <charset val="238"/>
    </font>
    <font>
      <sz val="10"/>
      <color theme="5" tint="-0.249977111117893"/>
      <name val="Arial CE"/>
    </font>
    <font>
      <vertAlign val="superscript"/>
      <sz val="10"/>
      <name val="Arial CE"/>
      <charset val="238"/>
    </font>
    <font>
      <sz val="10"/>
      <color theme="4" tint="-0.249977111117893"/>
      <name val="Times New Roman CE"/>
    </font>
    <font>
      <sz val="10"/>
      <color theme="8" tint="-0.249977111117893"/>
      <name val="Arial CE"/>
    </font>
    <font>
      <sz val="10"/>
      <color theme="4" tint="-0.499984740745262"/>
      <name val="Arial CE"/>
    </font>
    <font>
      <sz val="10"/>
      <color theme="4" tint="-0.499984740745262"/>
      <name val="Arial"/>
      <family val="2"/>
      <charset val="238"/>
    </font>
    <font>
      <sz val="10"/>
      <color theme="3" tint="-0.249977111117893"/>
      <name val="Times New Roman CE"/>
    </font>
    <font>
      <sz val="10"/>
      <color theme="6" tint="-0.249977111117893"/>
      <name val="Times New Roman CE"/>
    </font>
    <font>
      <sz val="10"/>
      <color theme="9" tint="-0.249977111117893"/>
      <name val="Times New Roman CE"/>
    </font>
    <font>
      <sz val="9"/>
      <color theme="1"/>
      <name val="Arial"/>
      <family val="2"/>
      <charset val="238"/>
    </font>
    <font>
      <sz val="9"/>
      <name val="Calibri"/>
      <family val="2"/>
      <charset val="238"/>
    </font>
    <font>
      <sz val="11"/>
      <color theme="4" tint="-0.249977111117893"/>
      <name val="Times New Roman"/>
      <family val="1"/>
      <charset val="238"/>
    </font>
    <font>
      <sz val="10"/>
      <color theme="9" tint="-0.249977111117893"/>
      <name val="Arial CE"/>
    </font>
    <font>
      <b/>
      <sz val="20"/>
      <name val="Arial"/>
      <family val="2"/>
    </font>
    <font>
      <b/>
      <sz val="13"/>
      <name val="Arial"/>
      <family val="2"/>
    </font>
    <font>
      <sz val="13"/>
      <name val="Arial"/>
      <family val="2"/>
    </font>
    <font>
      <sz val="12"/>
      <name val="Arial"/>
      <family val="2"/>
    </font>
    <font>
      <b/>
      <sz val="11"/>
      <color theme="1"/>
      <name val="Arial"/>
      <family val="2"/>
    </font>
    <font>
      <sz val="9"/>
      <name val="Arial"/>
      <family val="2"/>
    </font>
    <font>
      <sz val="9"/>
      <color rgb="FF16365C"/>
      <name val="Arial"/>
      <family val="2"/>
    </font>
    <font>
      <b/>
      <sz val="10"/>
      <color theme="3" tint="-0.249977111117893"/>
      <name val="Arial"/>
      <family val="2"/>
    </font>
  </fonts>
  <fills count="5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indexed="22"/>
        <bgColor indexed="64"/>
      </patternFill>
    </fill>
    <fill>
      <patternFill patternType="solid">
        <fgColor indexed="40"/>
        <bgColor indexed="64"/>
      </patternFill>
    </fill>
    <fill>
      <patternFill patternType="solid">
        <fgColor indexed="9"/>
        <bgColor indexed="26"/>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patternFill>
    </fill>
    <fill>
      <patternFill patternType="solid">
        <fgColor indexed="26"/>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gray0625"/>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47"/>
        <bgColor indexed="64"/>
      </patternFill>
    </fill>
  </fills>
  <borders count="38">
    <border>
      <left/>
      <right/>
      <top/>
      <bottom/>
      <diagonal/>
    </border>
    <border>
      <left/>
      <right/>
      <top style="hair">
        <color indexed="64"/>
      </top>
      <bottom/>
      <diagonal/>
    </border>
    <border>
      <left/>
      <right/>
      <top style="medium">
        <color indexed="64"/>
      </top>
      <bottom style="medium">
        <color indexed="64"/>
      </bottom>
      <diagonal/>
    </border>
    <border>
      <left/>
      <right/>
      <top/>
      <bottom style="thin">
        <color indexed="64"/>
      </bottom>
      <diagonal/>
    </border>
    <border>
      <left/>
      <right/>
      <top style="thin">
        <color theme="0"/>
      </top>
      <bottom/>
      <diagonal/>
    </border>
    <border>
      <left/>
      <right/>
      <top/>
      <bottom style="thin">
        <color theme="0"/>
      </bottom>
      <diagonal/>
    </border>
    <border>
      <left/>
      <right/>
      <top style="thin">
        <color theme="0"/>
      </top>
      <bottom style="thin">
        <color theme="0"/>
      </bottom>
      <diagonal/>
    </border>
    <border>
      <left/>
      <right/>
      <top style="double">
        <color indexed="9"/>
      </top>
      <bottom/>
      <diagonal/>
    </border>
    <border>
      <left/>
      <right/>
      <top/>
      <bottom style="hair">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hair">
        <color indexed="64"/>
      </top>
      <bottom style="hair">
        <color indexed="64"/>
      </bottom>
      <diagonal/>
    </border>
    <border>
      <left/>
      <right/>
      <top style="thin">
        <color indexed="9"/>
      </top>
      <bottom/>
      <diagonal/>
    </border>
    <border>
      <left/>
      <right/>
      <top/>
      <bottom style="medium">
        <color indexed="64"/>
      </bottom>
      <diagonal/>
    </border>
    <border>
      <left/>
      <right/>
      <top/>
      <bottom style="thin">
        <color indexed="9"/>
      </bottom>
      <diagonal/>
    </border>
    <border>
      <left/>
      <right/>
      <top style="thin">
        <color indexed="64"/>
      </top>
      <bottom/>
      <diagonal/>
    </border>
  </borders>
  <cellStyleXfs count="1389">
    <xf numFmtId="0" fontId="0" fillId="0" borderId="0"/>
    <xf numFmtId="0" fontId="10" fillId="0" borderId="0"/>
    <xf numFmtId="0" fontId="10" fillId="0" borderId="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10" fillId="0" borderId="0"/>
    <xf numFmtId="0" fontId="5"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27"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7"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27"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27" fillId="0" borderId="0"/>
    <xf numFmtId="0" fontId="4" fillId="0" borderId="0"/>
    <xf numFmtId="0" fontId="4" fillId="0" borderId="0"/>
    <xf numFmtId="43" fontId="4" fillId="0" borderId="0" applyFont="0" applyFill="0" applyBorder="0" applyAlignment="0" applyProtection="0"/>
    <xf numFmtId="0" fontId="4" fillId="0" borderId="0"/>
    <xf numFmtId="0" fontId="27" fillId="0" borderId="0"/>
    <xf numFmtId="0" fontId="4" fillId="0" borderId="0"/>
    <xf numFmtId="0" fontId="4" fillId="0" borderId="0"/>
    <xf numFmtId="0" fontId="4" fillId="0" borderId="0"/>
    <xf numFmtId="43" fontId="4" fillId="0" borderId="0" applyFont="0" applyFill="0" applyBorder="0" applyAlignment="0" applyProtection="0"/>
    <xf numFmtId="0" fontId="27"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27" fillId="0" borderId="0"/>
    <xf numFmtId="43" fontId="4" fillId="0" borderId="0" applyFont="0" applyFill="0" applyBorder="0" applyAlignment="0" applyProtection="0"/>
    <xf numFmtId="0" fontId="10" fillId="0" borderId="0"/>
    <xf numFmtId="43" fontId="4" fillId="0" borderId="0" applyFont="0" applyFill="0" applyBorder="0" applyAlignment="0" applyProtection="0"/>
    <xf numFmtId="0" fontId="4" fillId="0" borderId="0"/>
    <xf numFmtId="0" fontId="10" fillId="0" borderId="0"/>
    <xf numFmtId="0" fontId="10"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10"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27"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10" fillId="0" borderId="0"/>
    <xf numFmtId="0" fontId="4" fillId="0" borderId="0"/>
    <xf numFmtId="0" fontId="4" fillId="0" borderId="0"/>
    <xf numFmtId="0" fontId="27" fillId="0" borderId="0"/>
    <xf numFmtId="43" fontId="4" fillId="0" borderId="0" applyFont="0" applyFill="0" applyBorder="0" applyAlignment="0" applyProtection="0"/>
    <xf numFmtId="0" fontId="28" fillId="0" borderId="0"/>
    <xf numFmtId="0" fontId="27" fillId="0" borderId="0"/>
    <xf numFmtId="0" fontId="10" fillId="0" borderId="0"/>
    <xf numFmtId="0" fontId="4" fillId="0" borderId="0"/>
    <xf numFmtId="43" fontId="4" fillId="0" borderId="0" applyFont="0" applyFill="0" applyBorder="0" applyAlignment="0" applyProtection="0"/>
    <xf numFmtId="0" fontId="27"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10" fillId="0" borderId="0"/>
    <xf numFmtId="0" fontId="4" fillId="0" borderId="0"/>
    <xf numFmtId="0" fontId="4" fillId="0" borderId="0"/>
    <xf numFmtId="43" fontId="4" fillId="0" borderId="0" applyFont="0" applyFill="0" applyBorder="0" applyAlignment="0" applyProtection="0"/>
    <xf numFmtId="0" fontId="27" fillId="0" borderId="0"/>
    <xf numFmtId="43" fontId="4" fillId="0" borderId="0" applyFont="0" applyFill="0" applyBorder="0" applyAlignment="0" applyProtection="0"/>
    <xf numFmtId="0" fontId="10"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10" fillId="0" borderId="0"/>
    <xf numFmtId="0" fontId="10"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10"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10"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10"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27"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11" fillId="0" borderId="0"/>
    <xf numFmtId="0" fontId="10" fillId="0" borderId="0"/>
    <xf numFmtId="0" fontId="34" fillId="0" borderId="0"/>
    <xf numFmtId="4" fontId="10" fillId="0" borderId="0"/>
    <xf numFmtId="4" fontId="10" fillId="0" borderId="0"/>
    <xf numFmtId="165" fontId="41" fillId="0" borderId="0" applyFont="0" applyBorder="0" applyProtection="0"/>
    <xf numFmtId="4" fontId="10" fillId="0" borderId="0"/>
    <xf numFmtId="4" fontId="10" fillId="0" borderId="0"/>
    <xf numFmtId="4" fontId="10" fillId="0" borderId="0"/>
    <xf numFmtId="165" fontId="10" fillId="0" borderId="0"/>
    <xf numFmtId="3" fontId="10" fillId="0" borderId="0"/>
    <xf numFmtId="3" fontId="10" fillId="0" borderId="0"/>
    <xf numFmtId="3" fontId="10" fillId="0" borderId="0"/>
    <xf numFmtId="3" fontId="10" fillId="0" borderId="0"/>
    <xf numFmtId="14" fontId="10" fillId="0" borderId="0"/>
    <xf numFmtId="14" fontId="10" fillId="0" borderId="0"/>
    <xf numFmtId="2" fontId="10" fillId="0" borderId="0"/>
    <xf numFmtId="2" fontId="10" fillId="0" borderId="0"/>
    <xf numFmtId="0" fontId="42" fillId="0" borderId="0">
      <alignment horizontal="justify" vertical="top" wrapText="1"/>
    </xf>
    <xf numFmtId="0" fontId="10" fillId="0" borderId="0"/>
    <xf numFmtId="0" fontId="10" fillId="0" borderId="0"/>
    <xf numFmtId="0" fontId="41" fillId="0" borderId="0" applyNumberFormat="0" applyFont="0" applyBorder="0" applyProtection="0"/>
    <xf numFmtId="0" fontId="43" fillId="0" borderId="0"/>
    <xf numFmtId="0" fontId="10" fillId="0" borderId="0"/>
    <xf numFmtId="0" fontId="10" fillId="0" borderId="7"/>
    <xf numFmtId="0" fontId="33" fillId="0" borderId="0"/>
    <xf numFmtId="0" fontId="10" fillId="0" borderId="0" applyNumberFormat="0" applyFill="0" applyBorder="0" applyAlignment="0" applyProtection="0"/>
    <xf numFmtId="44" fontId="33" fillId="0" borderId="0" applyFont="0" applyFill="0" applyBorder="0" applyAlignment="0" applyProtection="0"/>
    <xf numFmtId="0" fontId="2" fillId="0" borderId="0"/>
    <xf numFmtId="43" fontId="2" fillId="0" borderId="0" applyFont="0" applyFill="0" applyBorder="0" applyAlignment="0" applyProtection="0"/>
    <xf numFmtId="0" fontId="10" fillId="0" borderId="0"/>
    <xf numFmtId="0" fontId="58" fillId="8"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Fill="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9" borderId="0" applyNumberFormat="0" applyBorder="0" applyAlignment="0" applyProtection="0"/>
    <xf numFmtId="0" fontId="59" fillId="11" borderId="0" applyNumberFormat="0" applyBorder="0" applyAlignment="0" applyProtection="0"/>
    <xf numFmtId="0" fontId="59" fillId="13" borderId="0" applyNumberFormat="0" applyBorder="0" applyAlignment="0" applyProtection="0"/>
    <xf numFmtId="0" fontId="59" fillId="15" borderId="0" applyNumberFormat="0" applyBorder="0" applyAlignment="0" applyProtection="0"/>
    <xf numFmtId="0" fontId="59" fillId="17" borderId="0" applyNumberFormat="0" applyBorder="0" applyAlignment="0" applyProtection="0"/>
    <xf numFmtId="0" fontId="59" fillId="19" borderId="0" applyNumberFormat="0" applyBorder="0" applyAlignment="0" applyProtection="0"/>
    <xf numFmtId="0" fontId="58" fillId="9" borderId="0" applyNumberFormat="0" applyBorder="0" applyAlignment="0" applyProtection="0"/>
    <xf numFmtId="0" fontId="58" fillId="11" borderId="0" applyNumberFormat="0" applyBorder="0" applyAlignment="0" applyProtection="0"/>
    <xf numFmtId="0" fontId="58" fillId="13" borderId="0" applyNumberFormat="0" applyBorder="0" applyAlignment="0" applyProtection="0"/>
    <xf numFmtId="0" fontId="58" fillId="15" borderId="0" applyNumberFormat="0" applyBorder="0" applyAlignment="0" applyProtection="0"/>
    <xf numFmtId="0" fontId="58" fillId="17"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9" fillId="21" borderId="0" applyNumberFormat="0" applyBorder="0" applyAlignment="0" applyProtection="0"/>
    <xf numFmtId="0" fontId="59" fillId="23" borderId="0" applyNumberFormat="0" applyBorder="0" applyAlignment="0" applyProtection="0"/>
    <xf numFmtId="0" fontId="59" fillId="25" borderId="0" applyNumberFormat="0" applyBorder="0" applyAlignment="0" applyProtection="0"/>
    <xf numFmtId="0" fontId="59" fillId="15" borderId="0" applyNumberFormat="0" applyBorder="0" applyAlignment="0" applyProtection="0"/>
    <xf numFmtId="0" fontId="59" fillId="21" borderId="0" applyNumberFormat="0" applyBorder="0" applyAlignment="0" applyProtection="0"/>
    <xf numFmtId="0" fontId="59" fillId="27" borderId="0" applyNumberFormat="0" applyBorder="0" applyAlignment="0" applyProtection="0"/>
    <xf numFmtId="0" fontId="58" fillId="21" borderId="0" applyNumberFormat="0" applyBorder="0" applyAlignment="0" applyProtection="0"/>
    <xf numFmtId="0" fontId="58" fillId="23" borderId="0" applyNumberFormat="0" applyBorder="0" applyAlignment="0" applyProtection="0"/>
    <xf numFmtId="0" fontId="58" fillId="25" borderId="0" applyNumberFormat="0" applyBorder="0" applyAlignment="0" applyProtection="0"/>
    <xf numFmtId="0" fontId="58" fillId="15" borderId="0" applyNumberFormat="0" applyBorder="0" applyAlignment="0" applyProtection="0"/>
    <xf numFmtId="0" fontId="58" fillId="21" borderId="0" applyNumberFormat="0" applyBorder="0" applyAlignment="0" applyProtection="0"/>
    <xf numFmtId="0" fontId="58" fillId="27"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29" borderId="0" applyNumberFormat="0" applyBorder="0" applyAlignment="0" applyProtection="0"/>
    <xf numFmtId="0" fontId="61" fillId="23" borderId="0" applyNumberFormat="0" applyBorder="0" applyAlignment="0" applyProtection="0"/>
    <xf numFmtId="0" fontId="61" fillId="25" borderId="0" applyNumberFormat="0" applyBorder="0" applyAlignment="0" applyProtection="0"/>
    <xf numFmtId="0" fontId="61" fillId="31" borderId="0" applyNumberFormat="0" applyBorder="0" applyAlignment="0" applyProtection="0"/>
    <xf numFmtId="0" fontId="61" fillId="33" borderId="0" applyNumberFormat="0" applyBorder="0" applyAlignment="0" applyProtection="0"/>
    <xf numFmtId="0" fontId="61" fillId="35" borderId="0" applyNumberFormat="0" applyBorder="0" applyAlignment="0" applyProtection="0"/>
    <xf numFmtId="0" fontId="10" fillId="0" borderId="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1" fillId="37" borderId="0" applyNumberFormat="0" applyBorder="0" applyAlignment="0" applyProtection="0"/>
    <xf numFmtId="0" fontId="61" fillId="39" borderId="0" applyNumberFormat="0" applyBorder="0" applyAlignment="0" applyProtection="0"/>
    <xf numFmtId="0" fontId="61" fillId="41" borderId="0" applyNumberFormat="0" applyBorder="0" applyAlignment="0" applyProtection="0"/>
    <xf numFmtId="0" fontId="61" fillId="31" borderId="0" applyNumberFormat="0" applyBorder="0" applyAlignment="0" applyProtection="0"/>
    <xf numFmtId="0" fontId="61" fillId="33" borderId="0" applyNumberFormat="0" applyBorder="0" applyAlignment="0" applyProtection="0"/>
    <xf numFmtId="0" fontId="61" fillId="43" borderId="0" applyNumberFormat="0" applyBorder="0" applyAlignment="0" applyProtection="0"/>
    <xf numFmtId="0" fontId="62" fillId="44" borderId="24" applyNumberFormat="0" applyAlignment="0" applyProtection="0"/>
    <xf numFmtId="0" fontId="63" fillId="10" borderId="0" applyNumberFormat="0" applyBorder="0" applyAlignment="0" applyProtection="0"/>
    <xf numFmtId="0" fontId="63" fillId="11" borderId="0" applyNumberFormat="0" applyBorder="0" applyAlignment="0" applyProtection="0"/>
    <xf numFmtId="0" fontId="63" fillId="15" borderId="0" applyNumberFormat="0" applyBorder="0" applyAlignment="0" applyProtection="0"/>
    <xf numFmtId="0" fontId="64" fillId="44" borderId="25" applyNumberFormat="0" applyAlignment="0" applyProtection="0"/>
    <xf numFmtId="0" fontId="10" fillId="45" borderId="26" applyNumberFormat="0" applyFont="0" applyAlignment="0" applyProtection="0"/>
    <xf numFmtId="0" fontId="11"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11"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65" fillId="46" borderId="25" applyNumberFormat="0" applyAlignment="0" applyProtection="0"/>
    <xf numFmtId="0" fontId="65" fillId="44" borderId="25" applyNumberFormat="0" applyAlignment="0" applyProtection="0"/>
    <xf numFmtId="0" fontId="66" fillId="47" borderId="27" applyNumberFormat="0" applyAlignment="0" applyProtection="0"/>
    <xf numFmtId="0" fontId="66" fillId="48" borderId="27" applyNumberFormat="0" applyAlignment="0" applyProtection="0"/>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 fontId="10" fillId="0" borderId="0"/>
    <xf numFmtId="43" fontId="11" fillId="0" borderId="0" applyFont="0" applyFill="0" applyBorder="0" applyAlignment="0" applyProtection="0"/>
    <xf numFmtId="170" fontId="69" fillId="0" borderId="0" applyFont="0" applyFill="0" applyBorder="0" applyAlignment="0" applyProtection="0"/>
    <xf numFmtId="4"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1" fillId="0" borderId="0" applyFont="0" applyFill="0" applyBorder="0" applyAlignment="0" applyProtection="0"/>
    <xf numFmtId="171" fontId="10" fillId="0" borderId="0" applyFill="0" applyBorder="0" applyAlignment="0" applyProtection="0"/>
    <xf numFmtId="172" fontId="10" fillId="0" borderId="0" applyFill="0" applyBorder="0" applyAlignment="0" applyProtection="0"/>
    <xf numFmtId="172" fontId="10" fillId="0" borderId="0" applyFill="0" applyBorder="0" applyAlignment="0" applyProtection="0"/>
    <xf numFmtId="171" fontId="10"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4"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4" fontId="70" fillId="0" borderId="0">
      <alignment horizontal="left" wrapText="1" indent="1"/>
    </xf>
    <xf numFmtId="0" fontId="71" fillId="13" borderId="0" applyNumberFormat="0" applyBorder="0" applyAlignment="0" applyProtection="0"/>
    <xf numFmtId="0" fontId="71" fillId="13" borderId="0" applyNumberFormat="0" applyBorder="0" applyAlignment="0" applyProtection="0"/>
    <xf numFmtId="0" fontId="72" fillId="19" borderId="25" applyNumberFormat="0" applyAlignment="0" applyProtection="0"/>
    <xf numFmtId="0" fontId="73" fillId="0" borderId="28" applyNumberFormat="0" applyFill="0" applyAlignment="0" applyProtection="0"/>
    <xf numFmtId="0" fontId="74" fillId="0" borderId="0" applyNumberFormat="0" applyFill="0" applyBorder="0" applyAlignment="0" applyProtection="0"/>
    <xf numFmtId="0" fontId="58" fillId="0" borderId="0"/>
    <xf numFmtId="0" fontId="58" fillId="0" borderId="0"/>
    <xf numFmtId="0" fontId="58" fillId="0" borderId="0"/>
    <xf numFmtId="0" fontId="58" fillId="10" borderId="0" applyNumberFormat="0" applyBorder="0" applyProtection="0">
      <alignment horizontal="justify" vertical="top" wrapText="1"/>
    </xf>
    <xf numFmtId="0" fontId="75" fillId="0" borderId="0" applyNumberFormat="0" applyFill="0" applyBorder="0" applyAlignment="0" applyProtection="0"/>
    <xf numFmtId="0" fontId="75" fillId="0" borderId="0" applyNumberFormat="0" applyFill="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6" fillId="13" borderId="0" applyNumberFormat="0" applyBorder="0" applyAlignment="0" applyProtection="0"/>
    <xf numFmtId="0" fontId="77" fillId="0" borderId="29" applyNumberFormat="0" applyFill="0" applyAlignment="0" applyProtection="0"/>
    <xf numFmtId="0" fontId="77" fillId="0" borderId="29"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80" fillId="18" borderId="25" applyNumberFormat="0" applyAlignment="0" applyProtection="0"/>
    <xf numFmtId="0" fontId="80" fillId="19" borderId="25" applyNumberFormat="0" applyAlignment="0" applyProtection="0"/>
    <xf numFmtId="0" fontId="81" fillId="44" borderId="24" applyNumberFormat="0" applyAlignment="0" applyProtection="0"/>
    <xf numFmtId="0" fontId="81" fillId="44" borderId="24" applyNumberFormat="0" applyAlignment="0" applyProtection="0"/>
    <xf numFmtId="0" fontId="42" fillId="0" borderId="0">
      <alignment horizontal="right" vertical="top"/>
    </xf>
    <xf numFmtId="0" fontId="82" fillId="0" borderId="0">
      <alignment horizontal="right" vertical="top"/>
    </xf>
    <xf numFmtId="0" fontId="82" fillId="0" borderId="0">
      <alignment horizontal="left"/>
    </xf>
    <xf numFmtId="4" fontId="42" fillId="0" borderId="0">
      <alignment horizontal="right"/>
    </xf>
    <xf numFmtId="0" fontId="42" fillId="0" borderId="0">
      <alignment horizontal="right"/>
    </xf>
    <xf numFmtId="4" fontId="42" fillId="0" borderId="0">
      <alignment horizontal="right" wrapText="1"/>
    </xf>
    <xf numFmtId="0" fontId="42" fillId="0" borderId="0">
      <alignment horizontal="right"/>
    </xf>
    <xf numFmtId="4" fontId="42" fillId="0" borderId="0">
      <alignment horizontal="right"/>
    </xf>
    <xf numFmtId="0" fontId="83" fillId="0" borderId="32" applyNumberFormat="0" applyFill="0" applyAlignment="0" applyProtection="0"/>
    <xf numFmtId="0" fontId="83" fillId="0" borderId="32" applyNumberFormat="0" applyFill="0" applyAlignment="0" applyProtection="0"/>
    <xf numFmtId="0" fontId="10" fillId="0" borderId="0">
      <alignment horizontal="justify" vertical="top" wrapText="1"/>
    </xf>
    <xf numFmtId="0" fontId="10" fillId="0" borderId="0">
      <alignment horizontal="justify" vertical="top" wrapText="1"/>
    </xf>
    <xf numFmtId="0" fontId="84" fillId="0" borderId="0" applyNumberFormat="0" applyFill="0" applyBorder="0" applyAlignment="0" applyProtection="0"/>
    <xf numFmtId="0" fontId="53" fillId="0" borderId="0"/>
    <xf numFmtId="0" fontId="16" fillId="0" borderId="0"/>
    <xf numFmtId="175" fontId="85" fillId="49" borderId="33">
      <alignment horizontal="left" vertical="center"/>
    </xf>
    <xf numFmtId="0" fontId="86" fillId="50" borderId="0" applyNumberFormat="0" applyBorder="0" applyAlignment="0" applyProtection="0"/>
    <xf numFmtId="0" fontId="86" fillId="51" borderId="0" applyNumberFormat="0" applyBorder="0" applyAlignment="0" applyProtection="0"/>
    <xf numFmtId="0" fontId="10" fillId="0" borderId="0"/>
    <xf numFmtId="0" fontId="10" fillId="0" borderId="0"/>
    <xf numFmtId="0" fontId="10" fillId="0" borderId="0"/>
    <xf numFmtId="0" fontId="87" fillId="0" borderId="0"/>
    <xf numFmtId="0" fontId="10" fillId="0" borderId="0"/>
    <xf numFmtId="0" fontId="87" fillId="0" borderId="0"/>
    <xf numFmtId="0" fontId="10" fillId="0" borderId="0"/>
    <xf numFmtId="0" fontId="10" fillId="0" borderId="0"/>
    <xf numFmtId="0" fontId="87" fillId="0" borderId="0"/>
    <xf numFmtId="0" fontId="87" fillId="0" borderId="0"/>
    <xf numFmtId="0" fontId="87" fillId="0" borderId="0"/>
    <xf numFmtId="0" fontId="2" fillId="0" borderId="0"/>
    <xf numFmtId="0" fontId="11" fillId="0" borderId="0"/>
    <xf numFmtId="0" fontId="10" fillId="0" borderId="0"/>
    <xf numFmtId="0" fontId="10" fillId="0" borderId="0"/>
    <xf numFmtId="0" fontId="10" fillId="0" borderId="0"/>
    <xf numFmtId="0" fontId="58" fillId="0" borderId="0"/>
    <xf numFmtId="0" fontId="87" fillId="0" borderId="0"/>
    <xf numFmtId="0" fontId="10" fillId="0" borderId="0"/>
    <xf numFmtId="0" fontId="10" fillId="0" borderId="0"/>
    <xf numFmtId="0" fontId="10" fillId="0" borderId="0"/>
    <xf numFmtId="0" fontId="10" fillId="0" borderId="0"/>
    <xf numFmtId="0" fontId="87" fillId="0" borderId="0"/>
    <xf numFmtId="0" fontId="10" fillId="0" borderId="0"/>
    <xf numFmtId="0" fontId="10" fillId="0" borderId="0"/>
    <xf numFmtId="0" fontId="10" fillId="0" borderId="0"/>
    <xf numFmtId="0" fontId="87" fillId="0" borderId="0"/>
    <xf numFmtId="0" fontId="87" fillId="0" borderId="0"/>
    <xf numFmtId="0" fontId="10" fillId="0" borderId="0"/>
    <xf numFmtId="0" fontId="10" fillId="0" borderId="0"/>
    <xf numFmtId="0" fontId="87" fillId="0" borderId="0"/>
    <xf numFmtId="0" fontId="10" fillId="0" borderId="0"/>
    <xf numFmtId="0" fontId="10" fillId="0" borderId="0"/>
    <xf numFmtId="0" fontId="1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 fillId="0" borderId="0"/>
    <xf numFmtId="0" fontId="10" fillId="0" borderId="0"/>
    <xf numFmtId="0" fontId="8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 fillId="0" borderId="0"/>
    <xf numFmtId="0" fontId="10" fillId="0" borderId="0"/>
    <xf numFmtId="0" fontId="10" fillId="0" borderId="0"/>
    <xf numFmtId="0" fontId="10" fillId="0" borderId="0"/>
    <xf numFmtId="0" fontId="10" fillId="0" borderId="0"/>
    <xf numFmtId="0" fontId="10" fillId="0" borderId="0"/>
    <xf numFmtId="0" fontId="87" fillId="0" borderId="0"/>
    <xf numFmtId="0" fontId="8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 fillId="0" borderId="0"/>
    <xf numFmtId="0" fontId="87" fillId="0" borderId="0"/>
    <xf numFmtId="0" fontId="1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 fillId="0" borderId="0"/>
    <xf numFmtId="0" fontId="87" fillId="0" borderId="0"/>
    <xf numFmtId="0" fontId="10" fillId="0" borderId="0"/>
    <xf numFmtId="0" fontId="8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 fillId="0" borderId="0"/>
    <xf numFmtId="0" fontId="87" fillId="0" borderId="0"/>
    <xf numFmtId="0" fontId="1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 fillId="0" borderId="0"/>
    <xf numFmtId="0" fontId="87" fillId="0" borderId="0"/>
    <xf numFmtId="0" fontId="87" fillId="0" borderId="0"/>
    <xf numFmtId="0" fontId="87" fillId="0" borderId="0"/>
    <xf numFmtId="0" fontId="10" fillId="0" borderId="0"/>
    <xf numFmtId="0" fontId="87" fillId="0" borderId="0"/>
    <xf numFmtId="0" fontId="87" fillId="0" borderId="0"/>
    <xf numFmtId="0" fontId="1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 fillId="0" borderId="0"/>
    <xf numFmtId="0" fontId="87" fillId="0" borderId="0"/>
    <xf numFmtId="0" fontId="10" fillId="0" borderId="0"/>
    <xf numFmtId="0" fontId="8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 fillId="0" borderId="0"/>
    <xf numFmtId="0" fontId="87" fillId="0" borderId="0"/>
    <xf numFmtId="0" fontId="1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49" fontId="69" fillId="0" borderId="0">
      <alignment horizontal="justify" vertical="justify" wrapText="1"/>
      <protection locked="0"/>
    </xf>
    <xf numFmtId="0" fontId="10" fillId="0" borderId="0"/>
    <xf numFmtId="0" fontId="10" fillId="0" borderId="0" applyNumberFormat="0" applyFont="0" applyFill="0" applyBorder="0" applyAlignment="0" applyProtection="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 fillId="0" borderId="0"/>
    <xf numFmtId="0" fontId="87" fillId="0" borderId="0"/>
    <xf numFmtId="0" fontId="87" fillId="0" borderId="0"/>
    <xf numFmtId="0" fontId="69" fillId="0" borderId="0"/>
    <xf numFmtId="0" fontId="1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 fillId="0" borderId="0"/>
    <xf numFmtId="0" fontId="10" fillId="0" borderId="0"/>
    <xf numFmtId="0" fontId="10" fillId="0" borderId="0"/>
    <xf numFmtId="0" fontId="87" fillId="0" borderId="0"/>
    <xf numFmtId="0" fontId="8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 fillId="0" borderId="0"/>
    <xf numFmtId="0" fontId="87" fillId="0" borderId="0"/>
    <xf numFmtId="0" fontId="87" fillId="0" borderId="0"/>
    <xf numFmtId="0" fontId="87" fillId="0" borderId="0"/>
    <xf numFmtId="0" fontId="87" fillId="0" borderId="0"/>
    <xf numFmtId="0" fontId="10" fillId="0" borderId="0"/>
    <xf numFmtId="0" fontId="10" fillId="0" borderId="0"/>
    <xf numFmtId="0" fontId="87" fillId="0" borderId="0"/>
    <xf numFmtId="0" fontId="87" fillId="0" borderId="0"/>
    <xf numFmtId="0" fontId="87" fillId="0" borderId="0"/>
    <xf numFmtId="0" fontId="2" fillId="0" borderId="0"/>
    <xf numFmtId="0" fontId="10" fillId="0" borderId="0"/>
    <xf numFmtId="0" fontId="10" fillId="0" borderId="0"/>
    <xf numFmtId="0" fontId="10" fillId="0" borderId="0"/>
    <xf numFmtId="0" fontId="10" fillId="0" borderId="0"/>
    <xf numFmtId="0" fontId="10" fillId="0" borderId="0"/>
    <xf numFmtId="0" fontId="87" fillId="0" borderId="0"/>
    <xf numFmtId="0" fontId="2" fillId="0" borderId="0"/>
    <xf numFmtId="0" fontId="2"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 fillId="0" borderId="0"/>
    <xf numFmtId="0" fontId="2" fillId="0" borderId="0"/>
    <xf numFmtId="4" fontId="55" fillId="0" borderId="0">
      <alignment horizontal="justify" vertical="justify"/>
    </xf>
    <xf numFmtId="4" fontId="88" fillId="0" borderId="0">
      <alignment horizontal="justify"/>
    </xf>
    <xf numFmtId="0" fontId="10" fillId="0" borderId="0"/>
    <xf numFmtId="0" fontId="10" fillId="0" borderId="0"/>
    <xf numFmtId="0" fontId="43" fillId="52" borderId="26" applyNumberFormat="0" applyAlignment="0" applyProtection="0"/>
    <xf numFmtId="0" fontId="58"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58" fillId="45" borderId="26" applyNumberFormat="0" applyFont="0" applyAlignment="0" applyProtection="0"/>
    <xf numFmtId="0" fontId="58" fillId="45" borderId="26" applyNumberFormat="0" applyFont="0" applyAlignment="0" applyProtection="0"/>
    <xf numFmtId="0" fontId="58"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10" fillId="45" borderId="26" applyNumberFormat="0" applyFont="0" applyAlignment="0" applyProtection="0"/>
    <xf numFmtId="0" fontId="24" fillId="0" borderId="0"/>
    <xf numFmtId="0" fontId="24" fillId="0" borderId="0"/>
    <xf numFmtId="0" fontId="24" fillId="0" borderId="0">
      <alignment horizontal="left"/>
    </xf>
    <xf numFmtId="0" fontId="24" fillId="0" borderId="0">
      <alignment horizontal="left"/>
    </xf>
    <xf numFmtId="0" fontId="24" fillId="0" borderId="0"/>
    <xf numFmtId="0" fontId="1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4" fillId="0" borderId="0">
      <alignment horizontal="left"/>
    </xf>
    <xf numFmtId="0" fontId="24" fillId="0" borderId="0">
      <alignment horizontal="left"/>
    </xf>
    <xf numFmtId="0" fontId="24" fillId="0" borderId="0">
      <alignment horizontal="left"/>
    </xf>
    <xf numFmtId="0" fontId="10"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3" fillId="0" borderId="0"/>
    <xf numFmtId="0" fontId="23" fillId="0" borderId="0"/>
    <xf numFmtId="0" fontId="24" fillId="0" borderId="0"/>
    <xf numFmtId="0" fontId="24" fillId="0" borderId="0"/>
    <xf numFmtId="0" fontId="24"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10" fillId="0" borderId="0"/>
    <xf numFmtId="0" fontId="10" fillId="0" borderId="0"/>
    <xf numFmtId="0" fontId="10" fillId="0" borderId="0"/>
    <xf numFmtId="0" fontId="24" fillId="0" borderId="0"/>
    <xf numFmtId="0" fontId="24" fillId="0" borderId="0"/>
    <xf numFmtId="0" fontId="24" fillId="0" borderId="0"/>
    <xf numFmtId="0" fontId="24" fillId="0" borderId="0"/>
    <xf numFmtId="0" fontId="10" fillId="0" borderId="0"/>
    <xf numFmtId="0" fontId="10" fillId="0" borderId="0"/>
    <xf numFmtId="0" fontId="24" fillId="0" borderId="0"/>
    <xf numFmtId="0" fontId="24" fillId="0" borderId="0"/>
    <xf numFmtId="0" fontId="24" fillId="0" borderId="0"/>
    <xf numFmtId="0" fontId="24" fillId="0" borderId="0">
      <alignment horizontal="left"/>
    </xf>
    <xf numFmtId="0" fontId="10" fillId="0" borderId="0"/>
    <xf numFmtId="0" fontId="81" fillId="46" borderId="24" applyNumberFormat="0" applyAlignment="0" applyProtection="0"/>
    <xf numFmtId="0" fontId="81" fillId="44" borderId="24" applyNumberFormat="0" applyAlignment="0" applyProtection="0"/>
    <xf numFmtId="9" fontId="10"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8" fillId="0" borderId="0"/>
    <xf numFmtId="9" fontId="58"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6" fontId="89" fillId="53" borderId="3" applyNumberFormat="0" applyFont="0" applyAlignment="0" applyProtection="0">
      <alignment horizontal="center" vertical="top"/>
    </xf>
    <xf numFmtId="0" fontId="90" fillId="11" borderId="0" applyNumberFormat="0" applyBorder="0" applyAlignment="0" applyProtection="0"/>
    <xf numFmtId="0" fontId="91" fillId="0" borderId="0"/>
    <xf numFmtId="0" fontId="92" fillId="0" borderId="0" applyFill="0" applyProtection="0">
      <alignment horizontal="justify" vertical="center" wrapText="1"/>
    </xf>
    <xf numFmtId="0" fontId="28" fillId="0" borderId="0"/>
    <xf numFmtId="0" fontId="28" fillId="0" borderId="0"/>
    <xf numFmtId="0" fontId="11" fillId="0" borderId="0"/>
    <xf numFmtId="0" fontId="93" fillId="0" borderId="0" applyNumberFormat="0" applyFill="0" applyBorder="0" applyAlignment="0" applyProtection="0"/>
    <xf numFmtId="0" fontId="9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94" fillId="0" borderId="28" applyNumberFormat="0" applyFill="0" applyAlignment="0" applyProtection="0"/>
    <xf numFmtId="0" fontId="95" fillId="0" borderId="0" applyNumberFormat="0" applyFill="0" applyBorder="0" applyAlignment="0" applyProtection="0"/>
    <xf numFmtId="0" fontId="96" fillId="0" borderId="29" applyNumberFormat="0" applyFill="0" applyAlignment="0" applyProtection="0"/>
    <xf numFmtId="0" fontId="97" fillId="0" borderId="30" applyNumberFormat="0" applyFill="0" applyAlignment="0" applyProtection="0"/>
    <xf numFmtId="0" fontId="98" fillId="0" borderId="31" applyNumberFormat="0" applyFill="0" applyAlignment="0" applyProtection="0"/>
    <xf numFmtId="0" fontId="98" fillId="0" borderId="0" applyNumberFormat="0" applyFill="0" applyBorder="0" applyAlignment="0" applyProtection="0"/>
    <xf numFmtId="0" fontId="10" fillId="0" borderId="7"/>
    <xf numFmtId="175" fontId="13" fillId="5" borderId="33">
      <alignment vertical="center"/>
    </xf>
    <xf numFmtId="0" fontId="99" fillId="0" borderId="32" applyNumberFormat="0" applyFill="0" applyAlignment="0" applyProtection="0"/>
    <xf numFmtId="0" fontId="100"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77" fontId="10" fillId="0" borderId="0" applyFont="0" applyFill="0" applyBorder="0" applyAlignment="0" applyProtection="0"/>
    <xf numFmtId="4" fontId="10" fillId="0" borderId="0"/>
    <xf numFmtId="43" fontId="24" fillId="0" borderId="0" applyFont="0" applyFill="0" applyBorder="0" applyAlignment="0" applyProtection="0"/>
    <xf numFmtId="43" fontId="24" fillId="0" borderId="0" applyFont="0" applyFill="0" applyBorder="0" applyAlignment="0" applyProtection="0"/>
    <xf numFmtId="4" fontId="10" fillId="0" borderId="0"/>
    <xf numFmtId="4" fontId="10" fillId="0" borderId="0"/>
    <xf numFmtId="4" fontId="10" fillId="0" borderId="0"/>
    <xf numFmtId="4" fontId="10" fillId="0" borderId="0"/>
    <xf numFmtId="4" fontId="10" fillId="0" borderId="0"/>
    <xf numFmtId="4" fontId="10"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0" fontId="10" fillId="0" borderId="0" applyFont="0" applyFill="0" applyBorder="0" applyAlignment="0" applyProtection="0"/>
    <xf numFmtId="4" fontId="10" fillId="0" borderId="0"/>
    <xf numFmtId="4" fontId="10" fillId="0" borderId="0"/>
    <xf numFmtId="4" fontId="10" fillId="0" borderId="0"/>
    <xf numFmtId="4" fontId="10" fillId="0" borderId="0"/>
    <xf numFmtId="4" fontId="10" fillId="0" borderId="0"/>
    <xf numFmtId="0" fontId="101" fillId="48" borderId="27" applyNumberFormat="0" applyAlignment="0" applyProtection="0"/>
    <xf numFmtId="0" fontId="11" fillId="0" borderId="0"/>
    <xf numFmtId="0" fontId="58" fillId="0" borderId="0"/>
    <xf numFmtId="0" fontId="1" fillId="0" borderId="0"/>
    <xf numFmtId="43" fontId="1" fillId="0" borderId="0" applyFont="0" applyFill="0" applyBorder="0" applyAlignment="0" applyProtection="0"/>
    <xf numFmtId="0" fontId="41" fillId="0" borderId="0"/>
  </cellStyleXfs>
  <cellXfs count="1282">
    <xf numFmtId="0" fontId="0" fillId="0" borderId="0" xfId="0"/>
    <xf numFmtId="0" fontId="0" fillId="2" borderId="0" xfId="0" applyFill="1"/>
    <xf numFmtId="0" fontId="10" fillId="2" borderId="0" xfId="0" applyFont="1" applyFill="1" applyAlignment="1" applyProtection="1">
      <alignment horizontal="left" vertical="top"/>
      <protection locked="0"/>
    </xf>
    <xf numFmtId="0" fontId="0" fillId="2" borderId="0" xfId="0" applyFill="1" applyProtection="1">
      <protection locked="0"/>
    </xf>
    <xf numFmtId="0" fontId="10" fillId="2" borderId="0" xfId="0" applyFont="1" applyFill="1" applyProtection="1">
      <protection locked="0"/>
    </xf>
    <xf numFmtId="0" fontId="10" fillId="2" borderId="0" xfId="0" applyFont="1" applyFill="1" applyAlignment="1" applyProtection="1">
      <alignment horizontal="left" vertical="center"/>
      <protection locked="0"/>
    </xf>
    <xf numFmtId="0" fontId="21" fillId="0" borderId="0" xfId="3" applyFont="1" applyAlignment="1">
      <alignment wrapText="1"/>
    </xf>
    <xf numFmtId="0" fontId="21" fillId="0" borderId="0" xfId="3" applyFont="1" applyAlignment="1">
      <alignment vertical="top" wrapText="1"/>
    </xf>
    <xf numFmtId="0" fontId="0" fillId="0" borderId="0" xfId="0" applyAlignment="1">
      <alignment vertical="top"/>
    </xf>
    <xf numFmtId="0" fontId="23" fillId="0" borderId="0" xfId="0" applyFont="1" applyAlignment="1">
      <alignment vertical="top" wrapText="1"/>
    </xf>
    <xf numFmtId="0" fontId="23" fillId="0" borderId="0" xfId="0" applyFont="1" applyAlignment="1">
      <alignment vertical="top"/>
    </xf>
    <xf numFmtId="0" fontId="25" fillId="0" borderId="0" xfId="0" applyFont="1" applyAlignment="1">
      <alignment vertical="top"/>
    </xf>
    <xf numFmtId="4" fontId="10" fillId="2" borderId="0" xfId="0" applyNumberFormat="1" applyFont="1" applyFill="1" applyBorder="1" applyAlignment="1">
      <alignment horizontal="right" vertical="top" wrapText="1"/>
    </xf>
    <xf numFmtId="4" fontId="11" fillId="2" borderId="0" xfId="0" applyNumberFormat="1" applyFont="1" applyFill="1"/>
    <xf numFmtId="0" fontId="10" fillId="2" borderId="0" xfId="0" applyFont="1" applyFill="1"/>
    <xf numFmtId="4" fontId="7" fillId="2" borderId="0" xfId="0" applyNumberFormat="1" applyFont="1" applyFill="1" applyBorder="1" applyAlignment="1" applyProtection="1">
      <alignment horizontal="center"/>
      <protection locked="0"/>
    </xf>
    <xf numFmtId="4" fontId="13" fillId="2" borderId="0" xfId="0" applyNumberFormat="1" applyFont="1" applyFill="1" applyBorder="1" applyAlignment="1" applyProtection="1">
      <alignment horizontal="center"/>
      <protection locked="0"/>
    </xf>
    <xf numFmtId="4" fontId="10" fillId="2" borderId="0" xfId="0" applyNumberFormat="1" applyFont="1" applyFill="1" applyBorder="1" applyAlignment="1" applyProtection="1">
      <alignment horizontal="right" vertical="top" wrapText="1"/>
      <protection locked="0"/>
    </xf>
    <xf numFmtId="4" fontId="11" fillId="2" borderId="0" xfId="0" applyNumberFormat="1" applyFont="1" applyFill="1" applyProtection="1">
      <protection locked="0"/>
    </xf>
    <xf numFmtId="0" fontId="10" fillId="2" borderId="0" xfId="0" applyFont="1" applyFill="1" applyAlignment="1" applyProtection="1">
      <alignment horizontal="left" vertical="top"/>
      <protection locked="0"/>
    </xf>
    <xf numFmtId="0" fontId="10" fillId="2" borderId="0" xfId="0" applyFont="1" applyFill="1" applyProtection="1">
      <protection locked="0"/>
    </xf>
    <xf numFmtId="4" fontId="7" fillId="2" borderId="0" xfId="0" applyNumberFormat="1" applyFont="1" applyFill="1" applyBorder="1" applyAlignment="1" applyProtection="1">
      <alignment horizontal="center"/>
      <protection locked="0"/>
    </xf>
    <xf numFmtId="0" fontId="10" fillId="2" borderId="0" xfId="144" applyFont="1" applyFill="1" applyAlignment="1" applyProtection="1">
      <alignment horizontal="left" vertical="top"/>
      <protection locked="0"/>
    </xf>
    <xf numFmtId="4" fontId="9" fillId="2" borderId="0" xfId="144" applyNumberFormat="1" applyFont="1" applyFill="1" applyBorder="1" applyAlignment="1" applyProtection="1">
      <alignment horizontal="center"/>
      <protection locked="0"/>
    </xf>
    <xf numFmtId="0" fontId="10" fillId="2" borderId="0" xfId="2" applyFont="1" applyFill="1" applyAlignment="1" applyProtection="1">
      <alignment horizontal="justify" vertical="top" wrapText="1"/>
      <protection locked="0"/>
    </xf>
    <xf numFmtId="0" fontId="10" fillId="0" borderId="0" xfId="0" applyFont="1" applyFill="1" applyAlignment="1" applyProtection="1">
      <alignment horizontal="justify" vertical="top" wrapText="1"/>
      <protection locked="0"/>
    </xf>
    <xf numFmtId="0" fontId="16" fillId="0" borderId="0" xfId="0" applyFont="1" applyFill="1" applyBorder="1" applyAlignment="1" applyProtection="1">
      <alignment horizontal="left" vertical="top"/>
      <protection locked="0"/>
    </xf>
    <xf numFmtId="0" fontId="16" fillId="0" borderId="0"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0" fillId="0" borderId="0" xfId="0" applyFont="1" applyFill="1" applyBorder="1" applyAlignment="1">
      <alignment vertical="top"/>
    </xf>
    <xf numFmtId="0" fontId="10" fillId="2" borderId="0" xfId="0" applyFont="1" applyFill="1" applyBorder="1" applyAlignment="1" applyProtection="1">
      <alignment horizontal="left" vertical="top"/>
      <protection locked="0"/>
    </xf>
    <xf numFmtId="0" fontId="10" fillId="2" borderId="0" xfId="0" applyFont="1" applyFill="1" applyBorder="1" applyProtection="1">
      <protection locked="0"/>
    </xf>
    <xf numFmtId="0" fontId="34" fillId="0" borderId="0" xfId="337"/>
    <xf numFmtId="0" fontId="36" fillId="0" borderId="0" xfId="337" applyFont="1"/>
    <xf numFmtId="0" fontId="10" fillId="0" borderId="0" xfId="337" applyFont="1"/>
    <xf numFmtId="0" fontId="10" fillId="0" borderId="0" xfId="337" applyFont="1" applyAlignment="1">
      <alignment vertical="center"/>
    </xf>
    <xf numFmtId="0" fontId="37" fillId="0" borderId="0" xfId="337" applyFont="1"/>
    <xf numFmtId="0" fontId="38" fillId="0" borderId="0" xfId="337" applyFont="1" applyAlignment="1"/>
    <xf numFmtId="0" fontId="39" fillId="0" borderId="0" xfId="337" applyFont="1"/>
    <xf numFmtId="49" fontId="38" fillId="0" borderId="0" xfId="337" applyNumberFormat="1" applyFont="1"/>
    <xf numFmtId="0" fontId="40" fillId="0" borderId="0" xfId="337" applyFont="1"/>
    <xf numFmtId="0" fontId="38" fillId="0" borderId="0" xfId="337" applyFont="1"/>
    <xf numFmtId="0" fontId="13" fillId="0" borderId="0" xfId="337" applyFont="1"/>
    <xf numFmtId="0" fontId="47" fillId="0" borderId="0" xfId="360" applyFont="1" applyFill="1" applyBorder="1" applyAlignment="1" applyProtection="1">
      <alignment horizontal="center" vertical="top" wrapText="1"/>
      <protection locked="0"/>
    </xf>
    <xf numFmtId="0" fontId="47" fillId="0" borderId="0" xfId="360" applyFont="1" applyFill="1" applyBorder="1" applyAlignment="1" applyProtection="1">
      <alignment horizontal="center" wrapText="1"/>
      <protection locked="0"/>
    </xf>
    <xf numFmtId="0" fontId="47" fillId="0" borderId="0" xfId="360" applyNumberFormat="1" applyFont="1" applyFill="1" applyBorder="1" applyAlignment="1" applyProtection="1">
      <alignment horizontal="center" wrapText="1"/>
      <protection locked="0"/>
    </xf>
    <xf numFmtId="4" fontId="48" fillId="0" borderId="0" xfId="360" applyNumberFormat="1" applyFont="1" applyFill="1" applyBorder="1" applyAlignment="1" applyProtection="1">
      <alignment horizontal="right" wrapText="1"/>
      <protection locked="0"/>
    </xf>
    <xf numFmtId="4" fontId="47" fillId="0" borderId="0" xfId="360" applyNumberFormat="1" applyFont="1" applyFill="1" applyBorder="1" applyAlignment="1" applyProtection="1">
      <alignment horizontal="right" wrapText="1"/>
      <protection locked="0"/>
    </xf>
    <xf numFmtId="0" fontId="47" fillId="0" borderId="0" xfId="360" applyFont="1" applyFill="1" applyBorder="1" applyAlignment="1" applyProtection="1"/>
    <xf numFmtId="0" fontId="47" fillId="0" borderId="0" xfId="360" applyFont="1" applyFill="1" applyBorder="1" applyAlignment="1" applyProtection="1">
      <alignment horizontal="left" wrapText="1"/>
    </xf>
    <xf numFmtId="0" fontId="47" fillId="5" borderId="12" xfId="360" applyFont="1" applyFill="1" applyBorder="1" applyAlignment="1" applyProtection="1">
      <alignment horizontal="center"/>
    </xf>
    <xf numFmtId="0" fontId="47" fillId="5" borderId="12" xfId="360" applyFont="1" applyFill="1" applyBorder="1" applyAlignment="1" applyProtection="1">
      <alignment horizontal="center" wrapText="1"/>
    </xf>
    <xf numFmtId="0" fontId="47" fillId="5" borderId="12" xfId="360" applyNumberFormat="1" applyFont="1" applyFill="1" applyBorder="1" applyAlignment="1" applyProtection="1">
      <alignment horizontal="center"/>
    </xf>
    <xf numFmtId="0" fontId="47" fillId="5" borderId="12" xfId="360" applyNumberFormat="1" applyFont="1" applyFill="1" applyBorder="1" applyAlignment="1" applyProtection="1">
      <alignment horizontal="center" wrapText="1"/>
    </xf>
    <xf numFmtId="4" fontId="49" fillId="5" borderId="12" xfId="360" applyNumberFormat="1" applyFont="1" applyFill="1" applyBorder="1" applyAlignment="1" applyProtection="1">
      <alignment horizontal="right"/>
    </xf>
    <xf numFmtId="4" fontId="47" fillId="5" borderId="12" xfId="360" applyNumberFormat="1" applyFont="1" applyFill="1" applyBorder="1" applyAlignment="1" applyProtection="1">
      <alignment horizontal="right" wrapText="1"/>
    </xf>
    <xf numFmtId="0" fontId="47" fillId="0" borderId="0" xfId="360" applyFont="1" applyAlignment="1" applyProtection="1"/>
    <xf numFmtId="0" fontId="47" fillId="0" borderId="0" xfId="360" applyFont="1" applyFill="1" applyBorder="1" applyAlignment="1" applyProtection="1">
      <alignment horizontal="center"/>
      <protection locked="0"/>
    </xf>
    <xf numFmtId="0" fontId="47" fillId="0" borderId="0" xfId="360" applyNumberFormat="1" applyFont="1" applyFill="1" applyBorder="1" applyAlignment="1" applyProtection="1">
      <alignment horizontal="center"/>
      <protection locked="0"/>
    </xf>
    <xf numFmtId="0" fontId="47" fillId="0" borderId="0" xfId="360" applyFont="1" applyFill="1" applyBorder="1" applyAlignment="1" applyProtection="1">
      <alignment horizontal="center" vertical="top" wrapText="1"/>
    </xf>
    <xf numFmtId="0" fontId="10" fillId="0" borderId="0" xfId="360" applyFont="1" applyProtection="1"/>
    <xf numFmtId="0" fontId="33" fillId="0" borderId="0" xfId="360" applyProtection="1"/>
    <xf numFmtId="0" fontId="48" fillId="0" borderId="0" xfId="360" applyFont="1" applyFill="1" applyBorder="1" applyAlignment="1" applyProtection="1">
      <alignment horizontal="center" vertical="top" wrapText="1"/>
      <protection locked="0"/>
    </xf>
    <xf numFmtId="0" fontId="47" fillId="0" borderId="0" xfId="360" applyFont="1" applyFill="1" applyBorder="1" applyAlignment="1" applyProtection="1">
      <alignment horizontal="left" wrapText="1"/>
      <protection locked="0"/>
    </xf>
    <xf numFmtId="0" fontId="48" fillId="0" borderId="0" xfId="360" applyNumberFormat="1" applyFont="1" applyFill="1" applyBorder="1" applyAlignment="1" applyProtection="1">
      <alignment horizontal="center" wrapText="1"/>
      <protection locked="0"/>
    </xf>
    <xf numFmtId="0" fontId="48" fillId="2" borderId="0" xfId="360" applyNumberFormat="1" applyFont="1" applyFill="1" applyBorder="1" applyAlignment="1" applyProtection="1">
      <alignment horizontal="center" wrapText="1"/>
      <protection locked="0"/>
    </xf>
    <xf numFmtId="0" fontId="48" fillId="0" borderId="0" xfId="360" applyFont="1" applyProtection="1"/>
    <xf numFmtId="0" fontId="47" fillId="6" borderId="12" xfId="360" applyFont="1" applyFill="1" applyBorder="1" applyAlignment="1" applyProtection="1">
      <alignment horizontal="center" vertical="top" wrapText="1"/>
    </xf>
    <xf numFmtId="0" fontId="47" fillId="6" borderId="12" xfId="360" applyFont="1" applyFill="1" applyBorder="1" applyAlignment="1" applyProtection="1">
      <alignment wrapText="1"/>
    </xf>
    <xf numFmtId="0" fontId="47" fillId="6" borderId="12" xfId="360" applyNumberFormat="1" applyFont="1" applyFill="1" applyBorder="1" applyAlignment="1" applyProtection="1">
      <alignment horizontal="center" wrapText="1"/>
      <protection locked="0"/>
    </xf>
    <xf numFmtId="0" fontId="48" fillId="6" borderId="12" xfId="360" applyNumberFormat="1" applyFont="1" applyFill="1" applyBorder="1" applyAlignment="1" applyProtection="1">
      <alignment horizontal="center" wrapText="1"/>
      <protection locked="0"/>
    </xf>
    <xf numFmtId="4" fontId="48" fillId="6" borderId="12" xfId="360" applyNumberFormat="1" applyFont="1" applyFill="1" applyBorder="1" applyAlignment="1" applyProtection="1">
      <alignment horizontal="right" wrapText="1"/>
      <protection locked="0"/>
    </xf>
    <xf numFmtId="4" fontId="47" fillId="6" borderId="12" xfId="360" applyNumberFormat="1" applyFont="1" applyFill="1" applyBorder="1" applyAlignment="1" applyProtection="1">
      <alignment horizontal="right" wrapText="1"/>
      <protection locked="0"/>
    </xf>
    <xf numFmtId="0" fontId="48" fillId="0" borderId="0" xfId="360" applyFont="1" applyBorder="1" applyProtection="1"/>
    <xf numFmtId="0" fontId="48" fillId="0" borderId="12" xfId="360" applyFont="1" applyFill="1" applyBorder="1" applyAlignment="1" applyProtection="1">
      <alignment horizontal="center" vertical="top"/>
    </xf>
    <xf numFmtId="0" fontId="47" fillId="0" borderId="12" xfId="361" applyNumberFormat="1" applyFont="1" applyFill="1" applyBorder="1" applyAlignment="1" applyProtection="1">
      <alignment vertical="top" wrapText="1"/>
    </xf>
    <xf numFmtId="0" fontId="48" fillId="0" borderId="12" xfId="360" applyFont="1" applyBorder="1" applyAlignment="1" applyProtection="1">
      <alignment horizontal="center" wrapText="1"/>
    </xf>
    <xf numFmtId="0" fontId="48" fillId="0" borderId="13" xfId="360" applyFont="1" applyBorder="1" applyAlignment="1" applyProtection="1">
      <alignment horizontal="center" wrapText="1"/>
    </xf>
    <xf numFmtId="4" fontId="48" fillId="0" borderId="12" xfId="360" applyNumberFormat="1" applyFont="1" applyFill="1" applyBorder="1" applyAlignment="1" applyProtection="1">
      <alignment horizontal="right"/>
      <protection locked="0"/>
    </xf>
    <xf numFmtId="4" fontId="48" fillId="0" borderId="12" xfId="360" applyNumberFormat="1" applyFont="1" applyBorder="1" applyAlignment="1" applyProtection="1">
      <alignment horizontal="right" wrapText="1"/>
    </xf>
    <xf numFmtId="0" fontId="47" fillId="0" borderId="0" xfId="360" applyFont="1" applyFill="1" applyBorder="1" applyAlignment="1" applyProtection="1">
      <alignment horizontal="left" vertical="top" wrapText="1"/>
    </xf>
    <xf numFmtId="0" fontId="48" fillId="0" borderId="12" xfId="360" applyNumberFormat="1" applyFont="1" applyFill="1" applyBorder="1" applyAlignment="1" applyProtection="1">
      <alignment horizontal="center" wrapText="1"/>
    </xf>
    <xf numFmtId="0" fontId="48" fillId="2" borderId="13" xfId="360" applyNumberFormat="1" applyFont="1" applyFill="1" applyBorder="1" applyAlignment="1" applyProtection="1">
      <alignment horizontal="center" wrapText="1"/>
    </xf>
    <xf numFmtId="4" fontId="48" fillId="0" borderId="12" xfId="360" applyNumberFormat="1" applyFont="1" applyFill="1" applyBorder="1" applyAlignment="1" applyProtection="1">
      <alignment horizontal="right" wrapText="1"/>
      <protection locked="0"/>
    </xf>
    <xf numFmtId="0" fontId="47" fillId="0" borderId="12" xfId="360" applyFont="1" applyBorder="1" applyAlignment="1" applyProtection="1">
      <alignment horizontal="left" vertical="top" wrapText="1"/>
    </xf>
    <xf numFmtId="0" fontId="48" fillId="0" borderId="14" xfId="360" applyNumberFormat="1" applyFont="1" applyFill="1" applyBorder="1" applyAlignment="1" applyProtection="1">
      <alignment horizontal="center" wrapText="1"/>
    </xf>
    <xf numFmtId="0" fontId="48" fillId="2" borderId="15" xfId="360" applyNumberFormat="1" applyFont="1" applyFill="1" applyBorder="1" applyAlignment="1" applyProtection="1">
      <alignment horizontal="center" wrapText="1"/>
    </xf>
    <xf numFmtId="0" fontId="47" fillId="0" borderId="12" xfId="360" applyFont="1" applyBorder="1" applyAlignment="1" applyProtection="1">
      <alignment vertical="top" wrapText="1"/>
    </xf>
    <xf numFmtId="0" fontId="48" fillId="7" borderId="13" xfId="360" applyFont="1" applyFill="1" applyBorder="1" applyAlignment="1" applyProtection="1">
      <alignment horizontal="center" wrapText="1"/>
    </xf>
    <xf numFmtId="0" fontId="48" fillId="0" borderId="0" xfId="360" applyFont="1" applyAlignment="1" applyProtection="1"/>
    <xf numFmtId="0" fontId="48" fillId="0" borderId="12" xfId="360" applyNumberFormat="1" applyFont="1" applyBorder="1" applyAlignment="1" applyProtection="1">
      <alignment horizontal="center" wrapText="1"/>
    </xf>
    <xf numFmtId="0" fontId="47" fillId="0" borderId="16" xfId="360" applyFont="1" applyBorder="1" applyAlignment="1" applyProtection="1">
      <alignment horizontal="left" vertical="top" wrapText="1"/>
    </xf>
    <xf numFmtId="0" fontId="48" fillId="0" borderId="12" xfId="360" applyFont="1" applyBorder="1" applyAlignment="1" applyProtection="1">
      <alignment horizontal="left" vertical="top" wrapText="1"/>
    </xf>
    <xf numFmtId="0" fontId="48" fillId="2" borderId="12" xfId="360" applyNumberFormat="1" applyFont="1" applyFill="1" applyBorder="1" applyAlignment="1" applyProtection="1">
      <alignment horizontal="center" wrapText="1"/>
    </xf>
    <xf numFmtId="0" fontId="48" fillId="0" borderId="12" xfId="360" applyNumberFormat="1" applyFont="1" applyBorder="1" applyAlignment="1" applyProtection="1">
      <alignment vertical="top" wrapText="1"/>
    </xf>
    <xf numFmtId="0" fontId="48" fillId="0" borderId="12" xfId="360" applyFont="1" applyBorder="1" applyAlignment="1" applyProtection="1">
      <alignment wrapText="1"/>
    </xf>
    <xf numFmtId="4" fontId="48" fillId="0" borderId="12" xfId="360" applyNumberFormat="1" applyFont="1" applyBorder="1" applyAlignment="1" applyProtection="1">
      <alignment horizontal="right" wrapText="1"/>
      <protection locked="0"/>
    </xf>
    <xf numFmtId="0" fontId="48" fillId="0" borderId="0" xfId="360" applyFont="1" applyBorder="1" applyAlignment="1" applyProtection="1">
      <alignment horizontal="center" vertical="top" wrapText="1"/>
      <protection locked="0"/>
    </xf>
    <xf numFmtId="0" fontId="47" fillId="0" borderId="0" xfId="360" applyFont="1" applyBorder="1" applyAlignment="1" applyProtection="1">
      <alignment horizontal="right" wrapText="1"/>
    </xf>
    <xf numFmtId="0" fontId="48" fillId="0" borderId="0" xfId="360" applyNumberFormat="1" applyFont="1" applyBorder="1" applyAlignment="1" applyProtection="1">
      <alignment horizontal="center" wrapText="1"/>
      <protection locked="0"/>
    </xf>
    <xf numFmtId="4" fontId="48" fillId="0" borderId="0" xfId="360" applyNumberFormat="1" applyFont="1" applyBorder="1" applyAlignment="1" applyProtection="1">
      <alignment horizontal="right" wrapText="1"/>
      <protection locked="0"/>
    </xf>
    <xf numFmtId="4" fontId="48" fillId="0" borderId="0" xfId="360" applyNumberFormat="1" applyFont="1" applyBorder="1" applyAlignment="1" applyProtection="1">
      <alignment horizontal="right" wrapText="1"/>
    </xf>
    <xf numFmtId="0" fontId="47" fillId="0" borderId="0" xfId="360" applyFont="1" applyBorder="1" applyAlignment="1" applyProtection="1">
      <alignment horizontal="right" wrapText="1"/>
      <protection locked="0"/>
    </xf>
    <xf numFmtId="0" fontId="47" fillId="6" borderId="12" xfId="360" applyFont="1" applyFill="1" applyBorder="1" applyAlignment="1" applyProtection="1">
      <alignment horizontal="left" wrapText="1"/>
    </xf>
    <xf numFmtId="0" fontId="48" fillId="2" borderId="12" xfId="360" applyFont="1" applyFill="1" applyBorder="1" applyAlignment="1" applyProtection="1">
      <alignment horizontal="center" wrapText="1"/>
      <protection locked="0"/>
    </xf>
    <xf numFmtId="0" fontId="47" fillId="2" borderId="12" xfId="360" applyFont="1" applyFill="1" applyBorder="1" applyAlignment="1" applyProtection="1">
      <alignment horizontal="left" wrapText="1"/>
    </xf>
    <xf numFmtId="0" fontId="48" fillId="2" borderId="12" xfId="360" applyNumberFormat="1" applyFont="1" applyFill="1" applyBorder="1" applyAlignment="1" applyProtection="1">
      <alignment horizontal="center" wrapText="1"/>
      <protection locked="0"/>
    </xf>
    <xf numFmtId="0" fontId="47" fillId="0" borderId="0" xfId="360" applyFont="1" applyBorder="1" applyAlignment="1" applyProtection="1">
      <alignment horizontal="center" vertical="top" wrapText="1"/>
      <protection locked="0"/>
    </xf>
    <xf numFmtId="0" fontId="47" fillId="0" borderId="0" xfId="360" applyNumberFormat="1" applyFont="1" applyBorder="1" applyAlignment="1" applyProtection="1">
      <alignment horizontal="center" wrapText="1"/>
      <protection locked="0"/>
    </xf>
    <xf numFmtId="0" fontId="47" fillId="2" borderId="0" xfId="360" applyNumberFormat="1" applyFont="1" applyFill="1" applyBorder="1" applyAlignment="1" applyProtection="1">
      <alignment horizontal="center" wrapText="1"/>
      <protection locked="0"/>
    </xf>
    <xf numFmtId="0" fontId="48" fillId="2" borderId="0" xfId="360" applyFont="1" applyFill="1" applyBorder="1" applyAlignment="1" applyProtection="1">
      <alignment horizontal="center" vertical="top" wrapText="1"/>
      <protection locked="0"/>
    </xf>
    <xf numFmtId="0" fontId="48" fillId="2" borderId="12" xfId="360" applyFont="1" applyFill="1" applyBorder="1" applyAlignment="1" applyProtection="1">
      <alignment horizontal="center" vertical="top" wrapText="1"/>
    </xf>
    <xf numFmtId="49" fontId="48" fillId="0" borderId="12" xfId="360" applyNumberFormat="1" applyFont="1" applyBorder="1" applyAlignment="1" applyProtection="1">
      <alignment horizontal="justify" wrapText="1"/>
    </xf>
    <xf numFmtId="0" fontId="48" fillId="0" borderId="12" xfId="360" applyFont="1" applyFill="1" applyBorder="1" applyAlignment="1" applyProtection="1">
      <alignment horizontal="justify" vertical="top" wrapText="1"/>
    </xf>
    <xf numFmtId="0" fontId="48" fillId="2" borderId="0" xfId="360" applyFont="1" applyFill="1" applyProtection="1"/>
    <xf numFmtId="0" fontId="48" fillId="0" borderId="12" xfId="360" applyNumberFormat="1" applyFont="1" applyFill="1" applyBorder="1" applyAlignment="1" applyProtection="1">
      <alignment horizontal="center" wrapText="1"/>
      <protection locked="0"/>
    </xf>
    <xf numFmtId="0" fontId="47" fillId="2" borderId="0" xfId="360" applyFont="1" applyFill="1" applyBorder="1" applyAlignment="1" applyProtection="1">
      <alignment horizontal="right" wrapText="1"/>
      <protection locked="0"/>
    </xf>
    <xf numFmtId="4" fontId="47" fillId="0" borderId="0" xfId="360" applyNumberFormat="1" applyFont="1" applyBorder="1" applyAlignment="1" applyProtection="1">
      <alignment horizontal="right" wrapText="1"/>
      <protection locked="0"/>
    </xf>
    <xf numFmtId="0" fontId="47" fillId="6" borderId="12" xfId="360" applyFont="1" applyFill="1" applyBorder="1" applyAlignment="1" applyProtection="1">
      <alignment horizontal="center" wrapText="1"/>
    </xf>
    <xf numFmtId="0" fontId="47" fillId="0" borderId="12" xfId="360" applyFont="1" applyFill="1" applyBorder="1" applyAlignment="1" applyProtection="1">
      <alignment horizontal="center" wrapText="1"/>
      <protection locked="0"/>
    </xf>
    <xf numFmtId="0" fontId="47" fillId="0" borderId="12" xfId="360" applyFont="1" applyFill="1" applyBorder="1" applyAlignment="1" applyProtection="1">
      <alignment horizontal="left" wrapText="1"/>
    </xf>
    <xf numFmtId="0" fontId="47" fillId="0" borderId="12" xfId="360" applyNumberFormat="1" applyFont="1" applyFill="1" applyBorder="1" applyAlignment="1" applyProtection="1">
      <alignment horizontal="center" wrapText="1"/>
      <protection locked="0"/>
    </xf>
    <xf numFmtId="4" fontId="47" fillId="0" borderId="12" xfId="360" applyNumberFormat="1" applyFont="1" applyFill="1" applyBorder="1" applyAlignment="1" applyProtection="1">
      <alignment horizontal="right" wrapText="1"/>
      <protection locked="0"/>
    </xf>
    <xf numFmtId="4" fontId="50" fillId="0" borderId="12" xfId="360" applyNumberFormat="1" applyFont="1" applyBorder="1" applyAlignment="1" applyProtection="1">
      <alignment horizontal="right" wrapText="1"/>
    </xf>
    <xf numFmtId="0" fontId="48" fillId="0" borderId="12" xfId="360" applyNumberFormat="1" applyFont="1" applyBorder="1" applyAlignment="1" applyProtection="1">
      <alignment horizontal="center" vertical="top" wrapText="1"/>
    </xf>
    <xf numFmtId="4" fontId="50" fillId="0" borderId="12" xfId="360" applyNumberFormat="1" applyFont="1" applyBorder="1" applyAlignment="1" applyProtection="1">
      <alignment horizontal="right" wrapText="1"/>
      <protection locked="0"/>
    </xf>
    <xf numFmtId="0" fontId="48" fillId="0" borderId="12" xfId="360" applyFont="1" applyFill="1" applyBorder="1" applyAlignment="1" applyProtection="1">
      <alignment horizontal="left" wrapText="1"/>
    </xf>
    <xf numFmtId="0" fontId="48" fillId="0" borderId="12" xfId="360" applyFont="1" applyFill="1" applyBorder="1" applyAlignment="1" applyProtection="1">
      <alignment horizontal="left" vertical="top" wrapText="1"/>
    </xf>
    <xf numFmtId="0" fontId="48" fillId="0" borderId="12" xfId="360" applyFont="1" applyBorder="1" applyAlignment="1" applyProtection="1">
      <alignment horizontal="left" wrapText="1"/>
    </xf>
    <xf numFmtId="0" fontId="48" fillId="2" borderId="12" xfId="360" applyFont="1" applyFill="1" applyBorder="1" applyAlignment="1" applyProtection="1">
      <alignment horizontal="left" wrapText="1"/>
    </xf>
    <xf numFmtId="0" fontId="48" fillId="2" borderId="12" xfId="360" applyFont="1" applyFill="1" applyBorder="1" applyAlignment="1" applyProtection="1">
      <alignment wrapText="1"/>
    </xf>
    <xf numFmtId="0" fontId="48" fillId="0" borderId="12" xfId="360" applyNumberFormat="1" applyFont="1" applyBorder="1" applyAlignment="1" applyProtection="1">
      <alignment horizontal="center" vertical="top" wrapText="1"/>
      <protection locked="0"/>
    </xf>
    <xf numFmtId="0" fontId="48" fillId="2" borderId="12" xfId="360" applyFont="1" applyFill="1" applyBorder="1" applyAlignment="1" applyProtection="1">
      <alignment wrapText="1"/>
      <protection locked="0"/>
    </xf>
    <xf numFmtId="0" fontId="48" fillId="0" borderId="12" xfId="360" applyFont="1" applyBorder="1" applyAlignment="1" applyProtection="1">
      <alignment horizontal="center" vertical="top" wrapText="1"/>
    </xf>
    <xf numFmtId="0" fontId="48" fillId="0" borderId="12" xfId="360" applyFont="1" applyFill="1" applyBorder="1" applyAlignment="1" applyProtection="1">
      <alignment horizontal="center" wrapText="1"/>
    </xf>
    <xf numFmtId="0" fontId="48" fillId="2" borderId="0" xfId="360" applyFont="1" applyFill="1" applyBorder="1" applyAlignment="1" applyProtection="1">
      <alignment horizontal="center" wrapText="1"/>
      <protection locked="0"/>
    </xf>
    <xf numFmtId="0" fontId="47" fillId="2" borderId="0" xfId="360" applyFont="1" applyFill="1" applyBorder="1" applyAlignment="1" applyProtection="1">
      <alignment horizontal="right" wrapText="1"/>
    </xf>
    <xf numFmtId="0" fontId="48" fillId="2" borderId="0" xfId="360" applyFont="1" applyFill="1" applyBorder="1" applyAlignment="1" applyProtection="1">
      <alignment wrapText="1"/>
      <protection locked="0"/>
    </xf>
    <xf numFmtId="0" fontId="48" fillId="0" borderId="0" xfId="360" applyNumberFormat="1" applyFont="1" applyBorder="1" applyAlignment="1" applyProtection="1">
      <alignment horizontal="center" vertical="top" wrapText="1"/>
      <protection locked="0"/>
    </xf>
    <xf numFmtId="0" fontId="47" fillId="0" borderId="0" xfId="360" applyFont="1" applyFill="1" applyBorder="1" applyAlignment="1" applyProtection="1">
      <alignment horizontal="right" vertical="top" wrapText="1"/>
      <protection locked="0"/>
    </xf>
    <xf numFmtId="0" fontId="48" fillId="2" borderId="12" xfId="360" applyFont="1" applyFill="1" applyBorder="1" applyAlignment="1" applyProtection="1">
      <alignment horizontal="left" vertical="top" wrapText="1"/>
    </xf>
    <xf numFmtId="16" fontId="48" fillId="0" borderId="12" xfId="360" applyNumberFormat="1" applyFont="1" applyBorder="1" applyAlignment="1" applyProtection="1">
      <alignment horizontal="center" vertical="top" wrapText="1"/>
    </xf>
    <xf numFmtId="0" fontId="47" fillId="0" borderId="12" xfId="360" applyFont="1" applyFill="1" applyBorder="1" applyAlignment="1" applyProtection="1">
      <alignment horizontal="left" vertical="top" wrapText="1"/>
    </xf>
    <xf numFmtId="0" fontId="51" fillId="0" borderId="12" xfId="360" applyFont="1" applyBorder="1" applyAlignment="1" applyProtection="1">
      <alignment horizontal="center"/>
    </xf>
    <xf numFmtId="0" fontId="10" fillId="0" borderId="0" xfId="360" applyFont="1" applyProtection="1">
      <protection locked="0"/>
    </xf>
    <xf numFmtId="0" fontId="10" fillId="0" borderId="0" xfId="360" applyFont="1" applyAlignment="1" applyProtection="1">
      <alignment horizontal="right"/>
      <protection locked="0"/>
    </xf>
    <xf numFmtId="0" fontId="47" fillId="6" borderId="12" xfId="360" applyFont="1" applyFill="1" applyBorder="1" applyAlignment="1" applyProtection="1">
      <alignment horizontal="center" vertical="top" wrapText="1"/>
      <protection locked="0"/>
    </xf>
    <xf numFmtId="0" fontId="47" fillId="0" borderId="13" xfId="360" applyFont="1" applyFill="1" applyBorder="1" applyAlignment="1" applyProtection="1">
      <alignment horizontal="center" vertical="top" wrapText="1"/>
    </xf>
    <xf numFmtId="0" fontId="47" fillId="0" borderId="9" xfId="360" applyFont="1" applyFill="1" applyBorder="1" applyAlignment="1" applyProtection="1">
      <alignment wrapText="1"/>
    </xf>
    <xf numFmtId="0" fontId="47" fillId="0" borderId="9" xfId="360" applyNumberFormat="1" applyFont="1" applyFill="1" applyBorder="1" applyAlignment="1" applyProtection="1">
      <alignment horizontal="center" wrapText="1"/>
      <protection locked="0"/>
    </xf>
    <xf numFmtId="0" fontId="48" fillId="0" borderId="9" xfId="360" applyNumberFormat="1" applyFont="1" applyFill="1" applyBorder="1" applyAlignment="1" applyProtection="1">
      <alignment horizontal="center" wrapText="1"/>
      <protection locked="0"/>
    </xf>
    <xf numFmtId="4" fontId="48" fillId="0" borderId="16" xfId="360" applyNumberFormat="1" applyFont="1" applyFill="1" applyBorder="1" applyAlignment="1" applyProtection="1">
      <alignment horizontal="right" wrapText="1"/>
      <protection locked="0"/>
    </xf>
    <xf numFmtId="4" fontId="47" fillId="0" borderId="12" xfId="360" applyNumberFormat="1" applyFont="1" applyFill="1" applyBorder="1" applyAlignment="1" applyProtection="1">
      <alignment horizontal="right" wrapText="1"/>
    </xf>
    <xf numFmtId="0" fontId="47" fillId="0" borderId="9" xfId="360" applyFont="1" applyFill="1" applyBorder="1" applyAlignment="1" applyProtection="1">
      <alignment horizontal="left" wrapText="1"/>
    </xf>
    <xf numFmtId="0" fontId="47" fillId="0" borderId="13" xfId="360" applyFont="1" applyFill="1" applyBorder="1" applyAlignment="1" applyProtection="1">
      <alignment horizontal="center" wrapText="1"/>
    </xf>
    <xf numFmtId="0" fontId="47" fillId="0" borderId="17" xfId="360" applyFont="1" applyFill="1" applyBorder="1" applyAlignment="1" applyProtection="1">
      <alignment horizontal="center" vertical="top" wrapText="1"/>
    </xf>
    <xf numFmtId="0" fontId="47" fillId="0" borderId="18" xfId="360" applyFont="1" applyFill="1" applyBorder="1" applyAlignment="1" applyProtection="1">
      <alignment wrapText="1"/>
    </xf>
    <xf numFmtId="0" fontId="47" fillId="0" borderId="18" xfId="360" applyNumberFormat="1" applyFont="1" applyFill="1" applyBorder="1" applyAlignment="1" applyProtection="1">
      <alignment horizontal="center" wrapText="1"/>
      <protection locked="0"/>
    </xf>
    <xf numFmtId="0" fontId="48" fillId="0" borderId="18" xfId="360" applyNumberFormat="1" applyFont="1" applyFill="1" applyBorder="1" applyAlignment="1" applyProtection="1">
      <alignment horizontal="center" wrapText="1"/>
      <protection locked="0"/>
    </xf>
    <xf numFmtId="4" fontId="48" fillId="0" borderId="19" xfId="360" applyNumberFormat="1" applyFont="1" applyFill="1" applyBorder="1" applyAlignment="1" applyProtection="1">
      <alignment horizontal="right" wrapText="1"/>
      <protection locked="0"/>
    </xf>
    <xf numFmtId="4" fontId="47" fillId="0" borderId="20" xfId="360" applyNumberFormat="1" applyFont="1" applyFill="1" applyBorder="1" applyAlignment="1" applyProtection="1">
      <alignment horizontal="right" wrapText="1"/>
    </xf>
    <xf numFmtId="0" fontId="48" fillId="0" borderId="21" xfId="360" applyFont="1" applyBorder="1" applyAlignment="1" applyProtection="1">
      <alignment horizontal="center" vertical="top" wrapText="1"/>
      <protection locked="0"/>
    </xf>
    <xf numFmtId="0" fontId="48" fillId="0" borderId="3" xfId="360" applyFont="1" applyBorder="1" applyAlignment="1" applyProtection="1">
      <alignment horizontal="right" wrapText="1"/>
    </xf>
    <xf numFmtId="0" fontId="48" fillId="0" borderId="3" xfId="360" applyNumberFormat="1" applyFont="1" applyBorder="1" applyAlignment="1" applyProtection="1">
      <alignment horizontal="center" wrapText="1"/>
      <protection locked="0"/>
    </xf>
    <xf numFmtId="4" fontId="48" fillId="0" borderId="22" xfId="360" applyNumberFormat="1" applyFont="1" applyBorder="1" applyAlignment="1" applyProtection="1">
      <alignment horizontal="right" wrapText="1"/>
      <protection locked="0"/>
    </xf>
    <xf numFmtId="4" fontId="47" fillId="0" borderId="23" xfId="360" applyNumberFormat="1" applyFont="1" applyBorder="1" applyAlignment="1" applyProtection="1">
      <alignment horizontal="right" wrapText="1"/>
    </xf>
    <xf numFmtId="0" fontId="10" fillId="0" borderId="0" xfId="360" applyFont="1" applyAlignment="1" applyProtection="1">
      <alignment horizontal="right"/>
    </xf>
    <xf numFmtId="166" fontId="13" fillId="0" borderId="0" xfId="358" applyNumberFormat="1" applyFont="1" applyFill="1" applyAlignment="1">
      <alignment horizontal="left" vertical="top"/>
    </xf>
    <xf numFmtId="166" fontId="13" fillId="0" borderId="0" xfId="358" applyNumberFormat="1" applyFont="1" applyFill="1" applyAlignment="1">
      <alignment horizontal="left" vertical="top" wrapText="1"/>
    </xf>
    <xf numFmtId="166" fontId="10" fillId="0" borderId="0" xfId="358" applyNumberFormat="1" applyFont="1" applyFill="1" applyAlignment="1">
      <alignment horizontal="center"/>
    </xf>
    <xf numFmtId="4" fontId="10" fillId="0" borderId="0" xfId="358" applyNumberFormat="1" applyFont="1" applyFill="1" applyAlignment="1">
      <alignment horizontal="right"/>
    </xf>
    <xf numFmtId="4" fontId="10" fillId="0" borderId="0" xfId="358" applyNumberFormat="1" applyFont="1" applyFill="1" applyAlignment="1">
      <alignment horizontal="center"/>
    </xf>
    <xf numFmtId="4" fontId="10" fillId="0" borderId="0" xfId="358" applyNumberFormat="1" applyFont="1" applyFill="1" applyAlignment="1" applyProtection="1">
      <alignment horizontal="right"/>
      <protection locked="0"/>
    </xf>
    <xf numFmtId="4" fontId="10" fillId="0" borderId="0" xfId="358" applyNumberFormat="1" applyFont="1" applyFill="1"/>
    <xf numFmtId="0" fontId="10" fillId="0" borderId="0" xfId="354" applyFont="1" applyFill="1"/>
    <xf numFmtId="166" fontId="13" fillId="0" borderId="0" xfId="358" applyNumberFormat="1" applyFont="1" applyFill="1" applyAlignment="1">
      <alignment horizontal="left" vertical="center"/>
    </xf>
    <xf numFmtId="166" fontId="13" fillId="0" borderId="0" xfId="358" applyNumberFormat="1" applyFont="1" applyFill="1" applyAlignment="1">
      <alignment horizontal="left" vertical="center" wrapText="1"/>
    </xf>
    <xf numFmtId="166" fontId="10" fillId="0" borderId="0" xfId="358" applyNumberFormat="1" applyFont="1" applyFill="1" applyAlignment="1">
      <alignment horizontal="center" vertical="center"/>
    </xf>
    <xf numFmtId="4" fontId="10" fillId="0" borderId="0" xfId="358" applyNumberFormat="1" applyFont="1" applyFill="1" applyAlignment="1">
      <alignment horizontal="right" vertical="center"/>
    </xf>
    <xf numFmtId="4" fontId="10" fillId="0" borderId="0" xfId="358" applyNumberFormat="1" applyFont="1" applyFill="1" applyAlignment="1">
      <alignment horizontal="center" vertical="center"/>
    </xf>
    <xf numFmtId="4" fontId="10" fillId="0" borderId="0" xfId="358" applyNumberFormat="1" applyFont="1" applyFill="1" applyAlignment="1" applyProtection="1">
      <alignment horizontal="right" vertical="center"/>
      <protection locked="0"/>
    </xf>
    <xf numFmtId="4" fontId="10" fillId="0" borderId="0" xfId="358" applyNumberFormat="1" applyFont="1" applyFill="1" applyAlignment="1">
      <alignment vertical="center"/>
    </xf>
    <xf numFmtId="0" fontId="10" fillId="0" borderId="0" xfId="354" applyFont="1" applyFill="1" applyAlignment="1">
      <alignment vertical="center"/>
    </xf>
    <xf numFmtId="166" fontId="7" fillId="0" borderId="0" xfId="358" applyNumberFormat="1" applyFont="1" applyFill="1" applyAlignment="1">
      <alignment horizontal="right" vertical="center"/>
    </xf>
    <xf numFmtId="166" fontId="7" fillId="0" borderId="0" xfId="358" applyNumberFormat="1" applyFont="1" applyFill="1" applyAlignment="1">
      <alignment horizontal="left" vertical="center" wrapText="1"/>
    </xf>
    <xf numFmtId="166" fontId="7" fillId="0" borderId="0" xfId="358" applyNumberFormat="1" applyFont="1" applyFill="1" applyAlignment="1">
      <alignment horizontal="center" vertical="center"/>
    </xf>
    <xf numFmtId="4" fontId="7" fillId="0" borderId="0" xfId="358" applyNumberFormat="1" applyFont="1" applyFill="1" applyAlignment="1">
      <alignment horizontal="right" vertical="center"/>
    </xf>
    <xf numFmtId="4" fontId="7" fillId="0" borderId="0" xfId="358" applyNumberFormat="1" applyFont="1" applyFill="1" applyAlignment="1">
      <alignment horizontal="center" vertical="center"/>
    </xf>
    <xf numFmtId="4" fontId="7" fillId="0" borderId="0" xfId="358" applyNumberFormat="1" applyFont="1" applyFill="1" applyAlignment="1" applyProtection="1">
      <alignment horizontal="right" vertical="center"/>
      <protection locked="0"/>
    </xf>
    <xf numFmtId="4" fontId="7" fillId="0" borderId="0" xfId="358" applyNumberFormat="1" applyFont="1" applyFill="1" applyAlignment="1">
      <alignment vertical="center"/>
    </xf>
    <xf numFmtId="0" fontId="7" fillId="0" borderId="0" xfId="354" applyFont="1" applyFill="1" applyAlignment="1">
      <alignment vertical="center"/>
    </xf>
    <xf numFmtId="166" fontId="7" fillId="0" borderId="0" xfId="358" applyNumberFormat="1" applyFont="1" applyFill="1" applyAlignment="1">
      <alignment horizontal="right" vertical="center" wrapText="1"/>
    </xf>
    <xf numFmtId="166" fontId="7" fillId="0" borderId="13" xfId="358" applyNumberFormat="1" applyFont="1" applyFill="1" applyBorder="1" applyAlignment="1">
      <alignment horizontal="right" vertical="center" wrapText="1"/>
    </xf>
    <xf numFmtId="166" fontId="7" fillId="0" borderId="9" xfId="358" applyNumberFormat="1" applyFont="1" applyFill="1" applyBorder="1" applyAlignment="1">
      <alignment horizontal="left" vertical="center" wrapText="1"/>
    </xf>
    <xf numFmtId="166" fontId="7" fillId="0" borderId="9" xfId="358" applyNumberFormat="1" applyFont="1" applyFill="1" applyBorder="1" applyAlignment="1">
      <alignment horizontal="center" vertical="center"/>
    </xf>
    <xf numFmtId="4" fontId="7" fillId="0" borderId="9" xfId="358" applyNumberFormat="1" applyFont="1" applyFill="1" applyBorder="1" applyAlignment="1">
      <alignment horizontal="right" vertical="center"/>
    </xf>
    <xf numFmtId="4" fontId="7" fillId="0" borderId="9" xfId="358" applyNumberFormat="1" applyFont="1" applyFill="1" applyBorder="1" applyAlignment="1">
      <alignment horizontal="center" vertical="center"/>
    </xf>
    <xf numFmtId="4" fontId="7" fillId="0" borderId="9" xfId="358" applyNumberFormat="1" applyFont="1" applyFill="1" applyBorder="1" applyAlignment="1" applyProtection="1">
      <alignment horizontal="right" vertical="center"/>
      <protection locked="0"/>
    </xf>
    <xf numFmtId="4" fontId="7" fillId="0" borderId="16" xfId="358" applyNumberFormat="1" applyFont="1" applyFill="1" applyBorder="1" applyAlignment="1">
      <alignment vertical="center"/>
    </xf>
    <xf numFmtId="166" fontId="13" fillId="0" borderId="0" xfId="358" applyNumberFormat="1" applyFont="1" applyFill="1" applyAlignment="1">
      <alignment horizontal="right" vertical="top"/>
    </xf>
    <xf numFmtId="0" fontId="13" fillId="0" borderId="0" xfId="358" applyFont="1" applyFill="1" applyAlignment="1">
      <alignment horizontal="left" vertical="top" wrapText="1"/>
    </xf>
    <xf numFmtId="167" fontId="11" fillId="0" borderId="0" xfId="358" applyNumberFormat="1" applyFont="1" applyFill="1" applyAlignment="1">
      <alignment horizontal="right" vertical="top"/>
    </xf>
    <xf numFmtId="0" fontId="10" fillId="0" borderId="0" xfId="354" applyNumberFormat="1" applyFont="1" applyAlignment="1" applyProtection="1">
      <alignment horizontal="justify" vertical="top" wrapText="1"/>
    </xf>
    <xf numFmtId="166" fontId="10" fillId="0" borderId="0" xfId="358" applyNumberFormat="1" applyFont="1" applyFill="1" applyAlignment="1">
      <alignment horizontal="right" vertical="top"/>
    </xf>
    <xf numFmtId="2" fontId="10" fillId="0" borderId="0" xfId="358" applyNumberFormat="1" applyFont="1" applyFill="1" applyAlignment="1">
      <alignment horizontal="right" vertical="top"/>
    </xf>
    <xf numFmtId="0" fontId="11" fillId="0" borderId="0" xfId="358" applyFont="1" applyFill="1" applyAlignment="1">
      <alignment horizontal="left" vertical="top" wrapText="1"/>
    </xf>
    <xf numFmtId="0" fontId="10" fillId="0" borderId="0" xfId="358" applyFont="1" applyFill="1" applyAlignment="1">
      <alignment horizontal="left" vertical="top" wrapText="1"/>
    </xf>
    <xf numFmtId="168" fontId="10" fillId="0" borderId="0" xfId="358" applyNumberFormat="1" applyFont="1" applyFill="1" applyAlignment="1">
      <alignment horizontal="right" vertical="top"/>
    </xf>
    <xf numFmtId="0" fontId="10" fillId="0" borderId="0" xfId="354" applyFont="1" applyFill="1" applyAlignment="1">
      <alignment horizontal="center"/>
    </xf>
    <xf numFmtId="4" fontId="10" fillId="0" borderId="0" xfId="354" applyNumberFormat="1" applyFont="1" applyFill="1"/>
    <xf numFmtId="166" fontId="10" fillId="0" borderId="0" xfId="354" applyNumberFormat="1" applyFont="1" applyFill="1" applyAlignment="1">
      <alignment horizontal="right" vertical="top"/>
    </xf>
    <xf numFmtId="166" fontId="10" fillId="0" borderId="0" xfId="354" applyNumberFormat="1" applyFont="1" applyFill="1" applyAlignment="1">
      <alignment horizontal="center"/>
    </xf>
    <xf numFmtId="4" fontId="10" fillId="0" borderId="0" xfId="354" applyNumberFormat="1" applyFont="1" applyFill="1" applyAlignment="1">
      <alignment horizontal="right"/>
    </xf>
    <xf numFmtId="4" fontId="10" fillId="0" borderId="0" xfId="354" applyNumberFormat="1" applyFont="1" applyFill="1" applyAlignment="1">
      <alignment horizontal="center"/>
    </xf>
    <xf numFmtId="0" fontId="10" fillId="0" borderId="0" xfId="358" applyFont="1" applyFill="1" applyAlignment="1">
      <alignment horizontal="justify" vertical="top"/>
    </xf>
    <xf numFmtId="0" fontId="10" fillId="0" borderId="0" xfId="358" applyFont="1" applyFill="1" applyAlignment="1">
      <alignment horizontal="justify" vertical="top" wrapText="1"/>
    </xf>
    <xf numFmtId="0" fontId="10" fillId="0" borderId="0" xfId="358" applyNumberFormat="1" applyFont="1" applyFill="1" applyAlignment="1">
      <alignment horizontal="right"/>
    </xf>
    <xf numFmtId="0" fontId="11" fillId="0" borderId="0" xfId="354" applyFont="1" applyFill="1"/>
    <xf numFmtId="0" fontId="54" fillId="0" borderId="0" xfId="354" applyFont="1" applyAlignment="1">
      <alignment vertical="top" wrapText="1"/>
    </xf>
    <xf numFmtId="0" fontId="11" fillId="0" borderId="0" xfId="354" applyFont="1" applyFill="1" applyAlignment="1">
      <alignment horizontal="right" vertical="top"/>
    </xf>
    <xf numFmtId="0" fontId="10" fillId="0" borderId="0" xfId="354" applyFont="1" applyFill="1" applyAlignment="1" applyProtection="1">
      <alignment horizontal="justify" vertical="top" wrapText="1"/>
      <protection locked="0"/>
    </xf>
    <xf numFmtId="0" fontId="43" fillId="0" borderId="0" xfId="354" applyFont="1" applyFill="1" applyAlignment="1" applyProtection="1"/>
    <xf numFmtId="4" fontId="10" fillId="0" borderId="0" xfId="354" applyNumberFormat="1" applyFont="1" applyFill="1" applyBorder="1" applyAlignment="1" applyProtection="1"/>
    <xf numFmtId="4" fontId="43" fillId="0" borderId="0" xfId="354" applyNumberFormat="1" applyFont="1" applyFill="1" applyAlignment="1" applyProtection="1"/>
    <xf numFmtId="4" fontId="10" fillId="0" borderId="0" xfId="354" applyNumberFormat="1" applyFont="1" applyFill="1" applyAlignment="1" applyProtection="1">
      <protection locked="0"/>
    </xf>
    <xf numFmtId="4" fontId="10" fillId="0" borderId="0" xfId="354" applyNumberFormat="1" applyFont="1" applyFill="1" applyAlignment="1" applyProtection="1"/>
    <xf numFmtId="166" fontId="13" fillId="0" borderId="13" xfId="358" applyNumberFormat="1" applyFont="1" applyFill="1" applyBorder="1" applyAlignment="1">
      <alignment horizontal="right" vertical="center"/>
    </xf>
    <xf numFmtId="166" fontId="13" fillId="0" borderId="9" xfId="358" applyNumberFormat="1" applyFont="1" applyFill="1" applyBorder="1" applyAlignment="1">
      <alignment horizontal="left" vertical="center" wrapText="1"/>
    </xf>
    <xf numFmtId="166" fontId="10" fillId="0" borderId="9" xfId="358" applyNumberFormat="1" applyFont="1" applyFill="1" applyBorder="1" applyAlignment="1">
      <alignment horizontal="center" vertical="center"/>
    </xf>
    <xf numFmtId="4" fontId="10" fillId="0" borderId="0" xfId="354" applyNumberFormat="1" applyFont="1" applyAlignment="1" applyProtection="1">
      <alignment horizontal="justify" vertical="top" wrapText="1"/>
    </xf>
    <xf numFmtId="49" fontId="10" fillId="0" borderId="0" xfId="354" applyNumberFormat="1" applyFont="1" applyAlignment="1" applyProtection="1">
      <alignment horizontal="justify" vertical="center" wrapText="1"/>
    </xf>
    <xf numFmtId="0" fontId="13" fillId="0" borderId="9" xfId="358" applyFont="1" applyFill="1" applyBorder="1" applyAlignment="1">
      <alignment horizontal="left" vertical="center" wrapText="1"/>
    </xf>
    <xf numFmtId="166" fontId="13" fillId="0" borderId="9" xfId="358" applyNumberFormat="1" applyFont="1" applyFill="1" applyBorder="1" applyAlignment="1">
      <alignment horizontal="center" vertical="center"/>
    </xf>
    <xf numFmtId="4" fontId="13" fillId="0" borderId="9" xfId="358" applyNumberFormat="1" applyFont="1" applyFill="1" applyBorder="1" applyAlignment="1">
      <alignment horizontal="right" vertical="center"/>
    </xf>
    <xf numFmtId="4" fontId="13" fillId="0" borderId="9" xfId="358" applyNumberFormat="1" applyFont="1" applyFill="1" applyBorder="1" applyAlignment="1">
      <alignment horizontal="center" vertical="center"/>
    </xf>
    <xf numFmtId="4" fontId="10" fillId="0" borderId="9" xfId="358" applyNumberFormat="1" applyFont="1" applyFill="1" applyBorder="1" applyAlignment="1" applyProtection="1">
      <alignment horizontal="right" vertical="center"/>
      <protection locked="0"/>
    </xf>
    <xf numFmtId="4" fontId="13" fillId="0" borderId="9" xfId="358" applyNumberFormat="1" applyFont="1" applyFill="1" applyBorder="1" applyAlignment="1" applyProtection="1">
      <alignment horizontal="right" vertical="center"/>
      <protection locked="0"/>
    </xf>
    <xf numFmtId="4" fontId="13" fillId="0" borderId="16" xfId="358" applyNumberFormat="1" applyFont="1" applyFill="1" applyBorder="1" applyAlignment="1">
      <alignment vertical="center"/>
    </xf>
    <xf numFmtId="0" fontId="13" fillId="0" borderId="0" xfId="358" applyFont="1" applyFill="1" applyAlignment="1">
      <alignment horizontal="left" vertical="top"/>
    </xf>
    <xf numFmtId="0" fontId="10" fillId="0" borderId="0" xfId="354" applyFont="1" applyFill="1" applyAlignment="1">
      <alignment horizontal="right" vertical="top"/>
    </xf>
    <xf numFmtId="166" fontId="10" fillId="0" borderId="0" xfId="354" applyNumberFormat="1" applyFont="1" applyFill="1"/>
    <xf numFmtId="4" fontId="10" fillId="0" borderId="0" xfId="354" applyNumberFormat="1" applyFont="1" applyAlignment="1" applyProtection="1">
      <alignment horizontal="justify" vertical="center" wrapText="1"/>
    </xf>
    <xf numFmtId="166" fontId="13" fillId="0" borderId="13" xfId="358" applyNumberFormat="1" applyFont="1" applyFill="1" applyBorder="1" applyAlignment="1">
      <alignment horizontal="right" vertical="top"/>
    </xf>
    <xf numFmtId="0" fontId="13" fillId="0" borderId="9" xfId="358" applyFont="1" applyFill="1" applyBorder="1" applyAlignment="1">
      <alignment horizontal="left" vertical="top" wrapText="1"/>
    </xf>
    <xf numFmtId="166" fontId="13" fillId="0" borderId="9" xfId="358" applyNumberFormat="1" applyFont="1" applyFill="1" applyBorder="1" applyAlignment="1">
      <alignment horizontal="center"/>
    </xf>
    <xf numFmtId="4" fontId="13" fillId="0" borderId="9" xfId="358" applyNumberFormat="1" applyFont="1" applyFill="1" applyBorder="1" applyAlignment="1">
      <alignment horizontal="right"/>
    </xf>
    <xf numFmtId="4" fontId="13" fillId="0" borderId="9" xfId="358" applyNumberFormat="1" applyFont="1" applyFill="1" applyBorder="1" applyAlignment="1">
      <alignment horizontal="center"/>
    </xf>
    <xf numFmtId="4" fontId="10" fillId="0" borderId="9" xfId="358" applyNumberFormat="1" applyFont="1" applyFill="1" applyBorder="1" applyAlignment="1" applyProtection="1">
      <alignment horizontal="right"/>
      <protection locked="0"/>
    </xf>
    <xf numFmtId="4" fontId="13" fillId="0" borderId="9" xfId="358" applyNumberFormat="1" applyFont="1" applyFill="1" applyBorder="1" applyAlignment="1" applyProtection="1">
      <alignment horizontal="right"/>
      <protection locked="0"/>
    </xf>
    <xf numFmtId="4" fontId="13" fillId="0" borderId="16" xfId="358" applyNumberFormat="1" applyFont="1" applyFill="1" applyBorder="1"/>
    <xf numFmtId="166" fontId="10" fillId="0" borderId="0" xfId="365" applyNumberFormat="1" applyFont="1" applyFill="1" applyAlignment="1">
      <alignment horizontal="right" vertical="top"/>
    </xf>
    <xf numFmtId="0" fontId="10" fillId="0" borderId="0" xfId="365" applyFont="1" applyFill="1" applyAlignment="1">
      <alignment horizontal="left" vertical="top" wrapText="1"/>
    </xf>
    <xf numFmtId="166" fontId="10" fillId="0" borderId="0" xfId="365" applyNumberFormat="1" applyFont="1" applyFill="1" applyAlignment="1">
      <alignment horizontal="center"/>
    </xf>
    <xf numFmtId="4" fontId="10" fillId="0" borderId="0" xfId="365" applyNumberFormat="1" applyFont="1" applyFill="1" applyAlignment="1">
      <alignment horizontal="right"/>
    </xf>
    <xf numFmtId="4" fontId="10" fillId="0" borderId="0" xfId="365" applyNumberFormat="1" applyFont="1" applyFill="1" applyAlignment="1">
      <alignment horizontal="center"/>
    </xf>
    <xf numFmtId="4" fontId="10" fillId="0" borderId="0" xfId="365" applyNumberFormat="1" applyFont="1" applyFill="1" applyAlignment="1" applyProtection="1">
      <alignment horizontal="right"/>
      <protection locked="0"/>
    </xf>
    <xf numFmtId="4" fontId="10" fillId="0" borderId="0" xfId="365" applyNumberFormat="1" applyFont="1" applyFill="1"/>
    <xf numFmtId="0" fontId="10" fillId="2" borderId="0" xfId="354" applyFont="1" applyFill="1" applyProtection="1">
      <protection locked="0"/>
    </xf>
    <xf numFmtId="0" fontId="10" fillId="0" borderId="0" xfId="365" applyFont="1" applyFill="1" applyAlignment="1">
      <alignment horizontal="justify" vertical="top"/>
    </xf>
    <xf numFmtId="0" fontId="10" fillId="0" borderId="0" xfId="365" applyNumberFormat="1" applyFont="1" applyFill="1" applyAlignment="1">
      <alignment horizontal="right"/>
    </xf>
    <xf numFmtId="0" fontId="10" fillId="0" borderId="0" xfId="365" applyFont="1" applyFill="1" applyAlignment="1">
      <alignment horizontal="justify" vertical="top" wrapText="1"/>
    </xf>
    <xf numFmtId="0" fontId="10" fillId="0" borderId="0" xfId="354" applyFont="1" applyFill="1" applyProtection="1">
      <protection locked="0"/>
    </xf>
    <xf numFmtId="0" fontId="11" fillId="0" borderId="0" xfId="365" applyFont="1" applyFill="1" applyAlignment="1">
      <alignment horizontal="left" vertical="top" wrapText="1"/>
    </xf>
    <xf numFmtId="0" fontId="10" fillId="0" borderId="0" xfId="365" applyFont="1" applyFill="1" applyAlignment="1">
      <alignment horizontal="left" wrapText="1"/>
    </xf>
    <xf numFmtId="166" fontId="13" fillId="0" borderId="0" xfId="365" applyNumberFormat="1" applyFont="1" applyFill="1" applyAlignment="1">
      <alignment horizontal="right" vertical="top"/>
    </xf>
    <xf numFmtId="0" fontId="13" fillId="0" borderId="0" xfId="365" applyFont="1" applyFill="1" applyAlignment="1">
      <alignment horizontal="left" vertical="top"/>
    </xf>
    <xf numFmtId="166" fontId="11" fillId="0" borderId="0" xfId="365" applyNumberFormat="1" applyFont="1" applyFill="1" applyAlignment="1">
      <alignment horizontal="right" vertical="top"/>
    </xf>
    <xf numFmtId="0" fontId="13" fillId="0" borderId="0" xfId="358" applyFont="1" applyFill="1" applyBorder="1" applyAlignment="1">
      <alignment horizontal="left" vertical="top" wrapText="1"/>
    </xf>
    <xf numFmtId="166" fontId="13" fillId="0" borderId="0" xfId="358" applyNumberFormat="1" applyFont="1" applyFill="1" applyBorder="1" applyAlignment="1">
      <alignment horizontal="center"/>
    </xf>
    <xf numFmtId="4" fontId="13" fillId="0" borderId="0" xfId="358" applyNumberFormat="1" applyFont="1" applyFill="1" applyBorder="1" applyAlignment="1">
      <alignment horizontal="right"/>
    </xf>
    <xf numFmtId="4" fontId="13" fillId="0" borderId="0" xfId="358" applyNumberFormat="1" applyFont="1" applyFill="1" applyBorder="1" applyAlignment="1">
      <alignment horizontal="center"/>
    </xf>
    <xf numFmtId="4" fontId="13" fillId="0" borderId="0" xfId="358" applyNumberFormat="1" applyFont="1" applyFill="1" applyBorder="1" applyAlignment="1" applyProtection="1">
      <alignment horizontal="right"/>
      <protection locked="0"/>
    </xf>
    <xf numFmtId="4" fontId="13" fillId="0" borderId="0" xfId="358" applyNumberFormat="1" applyFont="1" applyFill="1" applyBorder="1"/>
    <xf numFmtId="0" fontId="10" fillId="0" borderId="0" xfId="354" applyAlignment="1">
      <alignment horizontal="left" vertical="top"/>
    </xf>
    <xf numFmtId="0" fontId="11" fillId="0" borderId="0" xfId="354" applyFont="1" applyAlignment="1">
      <alignment horizontal="justify" vertical="top"/>
    </xf>
    <xf numFmtId="0" fontId="10" fillId="0" borderId="0" xfId="354" applyAlignment="1">
      <alignment horizontal="center"/>
    </xf>
    <xf numFmtId="0" fontId="10" fillId="0" borderId="0" xfId="354" applyBorder="1" applyAlignment="1">
      <alignment horizontal="center"/>
    </xf>
    <xf numFmtId="0" fontId="10" fillId="0" borderId="0" xfId="354" applyBorder="1" applyAlignment="1">
      <alignment horizontal="right"/>
    </xf>
    <xf numFmtId="0" fontId="17" fillId="0" borderId="0" xfId="354" applyFont="1" applyFill="1"/>
    <xf numFmtId="0" fontId="10" fillId="0" borderId="0" xfId="354" applyAlignment="1">
      <alignment horizontal="left" vertical="top" wrapText="1"/>
    </xf>
    <xf numFmtId="0" fontId="11" fillId="0" borderId="0" xfId="354" applyFont="1" applyAlignment="1">
      <alignment vertical="top" wrapText="1"/>
    </xf>
    <xf numFmtId="0" fontId="10" fillId="0" borderId="0" xfId="354" applyAlignment="1">
      <alignment horizontal="center" wrapText="1"/>
    </xf>
    <xf numFmtId="0" fontId="10" fillId="0" borderId="0" xfId="354" applyBorder="1" applyAlignment="1">
      <alignment horizontal="center" wrapText="1"/>
    </xf>
    <xf numFmtId="0" fontId="10" fillId="0" borderId="0" xfId="354" applyBorder="1" applyAlignment="1">
      <alignment horizontal="right" wrapText="1"/>
    </xf>
    <xf numFmtId="0" fontId="10" fillId="0" borderId="0" xfId="354" applyBorder="1" applyAlignment="1">
      <alignment horizontal="left" vertical="top"/>
    </xf>
    <xf numFmtId="0" fontId="7" fillId="0" borderId="0" xfId="354" applyFont="1" applyBorder="1" applyAlignment="1">
      <alignment horizontal="center"/>
    </xf>
    <xf numFmtId="16" fontId="11" fillId="0" borderId="0" xfId="354" applyNumberFormat="1" applyFont="1" applyBorder="1" applyAlignment="1">
      <alignment horizontal="right" vertical="top"/>
    </xf>
    <xf numFmtId="49" fontId="11" fillId="0" borderId="0" xfId="354" applyNumberFormat="1" applyFont="1" applyBorder="1" applyAlignment="1">
      <alignment vertical="top" wrapText="1"/>
    </xf>
    <xf numFmtId="49" fontId="11" fillId="0" borderId="0" xfId="354" applyNumberFormat="1" applyFont="1" applyBorder="1" applyAlignment="1">
      <alignment vertical="center" wrapText="1"/>
    </xf>
    <xf numFmtId="0" fontId="10" fillId="0" borderId="0" xfId="354" applyFont="1" applyBorder="1" applyAlignment="1">
      <alignment horizontal="center"/>
    </xf>
    <xf numFmtId="0" fontId="10" fillId="0" borderId="0" xfId="354" applyFont="1" applyBorder="1" applyAlignment="1">
      <alignment horizontal="center" vertical="center"/>
    </xf>
    <xf numFmtId="0" fontId="55" fillId="0" borderId="0" xfId="354" applyFont="1" applyBorder="1" applyAlignment="1">
      <alignment vertical="center" wrapText="1"/>
    </xf>
    <xf numFmtId="49" fontId="55" fillId="0" borderId="0" xfId="354" applyNumberFormat="1" applyFont="1" applyBorder="1" applyAlignment="1">
      <alignment vertical="center" wrapText="1"/>
    </xf>
    <xf numFmtId="166" fontId="16" fillId="0" borderId="13" xfId="358" applyNumberFormat="1" applyFont="1" applyFill="1" applyBorder="1" applyAlignment="1">
      <alignment horizontal="right" vertical="top"/>
    </xf>
    <xf numFmtId="0" fontId="16" fillId="0" borderId="9" xfId="358" applyFont="1" applyFill="1" applyBorder="1" applyAlignment="1">
      <alignment horizontal="left" vertical="top" wrapText="1"/>
    </xf>
    <xf numFmtId="166" fontId="16" fillId="0" borderId="9" xfId="358" applyNumberFormat="1" applyFont="1" applyFill="1" applyBorder="1" applyAlignment="1">
      <alignment horizontal="center"/>
    </xf>
    <xf numFmtId="4" fontId="16" fillId="0" borderId="9" xfId="358" applyNumberFormat="1" applyFont="1" applyFill="1" applyBorder="1" applyAlignment="1">
      <alignment horizontal="right"/>
    </xf>
    <xf numFmtId="4" fontId="16" fillId="0" borderId="9" xfId="358" applyNumberFormat="1" applyFont="1" applyFill="1" applyBorder="1" applyAlignment="1">
      <alignment horizontal="center"/>
    </xf>
    <xf numFmtId="4" fontId="16" fillId="0" borderId="9" xfId="358" applyNumberFormat="1" applyFont="1" applyFill="1" applyBorder="1" applyAlignment="1" applyProtection="1">
      <alignment horizontal="right"/>
      <protection locked="0"/>
    </xf>
    <xf numFmtId="4" fontId="16" fillId="0" borderId="16" xfId="358" applyNumberFormat="1" applyFont="1" applyFill="1" applyBorder="1"/>
    <xf numFmtId="0" fontId="10" fillId="0" borderId="0" xfId="354" applyFont="1" applyFill="1" applyAlignment="1">
      <alignment horizontal="justify"/>
    </xf>
    <xf numFmtId="4" fontId="10" fillId="0" borderId="0" xfId="354" applyNumberFormat="1" applyFont="1" applyFill="1" applyAlignment="1" applyProtection="1">
      <alignment horizontal="right"/>
      <protection locked="0"/>
    </xf>
    <xf numFmtId="49" fontId="16" fillId="0" borderId="0" xfId="354" applyNumberFormat="1" applyFont="1" applyAlignment="1" applyProtection="1">
      <alignment vertical="top" wrapText="1"/>
      <protection hidden="1"/>
    </xf>
    <xf numFmtId="0" fontId="16" fillId="0" borderId="0" xfId="354" applyNumberFormat="1" applyFont="1" applyAlignment="1" applyProtection="1">
      <alignment vertical="top" wrapText="1"/>
      <protection hidden="1"/>
    </xf>
    <xf numFmtId="0" fontId="10" fillId="0" borderId="0" xfId="354"/>
    <xf numFmtId="49" fontId="10" fillId="0" borderId="0" xfId="354" applyNumberFormat="1" applyFont="1" applyAlignment="1" applyProtection="1">
      <alignment vertical="center"/>
      <protection hidden="1"/>
    </xf>
    <xf numFmtId="49" fontId="10" fillId="0" borderId="0" xfId="354" applyNumberFormat="1" applyFont="1" applyAlignment="1" applyProtection="1">
      <alignment horizontal="left" vertical="center" wrapText="1"/>
      <protection hidden="1"/>
    </xf>
    <xf numFmtId="49" fontId="10" fillId="0" borderId="0" xfId="354" applyNumberFormat="1" applyFont="1" applyAlignment="1" applyProtection="1">
      <alignment horizontal="right" vertical="center"/>
      <protection hidden="1"/>
    </xf>
    <xf numFmtId="4" fontId="10" fillId="0" borderId="0" xfId="354" applyNumberFormat="1" applyFont="1" applyAlignment="1" applyProtection="1">
      <alignment horizontal="right" vertical="center"/>
      <protection hidden="1"/>
    </xf>
    <xf numFmtId="178" fontId="10" fillId="0" borderId="0" xfId="354" applyNumberFormat="1" applyFont="1" applyAlignment="1" applyProtection="1">
      <alignment horizontal="right" vertical="center"/>
      <protection hidden="1"/>
    </xf>
    <xf numFmtId="49" fontId="10" fillId="0" borderId="0" xfId="354" applyNumberFormat="1" applyFont="1" applyAlignment="1" applyProtection="1">
      <alignment horizontal="left" vertical="center"/>
      <protection hidden="1"/>
    </xf>
    <xf numFmtId="49" fontId="10" fillId="0" borderId="0" xfId="354" applyNumberFormat="1" applyFont="1" applyAlignment="1">
      <alignment vertical="top"/>
    </xf>
    <xf numFmtId="49" fontId="10" fillId="0" borderId="0" xfId="354" applyNumberFormat="1" applyFont="1" applyAlignment="1">
      <alignment vertical="top" wrapText="1"/>
    </xf>
    <xf numFmtId="0" fontId="10" fillId="0" borderId="0" xfId="354" applyAlignment="1">
      <alignment wrapText="1"/>
    </xf>
    <xf numFmtId="49" fontId="10" fillId="0" borderId="0" xfId="354" applyNumberFormat="1" applyFont="1" applyAlignment="1">
      <alignment horizontal="left" vertical="top" wrapText="1"/>
    </xf>
    <xf numFmtId="49" fontId="35" fillId="0" borderId="0" xfId="354" applyNumberFormat="1" applyFont="1" applyAlignment="1">
      <alignment horizontal="right" vertical="center"/>
    </xf>
    <xf numFmtId="0" fontId="10" fillId="0" borderId="0" xfId="354" applyAlignment="1"/>
    <xf numFmtId="0" fontId="10" fillId="0" borderId="0" xfId="354" applyAlignment="1">
      <alignment horizontal="right" vertical="center"/>
    </xf>
    <xf numFmtId="0" fontId="10" fillId="0" borderId="0" xfId="354" applyAlignment="1">
      <alignment horizontal="right"/>
    </xf>
    <xf numFmtId="0" fontId="10" fillId="0" borderId="0" xfId="354" applyAlignment="1">
      <alignment horizontal="left"/>
    </xf>
    <xf numFmtId="0" fontId="10" fillId="0" borderId="0" xfId="354" applyAlignment="1">
      <alignment horizontal="right" vertical="top"/>
    </xf>
    <xf numFmtId="0" fontId="10" fillId="0" borderId="0" xfId="354" quotePrefix="1" applyNumberFormat="1" applyFont="1" applyAlignment="1">
      <alignment vertical="top" wrapText="1"/>
    </xf>
    <xf numFmtId="49" fontId="10" fillId="0" borderId="0" xfId="354" quotePrefix="1" applyNumberFormat="1" applyFont="1" applyAlignment="1">
      <alignment horizontal="left" vertical="top" wrapText="1"/>
    </xf>
    <xf numFmtId="49" fontId="10" fillId="0" borderId="0" xfId="354" applyNumberFormat="1" applyFont="1" applyAlignment="1">
      <alignment horizontal="left" vertical="top"/>
    </xf>
    <xf numFmtId="49" fontId="10" fillId="0" borderId="0" xfId="354" quotePrefix="1" applyNumberFormat="1" applyFont="1" applyAlignment="1">
      <alignment horizontal="left" vertical="top"/>
    </xf>
    <xf numFmtId="49" fontId="10" fillId="0" borderId="0" xfId="354" quotePrefix="1" applyNumberFormat="1" applyFont="1" applyAlignment="1">
      <alignment vertical="top" wrapText="1"/>
    </xf>
    <xf numFmtId="49" fontId="35" fillId="0" borderId="0" xfId="354" applyNumberFormat="1" applyFont="1" applyAlignment="1">
      <alignment horizontal="right" vertical="center" wrapText="1"/>
    </xf>
    <xf numFmtId="4" fontId="10" fillId="0" borderId="0" xfId="354" applyNumberFormat="1" applyFont="1" applyAlignment="1" applyProtection="1">
      <alignment horizontal="right" vertical="center" wrapText="1"/>
      <protection hidden="1"/>
    </xf>
    <xf numFmtId="178" fontId="10" fillId="0" borderId="0" xfId="354" applyNumberFormat="1" applyFont="1" applyAlignment="1" applyProtection="1">
      <alignment horizontal="right" vertical="center" wrapText="1"/>
      <protection hidden="1"/>
    </xf>
    <xf numFmtId="49" fontId="10" fillId="0" borderId="0" xfId="354" applyNumberFormat="1" applyFont="1" applyBorder="1" applyAlignment="1">
      <alignment vertical="top"/>
    </xf>
    <xf numFmtId="49" fontId="10" fillId="0" borderId="0" xfId="354" applyNumberFormat="1" applyFont="1" applyBorder="1" applyAlignment="1">
      <alignment vertical="top" wrapText="1"/>
    </xf>
    <xf numFmtId="49" fontId="10" fillId="0" borderId="0" xfId="354" applyNumberFormat="1" applyFont="1" applyBorder="1" applyAlignment="1">
      <alignment horizontal="left" vertical="top"/>
    </xf>
    <xf numFmtId="49" fontId="35" fillId="0" borderId="0" xfId="354" applyNumberFormat="1" applyFont="1" applyBorder="1" applyAlignment="1">
      <alignment horizontal="right" vertical="center"/>
    </xf>
    <xf numFmtId="49" fontId="10" fillId="0" borderId="0" xfId="354" applyNumberFormat="1" applyFont="1" applyBorder="1" applyAlignment="1">
      <alignment horizontal="left" vertical="top" wrapText="1"/>
    </xf>
    <xf numFmtId="49" fontId="35" fillId="0" borderId="0" xfId="354" applyNumberFormat="1" applyFont="1" applyBorder="1" applyAlignment="1">
      <alignment vertical="top"/>
    </xf>
    <xf numFmtId="0" fontId="10" fillId="0" borderId="0" xfId="354" applyFont="1" applyAlignment="1">
      <alignment wrapText="1"/>
    </xf>
    <xf numFmtId="49" fontId="0" fillId="0" borderId="0" xfId="630" applyNumberFormat="1" applyFont="1" applyBorder="1" applyAlignment="1">
      <alignment vertical="top"/>
    </xf>
    <xf numFmtId="49" fontId="0" fillId="0" borderId="0" xfId="630" applyNumberFormat="1" applyFont="1" applyBorder="1" applyAlignment="1">
      <alignment vertical="top" wrapText="1"/>
    </xf>
    <xf numFmtId="0" fontId="10" fillId="0" borderId="0" xfId="630" applyAlignment="1"/>
    <xf numFmtId="49" fontId="35" fillId="0" borderId="0" xfId="630" applyNumberFormat="1" applyFont="1" applyBorder="1" applyAlignment="1">
      <alignment vertical="top"/>
    </xf>
    <xf numFmtId="0" fontId="102" fillId="0" borderId="0" xfId="630" applyFont="1"/>
    <xf numFmtId="0" fontId="11" fillId="0" borderId="0" xfId="354" applyFont="1"/>
    <xf numFmtId="0" fontId="103" fillId="0" borderId="0" xfId="354" applyFont="1" applyFill="1"/>
    <xf numFmtId="0" fontId="11" fillId="0" borderId="0" xfId="354" applyFont="1" applyAlignment="1">
      <alignment vertical="top"/>
    </xf>
    <xf numFmtId="0" fontId="11" fillId="0" borderId="0" xfId="630" applyFont="1"/>
    <xf numFmtId="0" fontId="11" fillId="0" borderId="0" xfId="338" applyNumberFormat="1" applyFont="1" applyAlignment="1">
      <alignment horizontal="left" vertical="top"/>
    </xf>
    <xf numFmtId="0" fontId="11" fillId="0" borderId="0" xfId="630" applyNumberFormat="1" applyFont="1" applyAlignment="1">
      <alignment vertical="top" wrapText="1"/>
    </xf>
    <xf numFmtId="0" fontId="103" fillId="0" borderId="0" xfId="630" applyFont="1"/>
    <xf numFmtId="0" fontId="11" fillId="0" borderId="0" xfId="339" applyNumberFormat="1" applyFont="1" applyAlignment="1">
      <alignment horizontal="left" vertical="top"/>
    </xf>
    <xf numFmtId="0" fontId="7" fillId="0" borderId="0" xfId="630" applyNumberFormat="1" applyFont="1" applyAlignment="1">
      <alignment horizontal="right" vertical="top"/>
    </xf>
    <xf numFmtId="0" fontId="11" fillId="0" borderId="0" xfId="341" applyNumberFormat="1" applyFont="1" applyAlignment="1">
      <alignment horizontal="left" vertical="top"/>
    </xf>
    <xf numFmtId="0" fontId="11" fillId="0" borderId="0" xfId="630" applyNumberFormat="1" applyFont="1" applyAlignment="1">
      <alignment horizontal="right" vertical="top" wrapText="1"/>
    </xf>
    <xf numFmtId="0" fontId="11" fillId="0" borderId="3" xfId="630" applyFont="1" applyBorder="1"/>
    <xf numFmtId="0" fontId="11" fillId="0" borderId="0" xfId="630" applyFont="1" applyBorder="1"/>
    <xf numFmtId="0" fontId="7" fillId="0" borderId="0" xfId="630" applyFont="1" applyAlignment="1">
      <alignment horizontal="right" vertical="top"/>
    </xf>
    <xf numFmtId="0" fontId="11" fillId="0" borderId="0" xfId="630" applyFont="1" applyFill="1"/>
    <xf numFmtId="0" fontId="11" fillId="0" borderId="0" xfId="630" applyFont="1" applyAlignment="1">
      <alignment horizontal="left"/>
    </xf>
    <xf numFmtId="0" fontId="11" fillId="0" borderId="0" xfId="630" applyFont="1" applyAlignment="1">
      <alignment horizontal="right" vertical="top"/>
    </xf>
    <xf numFmtId="0" fontId="11" fillId="3" borderId="0" xfId="630" applyFont="1" applyFill="1"/>
    <xf numFmtId="0" fontId="103" fillId="3" borderId="0" xfId="630" applyFont="1" applyFill="1"/>
    <xf numFmtId="0" fontId="11" fillId="0" borderId="0" xfId="630" applyFont="1" applyAlignment="1">
      <alignment vertical="top"/>
    </xf>
    <xf numFmtId="0" fontId="11" fillId="0" borderId="0" xfId="630" applyFont="1" applyFill="1" applyAlignment="1"/>
    <xf numFmtId="9" fontId="11" fillId="0" borderId="0" xfId="630" applyNumberFormat="1" applyFont="1" applyFill="1" applyAlignment="1">
      <alignment horizontal="left"/>
    </xf>
    <xf numFmtId="0" fontId="11" fillId="0" borderId="0" xfId="630" applyFont="1" applyFill="1" applyAlignment="1">
      <alignment horizontal="left"/>
    </xf>
    <xf numFmtId="0" fontId="11" fillId="0" borderId="0" xfId="630" applyFont="1" applyAlignment="1">
      <alignment horizontal="right"/>
    </xf>
    <xf numFmtId="0" fontId="7" fillId="0" borderId="0" xfId="630" applyFont="1" applyFill="1" applyAlignment="1">
      <alignment horizontal="right" vertical="top"/>
    </xf>
    <xf numFmtId="0" fontId="103" fillId="0" borderId="0" xfId="630" applyFont="1" applyFill="1"/>
    <xf numFmtId="0" fontId="11" fillId="0" borderId="0" xfId="630" applyFont="1" applyFill="1" applyAlignment="1">
      <alignment horizontal="right" vertical="top"/>
    </xf>
    <xf numFmtId="0" fontId="11" fillId="0" borderId="0" xfId="630" applyFont="1" applyFill="1" applyAlignment="1">
      <alignment horizontal="right"/>
    </xf>
    <xf numFmtId="0" fontId="11" fillId="0" borderId="0" xfId="354" applyFont="1" applyAlignment="1">
      <alignment wrapText="1"/>
    </xf>
    <xf numFmtId="0" fontId="103" fillId="0" borderId="0" xfId="354" applyFont="1"/>
    <xf numFmtId="0" fontId="11" fillId="0" borderId="0" xfId="354" applyFont="1" applyAlignment="1">
      <alignment horizontal="right"/>
    </xf>
    <xf numFmtId="0" fontId="11" fillId="0" borderId="0" xfId="630" applyFont="1" applyAlignment="1">
      <alignment horizontal="left" vertical="top" wrapText="1"/>
    </xf>
    <xf numFmtId="0" fontId="11" fillId="0" borderId="0" xfId="338" applyNumberFormat="1" applyFont="1" applyAlignment="1">
      <alignment horizontal="left" vertical="top" wrapText="1"/>
    </xf>
    <xf numFmtId="0" fontId="11" fillId="0" borderId="0" xfId="630" applyFont="1" applyAlignment="1">
      <alignment vertical="top" wrapText="1"/>
    </xf>
    <xf numFmtId="0" fontId="11" fillId="0" borderId="0" xfId="339" applyNumberFormat="1" applyFont="1" applyAlignment="1">
      <alignment horizontal="left" vertical="top" wrapText="1"/>
    </xf>
    <xf numFmtId="4" fontId="110" fillId="0" borderId="0" xfId="356" applyNumberFormat="1" applyFont="1" applyFill="1" applyAlignment="1" applyProtection="1">
      <protection locked="0"/>
    </xf>
    <xf numFmtId="4" fontId="111" fillId="0" borderId="0" xfId="356" applyNumberFormat="1" applyFont="1" applyFill="1" applyAlignment="1"/>
    <xf numFmtId="0" fontId="112" fillId="0" borderId="0" xfId="354" applyFont="1" applyFill="1" applyAlignment="1"/>
    <xf numFmtId="2" fontId="11" fillId="0" borderId="0" xfId="354" applyNumberFormat="1" applyFont="1"/>
    <xf numFmtId="0" fontId="11" fillId="0" borderId="0" xfId="342" applyNumberFormat="1" applyFont="1" applyAlignment="1">
      <alignment horizontal="left" vertical="top"/>
    </xf>
    <xf numFmtId="0" fontId="11" fillId="0" borderId="3" xfId="358" applyFont="1" applyBorder="1"/>
    <xf numFmtId="0" fontId="11" fillId="0" borderId="0" xfId="358" applyFont="1"/>
    <xf numFmtId="0" fontId="11" fillId="0" borderId="0" xfId="630" applyNumberFormat="1" applyFont="1" applyAlignment="1">
      <alignment horizontal="left" vertical="top" wrapText="1"/>
    </xf>
    <xf numFmtId="0" fontId="11" fillId="3" borderId="0" xfId="338" applyNumberFormat="1" applyFont="1" applyFill="1" applyAlignment="1">
      <alignment horizontal="left" vertical="top" wrapText="1"/>
    </xf>
    <xf numFmtId="0" fontId="36" fillId="0" borderId="34" xfId="354" applyFont="1" applyBorder="1"/>
    <xf numFmtId="0" fontId="36" fillId="0" borderId="34" xfId="354" applyFont="1" applyBorder="1" applyAlignment="1">
      <alignment horizontal="center"/>
    </xf>
    <xf numFmtId="0" fontId="113" fillId="0" borderId="34" xfId="354" applyFont="1" applyFill="1" applyBorder="1" applyAlignment="1">
      <alignment horizontal="center"/>
    </xf>
    <xf numFmtId="0" fontId="114" fillId="0" borderId="34" xfId="354" applyFont="1" applyBorder="1" applyAlignment="1">
      <alignment horizontal="center"/>
    </xf>
    <xf numFmtId="0" fontId="115" fillId="0" borderId="34" xfId="354" applyFont="1" applyFill="1" applyBorder="1" applyAlignment="1">
      <alignment horizontal="center" vertical="center"/>
    </xf>
    <xf numFmtId="0" fontId="36" fillId="0" borderId="0" xfId="354" applyFont="1"/>
    <xf numFmtId="0" fontId="36" fillId="0" borderId="35" xfId="354" applyFont="1" applyBorder="1"/>
    <xf numFmtId="0" fontId="113" fillId="0" borderId="35" xfId="354" applyFont="1" applyFill="1" applyBorder="1"/>
    <xf numFmtId="0" fontId="114" fillId="0" borderId="35" xfId="354" applyFont="1" applyBorder="1"/>
    <xf numFmtId="0" fontId="115" fillId="0" borderId="35" xfId="354" applyFont="1" applyFill="1" applyBorder="1" applyAlignment="1">
      <alignment horizontal="center" vertical="center"/>
    </xf>
    <xf numFmtId="0" fontId="113" fillId="0" borderId="0" xfId="354" applyFont="1" applyFill="1"/>
    <xf numFmtId="0" fontId="114" fillId="0" borderId="0" xfId="354" applyFont="1"/>
    <xf numFmtId="0" fontId="115" fillId="0" borderId="0" xfId="354" applyFont="1" applyFill="1" applyAlignment="1">
      <alignment vertical="center"/>
    </xf>
    <xf numFmtId="0" fontId="116" fillId="0" borderId="0" xfId="354" applyFont="1"/>
    <xf numFmtId="0" fontId="36" fillId="0" borderId="0" xfId="354" applyFont="1" applyAlignment="1">
      <alignment horizontal="right"/>
    </xf>
    <xf numFmtId="0" fontId="117" fillId="0" borderId="0" xfId="354" applyFont="1" applyFill="1" applyBorder="1"/>
    <xf numFmtId="2" fontId="114" fillId="0" borderId="0" xfId="354" applyNumberFormat="1" applyFont="1" applyBorder="1"/>
    <xf numFmtId="4" fontId="115" fillId="0" borderId="0" xfId="354" applyNumberFormat="1" applyFont="1" applyFill="1"/>
    <xf numFmtId="0" fontId="36" fillId="0" borderId="0" xfId="354" applyFont="1" applyFill="1"/>
    <xf numFmtId="0" fontId="113" fillId="0" borderId="0" xfId="354" applyFont="1"/>
    <xf numFmtId="0" fontId="10" fillId="0" borderId="0" xfId="354" applyFont="1"/>
    <xf numFmtId="0" fontId="119" fillId="0" borderId="0" xfId="354" applyFont="1"/>
    <xf numFmtId="0" fontId="10" fillId="0" borderId="0" xfId="339" applyNumberFormat="1" applyFont="1" applyAlignment="1">
      <alignment horizontal="left" vertical="top"/>
    </xf>
    <xf numFmtId="0" fontId="10" fillId="0" borderId="0" xfId="342" applyNumberFormat="1" applyFont="1" applyAlignment="1">
      <alignment horizontal="left" vertical="top"/>
    </xf>
    <xf numFmtId="0" fontId="10" fillId="0" borderId="0" xfId="358" applyNumberFormat="1" applyAlignment="1">
      <alignment horizontal="right" vertical="top" wrapText="1"/>
    </xf>
    <xf numFmtId="0" fontId="10" fillId="0" borderId="3" xfId="358" applyBorder="1"/>
    <xf numFmtId="0" fontId="117" fillId="0" borderId="0" xfId="358" applyFont="1"/>
    <xf numFmtId="0" fontId="114" fillId="0" borderId="0" xfId="358" applyFont="1"/>
    <xf numFmtId="0" fontId="115" fillId="0" borderId="0" xfId="358" applyFont="1"/>
    <xf numFmtId="0" fontId="117" fillId="0" borderId="0" xfId="339" applyNumberFormat="1" applyFont="1"/>
    <xf numFmtId="0" fontId="10" fillId="0" borderId="0" xfId="358"/>
    <xf numFmtId="0" fontId="36" fillId="0" borderId="0" xfId="354" applyFont="1" applyAlignment="1">
      <alignment vertical="top"/>
    </xf>
    <xf numFmtId="0" fontId="117" fillId="0" borderId="0" xfId="354" applyFont="1" applyFill="1"/>
    <xf numFmtId="2" fontId="114" fillId="0" borderId="0" xfId="354" applyNumberFormat="1" applyFont="1"/>
    <xf numFmtId="4" fontId="109" fillId="0" borderId="0" xfId="339" applyFont="1" applyFill="1"/>
    <xf numFmtId="0" fontId="10" fillId="0" borderId="0" xfId="339" applyNumberFormat="1" applyFont="1" applyAlignment="1">
      <alignment horizontal="left" wrapText="1"/>
    </xf>
    <xf numFmtId="4" fontId="122" fillId="0" borderId="0" xfId="354" applyNumberFormat="1" applyFont="1"/>
    <xf numFmtId="0" fontId="10" fillId="0" borderId="0" xfId="339" applyNumberFormat="1" applyFont="1" applyAlignment="1">
      <alignment horizontal="left" vertical="top" wrapText="1"/>
    </xf>
    <xf numFmtId="4" fontId="115" fillId="0" borderId="0" xfId="339" applyFont="1"/>
    <xf numFmtId="0" fontId="123" fillId="0" borderId="0" xfId="354" applyFont="1"/>
    <xf numFmtId="0" fontId="122" fillId="0" borderId="0" xfId="354" applyFont="1"/>
    <xf numFmtId="2" fontId="115" fillId="0" borderId="0" xfId="354" applyNumberFormat="1" applyFont="1" applyFill="1"/>
    <xf numFmtId="0" fontId="115" fillId="0" borderId="0" xfId="354" applyFont="1" applyFill="1"/>
    <xf numFmtId="0" fontId="10" fillId="0" borderId="0" xfId="354" applyFont="1" applyAlignment="1"/>
    <xf numFmtId="0" fontId="117" fillId="0" borderId="0" xfId="354" applyFont="1" applyFill="1" applyAlignment="1"/>
    <xf numFmtId="0" fontId="114" fillId="0" borderId="0" xfId="354" applyFont="1" applyAlignment="1"/>
    <xf numFmtId="0" fontId="115" fillId="0" borderId="0" xfId="354" applyFont="1" applyFill="1" applyAlignment="1"/>
    <xf numFmtId="0" fontId="125" fillId="0" borderId="0" xfId="354" applyFont="1"/>
    <xf numFmtId="4" fontId="126" fillId="0" borderId="0" xfId="354" applyNumberFormat="1" applyFont="1" applyFill="1"/>
    <xf numFmtId="0" fontId="126" fillId="0" borderId="0" xfId="354" applyFont="1" applyFill="1"/>
    <xf numFmtId="0" fontId="10" fillId="0" borderId="0" xfId="338" applyNumberFormat="1" applyFont="1" applyAlignment="1">
      <alignment horizontal="left" vertical="top"/>
    </xf>
    <xf numFmtId="179" fontId="128" fillId="0" borderId="0" xfId="339" applyNumberFormat="1" applyFont="1" applyFill="1" applyBorder="1" applyAlignment="1" applyProtection="1"/>
    <xf numFmtId="179" fontId="129" fillId="0" borderId="0" xfId="339" applyNumberFormat="1" applyFont="1" applyFill="1" applyBorder="1" applyAlignment="1" applyProtection="1"/>
    <xf numFmtId="0" fontId="10" fillId="0" borderId="0" xfId="630" applyNumberFormat="1" applyAlignment="1">
      <alignment horizontal="right" vertical="top" wrapText="1"/>
    </xf>
    <xf numFmtId="180" fontId="125" fillId="0" borderId="0" xfId="339" applyNumberFormat="1" applyFont="1" applyFill="1" applyBorder="1" applyAlignment="1" applyProtection="1"/>
    <xf numFmtId="180" fontId="126" fillId="0" borderId="0" xfId="339" applyNumberFormat="1" applyFont="1" applyFill="1" applyBorder="1" applyAlignment="1" applyProtection="1"/>
    <xf numFmtId="179" fontId="125" fillId="0" borderId="0" xfId="339" applyNumberFormat="1" applyFont="1" applyFill="1" applyBorder="1" applyAlignment="1" applyProtection="1"/>
    <xf numFmtId="179" fontId="126" fillId="0" borderId="0" xfId="339" applyNumberFormat="1" applyFont="1" applyFill="1" applyBorder="1" applyAlignment="1" applyProtection="1"/>
    <xf numFmtId="0" fontId="126" fillId="0" borderId="0" xfId="354" applyFont="1"/>
    <xf numFmtId="0" fontId="10" fillId="0" borderId="0" xfId="339" applyNumberFormat="1" applyFont="1" applyFill="1" applyAlignment="1">
      <alignment horizontal="left" vertical="top"/>
    </xf>
    <xf numFmtId="0" fontId="131" fillId="0" borderId="0" xfId="354" applyFont="1"/>
    <xf numFmtId="0" fontId="10" fillId="0" borderId="0" xfId="341" applyNumberFormat="1" applyFont="1" applyAlignment="1">
      <alignment horizontal="left" vertical="top"/>
    </xf>
    <xf numFmtId="0" fontId="10" fillId="0" borderId="3" xfId="630" applyBorder="1"/>
    <xf numFmtId="0" fontId="10" fillId="0" borderId="0" xfId="630"/>
    <xf numFmtId="0" fontId="10" fillId="0" borderId="0" xfId="630" applyAlignment="1">
      <alignment horizontal="right" vertical="top"/>
    </xf>
    <xf numFmtId="0" fontId="10" fillId="0" borderId="0" xfId="630" applyFont="1"/>
    <xf numFmtId="0" fontId="36" fillId="0" borderId="0" xfId="354" applyFont="1" applyAlignment="1" applyProtection="1">
      <alignment wrapText="1"/>
    </xf>
    <xf numFmtId="0" fontId="36" fillId="0" borderId="0" xfId="354" applyFont="1" applyProtection="1"/>
    <xf numFmtId="0" fontId="119" fillId="0" borderId="0" xfId="354" applyFont="1" applyProtection="1"/>
    <xf numFmtId="0" fontId="10" fillId="0" borderId="0" xfId="354" applyProtection="1"/>
    <xf numFmtId="0" fontId="36" fillId="0" borderId="0" xfId="354" applyFont="1" applyAlignment="1" applyProtection="1">
      <alignment vertical="top" wrapText="1"/>
    </xf>
    <xf numFmtId="0" fontId="36" fillId="0" borderId="0" xfId="354" applyFont="1" applyAlignment="1" applyProtection="1">
      <alignment horizontal="right"/>
    </xf>
    <xf numFmtId="0" fontId="133" fillId="0" borderId="0" xfId="354" applyFont="1" applyFill="1" applyAlignment="1"/>
    <xf numFmtId="0" fontId="36" fillId="0" borderId="37" xfId="354" applyFont="1" applyBorder="1" applyProtection="1"/>
    <xf numFmtId="0" fontId="36" fillId="0" borderId="37" xfId="354" applyFont="1" applyBorder="1" applyAlignment="1" applyProtection="1">
      <alignment horizontal="center"/>
    </xf>
    <xf numFmtId="0" fontId="135" fillId="0" borderId="37" xfId="354" applyFont="1" applyFill="1" applyBorder="1" applyAlignment="1" applyProtection="1">
      <alignment horizontal="center"/>
    </xf>
    <xf numFmtId="0" fontId="125" fillId="0" borderId="37" xfId="354" applyFont="1" applyBorder="1" applyAlignment="1" applyProtection="1">
      <alignment horizontal="center"/>
    </xf>
    <xf numFmtId="0" fontId="126" fillId="0" borderId="37" xfId="354" applyFont="1" applyFill="1" applyBorder="1" applyAlignment="1" applyProtection="1">
      <alignment horizontal="center" vertical="center"/>
    </xf>
    <xf numFmtId="0" fontId="36" fillId="0" borderId="35" xfId="354" applyFont="1" applyBorder="1" applyProtection="1"/>
    <xf numFmtId="0" fontId="135" fillId="0" borderId="35" xfId="354" applyFont="1" applyFill="1" applyBorder="1" applyProtection="1"/>
    <xf numFmtId="0" fontId="125" fillId="0" borderId="35" xfId="354" applyFont="1" applyBorder="1" applyProtection="1"/>
    <xf numFmtId="0" fontId="126" fillId="0" borderId="35" xfId="354" applyFont="1" applyFill="1" applyBorder="1" applyAlignment="1" applyProtection="1">
      <alignment horizontal="center" vertical="center"/>
    </xf>
    <xf numFmtId="0" fontId="135" fillId="0" borderId="0" xfId="354" applyFont="1" applyFill="1" applyProtection="1"/>
    <xf numFmtId="0" fontId="125" fillId="0" borderId="0" xfId="354" applyFont="1" applyProtection="1"/>
    <xf numFmtId="0" fontId="126" fillId="0" borderId="0" xfId="354" applyFont="1" applyFill="1" applyAlignment="1" applyProtection="1">
      <alignment vertical="center"/>
    </xf>
    <xf numFmtId="0" fontId="36" fillId="0" borderId="0" xfId="354" applyFont="1" applyAlignment="1" applyProtection="1">
      <alignment vertical="top"/>
    </xf>
    <xf numFmtId="0" fontId="126" fillId="0" borderId="0" xfId="354" applyFont="1" applyFill="1" applyProtection="1"/>
    <xf numFmtId="0" fontId="38" fillId="0" borderId="0" xfId="354" applyFont="1" applyProtection="1"/>
    <xf numFmtId="2" fontId="125" fillId="0" borderId="0" xfId="354" applyNumberFormat="1" applyFont="1" applyProtection="1"/>
    <xf numFmtId="4" fontId="126" fillId="0" borderId="0" xfId="354" applyNumberFormat="1" applyFont="1" applyFill="1" applyProtection="1"/>
    <xf numFmtId="0" fontId="10" fillId="0" borderId="0" xfId="339" applyNumberFormat="1" applyFont="1" applyAlignment="1" applyProtection="1">
      <alignment horizontal="left" vertical="top"/>
    </xf>
    <xf numFmtId="0" fontId="10" fillId="0" borderId="0" xfId="343" applyNumberFormat="1" applyFont="1" applyAlignment="1" applyProtection="1">
      <alignment horizontal="left" wrapText="1"/>
    </xf>
    <xf numFmtId="0" fontId="136" fillId="0" borderId="0" xfId="354" applyFont="1" applyFill="1" applyProtection="1"/>
    <xf numFmtId="0" fontId="136" fillId="0" borderId="0" xfId="354" applyFont="1" applyFill="1"/>
    <xf numFmtId="0" fontId="10" fillId="0" borderId="0" xfId="354" applyFont="1" applyProtection="1"/>
    <xf numFmtId="4" fontId="125" fillId="0" borderId="0" xfId="354" applyNumberFormat="1" applyFont="1" applyProtection="1"/>
    <xf numFmtId="4" fontId="126" fillId="0" borderId="0" xfId="339" applyFont="1" applyFill="1" applyProtection="1"/>
    <xf numFmtId="0" fontId="10" fillId="0" borderId="0" xfId="354" applyFont="1" applyAlignment="1" applyProtection="1">
      <alignment wrapText="1"/>
    </xf>
    <xf numFmtId="0" fontId="10" fillId="0" borderId="0" xfId="354" applyFont="1" applyAlignment="1" applyProtection="1">
      <alignment vertical="top" wrapText="1"/>
    </xf>
    <xf numFmtId="2" fontId="125" fillId="0" borderId="0" xfId="354" applyNumberFormat="1" applyFont="1" applyProtection="1">
      <protection locked="0"/>
    </xf>
    <xf numFmtId="0" fontId="135" fillId="0" borderId="0" xfId="354" applyFont="1" applyProtection="1"/>
    <xf numFmtId="0" fontId="137" fillId="0" borderId="0" xfId="354" applyFont="1" applyProtection="1"/>
    <xf numFmtId="0" fontId="140" fillId="0" borderId="0" xfId="354" applyFont="1" applyProtection="1"/>
    <xf numFmtId="0" fontId="127" fillId="0" borderId="0" xfId="354" applyFont="1" applyFill="1" applyProtection="1"/>
    <xf numFmtId="0" fontId="10" fillId="0" borderId="0" xfId="354" applyFont="1" applyAlignment="1" applyProtection="1">
      <alignment horizontal="right"/>
    </xf>
    <xf numFmtId="0" fontId="10" fillId="0" borderId="0" xfId="341" applyNumberFormat="1" applyFont="1" applyAlignment="1" applyProtection="1">
      <alignment horizontal="left" vertical="top"/>
    </xf>
    <xf numFmtId="0" fontId="10" fillId="0" borderId="0" xfId="630" applyNumberFormat="1" applyAlignment="1" applyProtection="1">
      <alignment horizontal="right" vertical="top" wrapText="1"/>
    </xf>
    <xf numFmtId="0" fontId="10" fillId="0" borderId="3" xfId="630" applyBorder="1" applyProtection="1">
      <protection locked="0"/>
    </xf>
    <xf numFmtId="0" fontId="10" fillId="0" borderId="0" xfId="358" applyFont="1"/>
    <xf numFmtId="0" fontId="142" fillId="0" borderId="0" xfId="358" applyFont="1"/>
    <xf numFmtId="0" fontId="124" fillId="0" borderId="0" xfId="354" applyFont="1" applyFill="1" applyProtection="1"/>
    <xf numFmtId="0" fontId="36" fillId="0" borderId="3" xfId="354" applyFont="1" applyBorder="1" applyProtection="1"/>
    <xf numFmtId="0" fontId="124" fillId="0" borderId="3" xfId="354" applyFont="1" applyFill="1" applyBorder="1" applyProtection="1"/>
    <xf numFmtId="2" fontId="125" fillId="0" borderId="3" xfId="354" applyNumberFormat="1" applyFont="1" applyBorder="1" applyProtection="1">
      <protection locked="0"/>
    </xf>
    <xf numFmtId="4" fontId="126" fillId="0" borderId="3" xfId="339" applyFont="1" applyFill="1" applyBorder="1" applyProtection="1"/>
    <xf numFmtId="0" fontId="10" fillId="0" borderId="0" xfId="339" applyNumberFormat="1" applyFont="1" applyAlignment="1" applyProtection="1">
      <alignment horizontal="left" vertical="top" wrapText="1"/>
    </xf>
    <xf numFmtId="0" fontId="143" fillId="0" borderId="0" xfId="354" applyFont="1" applyFill="1" applyProtection="1"/>
    <xf numFmtId="0" fontId="144" fillId="0" borderId="0" xfId="354" applyFont="1" applyProtection="1"/>
    <xf numFmtId="0" fontId="145" fillId="0" borderId="0" xfId="354" applyFont="1" applyFill="1" applyProtection="1"/>
    <xf numFmtId="0" fontId="10" fillId="0" borderId="0" xfId="342" applyNumberFormat="1" applyFont="1" applyAlignment="1" applyProtection="1">
      <alignment horizontal="left" vertical="top"/>
    </xf>
    <xf numFmtId="0" fontId="10" fillId="0" borderId="3" xfId="358" applyBorder="1" applyProtection="1">
      <protection locked="0"/>
    </xf>
    <xf numFmtId="0" fontId="10" fillId="0" borderId="0" xfId="358" applyFont="1" applyProtection="1"/>
    <xf numFmtId="0" fontId="10" fillId="0" borderId="0" xfId="358" applyProtection="1"/>
    <xf numFmtId="0" fontId="10" fillId="0" borderId="0" xfId="358" applyBorder="1" applyProtection="1"/>
    <xf numFmtId="0" fontId="10" fillId="0" borderId="0" xfId="339" applyNumberFormat="1" applyFont="1" applyAlignment="1" applyProtection="1">
      <alignment horizontal="right"/>
    </xf>
    <xf numFmtId="0" fontId="10" fillId="0" borderId="0" xfId="354" applyFont="1" applyFill="1" applyProtection="1"/>
    <xf numFmtId="0" fontId="10" fillId="0" borderId="0" xfId="339" applyNumberFormat="1" applyFont="1" applyAlignment="1">
      <alignment horizontal="right"/>
    </xf>
    <xf numFmtId="0" fontId="146" fillId="0" borderId="0" xfId="354" applyFont="1" applyBorder="1" applyAlignment="1">
      <alignment horizontal="right"/>
    </xf>
    <xf numFmtId="0" fontId="48" fillId="0" borderId="0" xfId="354" applyFont="1" applyBorder="1" applyAlignment="1">
      <alignment horizontal="left"/>
    </xf>
    <xf numFmtId="0" fontId="30" fillId="0" borderId="0" xfId="354" applyFont="1" applyAlignment="1">
      <alignment horizontal="justify" vertical="top"/>
    </xf>
    <xf numFmtId="0" fontId="10" fillId="0" borderId="0" xfId="354" applyFont="1" applyAlignment="1">
      <alignment horizontal="justify" vertical="top"/>
    </xf>
    <xf numFmtId="0" fontId="10" fillId="0" borderId="0" xfId="354" applyFont="1" applyAlignment="1">
      <alignment vertical="top" wrapText="1"/>
    </xf>
    <xf numFmtId="0" fontId="10" fillId="0" borderId="0" xfId="354" applyFont="1" applyAlignment="1" applyProtection="1">
      <alignment vertical="top"/>
    </xf>
    <xf numFmtId="0" fontId="10" fillId="0" borderId="0" xfId="630" applyBorder="1" applyProtection="1"/>
    <xf numFmtId="0" fontId="10" fillId="0" borderId="0" xfId="630" applyProtection="1"/>
    <xf numFmtId="0" fontId="10" fillId="0" borderId="0" xfId="630" applyNumberFormat="1" applyFont="1" applyAlignment="1" applyProtection="1">
      <alignment horizontal="left" vertical="top" wrapText="1"/>
    </xf>
    <xf numFmtId="0" fontId="10" fillId="0" borderId="0" xfId="630" applyFont="1" applyAlignment="1">
      <alignment vertical="top"/>
    </xf>
    <xf numFmtId="0" fontId="126" fillId="0" borderId="0" xfId="630" applyFont="1" applyFill="1"/>
    <xf numFmtId="0" fontId="119" fillId="0" borderId="0" xfId="630" applyFont="1"/>
    <xf numFmtId="2" fontId="125" fillId="0" borderId="0" xfId="630" applyNumberFormat="1" applyFont="1"/>
    <xf numFmtId="0" fontId="10" fillId="0" borderId="0" xfId="354" applyFont="1" applyAlignment="1" applyProtection="1">
      <alignment horizontal="right" vertical="top"/>
    </xf>
    <xf numFmtId="4" fontId="126" fillId="0" borderId="0" xfId="354" applyNumberFormat="1" applyFont="1" applyProtection="1"/>
    <xf numFmtId="0" fontId="48" fillId="0" borderId="0" xfId="354" applyFont="1" applyFill="1" applyBorder="1" applyAlignment="1" applyProtection="1">
      <alignment horizontal="right" vertical="top" wrapText="1"/>
    </xf>
    <xf numFmtId="0" fontId="48" fillId="0" borderId="0" xfId="354" applyFont="1" applyFill="1" applyBorder="1" applyAlignment="1" applyProtection="1">
      <alignment horizontal="right"/>
    </xf>
    <xf numFmtId="0" fontId="10" fillId="0" borderId="0" xfId="354" applyNumberFormat="1" applyFont="1" applyAlignment="1" applyProtection="1">
      <alignment vertical="top" wrapText="1"/>
    </xf>
    <xf numFmtId="49" fontId="10" fillId="0" borderId="0" xfId="354" applyNumberFormat="1" applyFont="1" applyAlignment="1" applyProtection="1">
      <alignment wrapText="1"/>
    </xf>
    <xf numFmtId="0" fontId="146" fillId="0" borderId="0" xfId="354" applyFont="1" applyFill="1" applyBorder="1" applyAlignment="1" applyProtection="1">
      <alignment horizontal="right" vertical="top" wrapText="1"/>
    </xf>
    <xf numFmtId="0" fontId="48" fillId="0" borderId="0" xfId="354" applyFont="1" applyFill="1" applyBorder="1" applyAlignment="1" applyProtection="1">
      <alignment horizontal="right" wrapText="1"/>
    </xf>
    <xf numFmtId="0" fontId="146" fillId="0" borderId="0" xfId="354" applyFont="1" applyBorder="1" applyAlignment="1" applyProtection="1">
      <alignment horizontal="right" wrapText="1"/>
    </xf>
    <xf numFmtId="0" fontId="146" fillId="0" borderId="0" xfId="354" applyFont="1" applyBorder="1" applyAlignment="1" applyProtection="1">
      <alignment wrapText="1"/>
    </xf>
    <xf numFmtId="0" fontId="126" fillId="0" borderId="0" xfId="354" applyFont="1" applyProtection="1"/>
    <xf numFmtId="0" fontId="48" fillId="0" borderId="0" xfId="354" applyFont="1" applyBorder="1" applyAlignment="1" applyProtection="1">
      <alignment vertical="top" wrapText="1"/>
    </xf>
    <xf numFmtId="0" fontId="36" fillId="0" borderId="0" xfId="354" applyFont="1" applyAlignment="1" applyProtection="1">
      <alignment horizontal="left" vertical="top"/>
    </xf>
    <xf numFmtId="0" fontId="36" fillId="0" borderId="0" xfId="354" applyFont="1" applyAlignment="1" applyProtection="1">
      <alignment horizontal="right" vertical="top"/>
    </xf>
    <xf numFmtId="0" fontId="36" fillId="0" borderId="0" xfId="354" applyFont="1" applyAlignment="1" applyProtection="1">
      <alignment horizontal="left" vertical="top" wrapText="1"/>
    </xf>
    <xf numFmtId="0" fontId="136" fillId="0" borderId="0" xfId="354" applyFont="1" applyProtection="1"/>
    <xf numFmtId="2" fontId="126" fillId="0" borderId="0" xfId="354" applyNumberFormat="1" applyFont="1" applyProtection="1"/>
    <xf numFmtId="0" fontId="139" fillId="0" borderId="0" xfId="354" applyFont="1" applyFill="1" applyProtection="1"/>
    <xf numFmtId="4" fontId="125" fillId="0" borderId="0" xfId="354" applyNumberFormat="1" applyFont="1" applyProtection="1">
      <protection locked="0"/>
    </xf>
    <xf numFmtId="0" fontId="10" fillId="0" borderId="0" xfId="354" applyFont="1" applyAlignment="1" applyProtection="1">
      <alignment horizontal="left" vertical="top"/>
    </xf>
    <xf numFmtId="0" fontId="10" fillId="0" borderId="0" xfId="354" applyFont="1" applyAlignment="1" applyProtection="1"/>
    <xf numFmtId="0" fontId="136" fillId="0" borderId="0" xfId="354" applyFont="1" applyFill="1" applyAlignment="1" applyProtection="1"/>
    <xf numFmtId="0" fontId="126" fillId="0" borderId="0" xfId="354" applyFont="1" applyFill="1" applyAlignment="1" applyProtection="1"/>
    <xf numFmtId="0" fontId="10" fillId="0" borderId="0" xfId="630" applyAlignment="1" applyProtection="1">
      <alignment horizontal="right" vertical="top"/>
    </xf>
    <xf numFmtId="0" fontId="10" fillId="0" borderId="0" xfId="630" applyFont="1" applyProtection="1"/>
    <xf numFmtId="0" fontId="10" fillId="0" borderId="0" xfId="339" applyNumberFormat="1" applyFont="1" applyAlignment="1" applyProtection="1">
      <alignment horizontal="left" wrapText="1"/>
    </xf>
    <xf numFmtId="0" fontId="119" fillId="0" borderId="0" xfId="354" applyFont="1" applyAlignment="1" applyProtection="1">
      <alignment horizontal="left" vertical="top"/>
    </xf>
    <xf numFmtId="0" fontId="142" fillId="0" borderId="0" xfId="354" applyFont="1" applyFill="1" applyProtection="1"/>
    <xf numFmtId="2" fontId="114" fillId="0" borderId="0" xfId="354" applyNumberFormat="1" applyFont="1" applyProtection="1">
      <protection locked="0"/>
    </xf>
    <xf numFmtId="0" fontId="10" fillId="0" borderId="0" xfId="630" applyNumberFormat="1" applyFont="1" applyAlignment="1">
      <alignment horizontal="right" vertical="top" wrapText="1"/>
    </xf>
    <xf numFmtId="0" fontId="10" fillId="0" borderId="0" xfId="630" applyBorder="1"/>
    <xf numFmtId="0" fontId="10" fillId="0" borderId="0" xfId="354" applyAlignment="1" applyProtection="1">
      <alignment horizontal="right"/>
    </xf>
    <xf numFmtId="0" fontId="10" fillId="0" borderId="0" xfId="354" applyFont="1" applyAlignment="1" applyProtection="1">
      <alignment horizontal="right" vertical="top" wrapText="1"/>
    </xf>
    <xf numFmtId="0" fontId="119" fillId="0" borderId="0" xfId="354" applyFont="1" applyAlignment="1" applyProtection="1">
      <alignment vertical="top"/>
    </xf>
    <xf numFmtId="0" fontId="136" fillId="0" borderId="0" xfId="354" applyFont="1" applyProtection="1">
      <protection locked="0"/>
    </xf>
    <xf numFmtId="0" fontId="136" fillId="0" borderId="0" xfId="354" applyFont="1" applyFill="1" applyProtection="1">
      <protection locked="0"/>
    </xf>
    <xf numFmtId="0" fontId="142" fillId="0" borderId="0" xfId="354" applyFont="1" applyProtection="1"/>
    <xf numFmtId="0" fontId="114" fillId="0" borderId="0" xfId="354" applyFont="1" applyProtection="1"/>
    <xf numFmtId="0" fontId="115" fillId="0" borderId="0" xfId="354" applyFont="1" applyProtection="1"/>
    <xf numFmtId="2" fontId="36" fillId="0" borderId="0" xfId="354" applyNumberFormat="1" applyFont="1" applyAlignment="1" applyProtection="1">
      <alignment vertical="top"/>
    </xf>
    <xf numFmtId="0" fontId="141" fillId="0" borderId="0" xfId="354" applyFont="1" applyProtection="1"/>
    <xf numFmtId="0" fontId="141" fillId="0" borderId="0" xfId="354" applyFont="1" applyProtection="1">
      <protection locked="0"/>
    </xf>
    <xf numFmtId="4" fontId="123" fillId="0" borderId="0" xfId="354" applyNumberFormat="1" applyFont="1" applyProtection="1"/>
    <xf numFmtId="4" fontId="122" fillId="0" borderId="0" xfId="354" applyNumberFormat="1" applyFont="1" applyProtection="1"/>
    <xf numFmtId="0" fontId="139" fillId="0" borderId="0" xfId="354" applyFont="1" applyProtection="1"/>
    <xf numFmtId="4" fontId="119" fillId="0" borderId="0" xfId="354" applyNumberFormat="1" applyFont="1" applyProtection="1"/>
    <xf numFmtId="0" fontId="36" fillId="0" borderId="36" xfId="354" applyFont="1" applyBorder="1" applyProtection="1"/>
    <xf numFmtId="0" fontId="135" fillId="0" borderId="36" xfId="354" applyFont="1" applyFill="1" applyBorder="1" applyProtection="1"/>
    <xf numFmtId="4" fontId="125" fillId="0" borderId="3" xfId="354" applyNumberFormat="1" applyFont="1" applyBorder="1" applyProtection="1"/>
    <xf numFmtId="0" fontId="126" fillId="0" borderId="36" xfId="354" applyFont="1" applyFill="1" applyBorder="1" applyProtection="1"/>
    <xf numFmtId="0" fontId="36" fillId="0" borderId="0" xfId="354" applyFont="1" applyAlignment="1" applyProtection="1">
      <alignment horizontal="left"/>
    </xf>
    <xf numFmtId="0" fontId="135" fillId="0" borderId="0" xfId="354" applyFont="1" applyFill="1" applyBorder="1" applyProtection="1"/>
    <xf numFmtId="4" fontId="125" fillId="0" borderId="0" xfId="354" applyNumberFormat="1" applyFont="1" applyBorder="1" applyProtection="1"/>
    <xf numFmtId="0" fontId="36" fillId="0" borderId="0" xfId="354" applyFont="1" applyBorder="1" applyProtection="1"/>
    <xf numFmtId="0" fontId="126" fillId="0" borderId="0" xfId="354" applyFont="1" applyFill="1" applyBorder="1" applyProtection="1"/>
    <xf numFmtId="0" fontId="39" fillId="0" borderId="0" xfId="354" applyFont="1" applyProtection="1"/>
    <xf numFmtId="4" fontId="126" fillId="0" borderId="0" xfId="354" applyNumberFormat="1" applyFont="1" applyFill="1" applyBorder="1" applyProtection="1"/>
    <xf numFmtId="0" fontId="135" fillId="0" borderId="3" xfId="354" applyFont="1" applyFill="1" applyBorder="1" applyProtection="1"/>
    <xf numFmtId="4" fontId="126" fillId="0" borderId="3" xfId="354" applyNumberFormat="1" applyFont="1" applyFill="1" applyBorder="1" applyProtection="1"/>
    <xf numFmtId="0" fontId="38" fillId="0" borderId="0" xfId="354" applyFont="1"/>
    <xf numFmtId="0" fontId="137" fillId="0" borderId="0" xfId="354" applyFont="1" applyFill="1"/>
    <xf numFmtId="0" fontId="39" fillId="0" borderId="0" xfId="354" applyFont="1"/>
    <xf numFmtId="4" fontId="10" fillId="0" borderId="0" xfId="354" applyNumberFormat="1"/>
    <xf numFmtId="4" fontId="36" fillId="0" borderId="0" xfId="354" applyNumberFormat="1" applyFont="1"/>
    <xf numFmtId="0" fontId="36" fillId="0" borderId="0" xfId="354" applyFont="1" applyBorder="1"/>
    <xf numFmtId="0" fontId="137" fillId="0" borderId="0" xfId="354" applyFont="1" applyFill="1" applyBorder="1"/>
    <xf numFmtId="0" fontId="125" fillId="0" borderId="0" xfId="354" applyFont="1" applyBorder="1"/>
    <xf numFmtId="4" fontId="126" fillId="0" borderId="0" xfId="354" applyNumberFormat="1" applyFont="1" applyFill="1" applyBorder="1"/>
    <xf numFmtId="0" fontId="36" fillId="0" borderId="3" xfId="354" applyFont="1" applyBorder="1" applyAlignment="1">
      <alignment horizontal="right"/>
    </xf>
    <xf numFmtId="0" fontId="137" fillId="0" borderId="3" xfId="354" applyFont="1" applyFill="1" applyBorder="1"/>
    <xf numFmtId="0" fontId="125" fillId="0" borderId="3" xfId="354" applyFont="1" applyBorder="1"/>
    <xf numFmtId="4" fontId="126" fillId="0" borderId="3" xfId="354" applyNumberFormat="1" applyFont="1" applyFill="1" applyBorder="1"/>
    <xf numFmtId="4" fontId="149" fillId="0" borderId="0" xfId="354" applyNumberFormat="1" applyFont="1" applyFill="1"/>
    <xf numFmtId="4" fontId="126" fillId="0" borderId="0" xfId="338" applyNumberFormat="1" applyFont="1"/>
    <xf numFmtId="0" fontId="14" fillId="0" borderId="0" xfId="0" applyFont="1" applyFill="1" applyBorder="1" applyAlignment="1" applyProtection="1">
      <alignment horizontal="left" vertical="center"/>
      <protection locked="0"/>
    </xf>
    <xf numFmtId="164" fontId="13" fillId="0" borderId="0" xfId="0"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right" vertical="center" wrapText="1"/>
      <protection locked="0"/>
    </xf>
    <xf numFmtId="0" fontId="10" fillId="0" borderId="0" xfId="0" applyFont="1" applyFill="1" applyAlignment="1" applyProtection="1">
      <alignment horizontal="left" vertical="center"/>
      <protection locked="0"/>
    </xf>
    <xf numFmtId="164" fontId="10" fillId="0" borderId="0" xfId="0" applyNumberFormat="1" applyFont="1" applyFill="1" applyAlignment="1" applyProtection="1">
      <alignment horizontal="right" vertical="center"/>
      <protection locked="0"/>
    </xf>
    <xf numFmtId="0" fontId="20" fillId="0" borderId="0" xfId="0" applyFont="1" applyFill="1" applyAlignment="1" applyProtection="1">
      <alignment horizontal="left" vertical="center"/>
      <protection locked="0"/>
    </xf>
    <xf numFmtId="164" fontId="20" fillId="0" borderId="0" xfId="0" applyNumberFormat="1" applyFont="1" applyFill="1" applyBorder="1" applyAlignment="1" applyProtection="1">
      <alignment horizontal="right" vertical="center"/>
      <protection locked="0"/>
    </xf>
    <xf numFmtId="164" fontId="20" fillId="0" borderId="0" xfId="0" applyNumberFormat="1" applyFont="1" applyFill="1" applyAlignment="1" applyProtection="1">
      <alignment horizontal="right" vertical="center"/>
      <protection locked="0"/>
    </xf>
    <xf numFmtId="0" fontId="12" fillId="0" borderId="0" xfId="0" applyFont="1" applyFill="1" applyBorder="1" applyAlignment="1" applyProtection="1">
      <alignment horizontal="right" vertical="top" wrapText="1"/>
      <protection locked="0"/>
    </xf>
    <xf numFmtId="164" fontId="0" fillId="0" borderId="0" xfId="0" applyNumberFormat="1" applyFill="1" applyBorder="1" applyAlignment="1" applyProtection="1">
      <alignment horizontal="right" vertical="top" wrapText="1"/>
      <protection locked="0"/>
    </xf>
    <xf numFmtId="0" fontId="12" fillId="0" borderId="0" xfId="0" applyFont="1" applyFill="1" applyAlignment="1" applyProtection="1">
      <alignment horizontal="right" vertical="top" wrapText="1"/>
      <protection locked="0"/>
    </xf>
    <xf numFmtId="164" fontId="0" fillId="0" borderId="0" xfId="0" applyNumberFormat="1" applyFill="1" applyAlignment="1" applyProtection="1">
      <alignment horizontal="right" vertical="top" wrapText="1"/>
      <protection locked="0"/>
    </xf>
    <xf numFmtId="0" fontId="11" fillId="0" borderId="0" xfId="0" applyFont="1" applyAlignment="1">
      <alignment vertical="top"/>
    </xf>
    <xf numFmtId="0" fontId="88" fillId="0" borderId="0" xfId="0" applyFont="1" applyAlignment="1">
      <alignment vertical="top"/>
    </xf>
    <xf numFmtId="0" fontId="151" fillId="0" borderId="0" xfId="0" applyFont="1" applyAlignment="1">
      <alignment vertical="top" wrapText="1"/>
    </xf>
    <xf numFmtId="0" fontId="152" fillId="0" borderId="0" xfId="0" applyFont="1" applyAlignment="1">
      <alignment vertical="top"/>
    </xf>
    <xf numFmtId="0" fontId="153" fillId="0" borderId="0" xfId="0" applyFont="1" applyAlignment="1">
      <alignment vertical="top"/>
    </xf>
    <xf numFmtId="0" fontId="153" fillId="0" borderId="3" xfId="0" applyFont="1" applyBorder="1" applyAlignment="1">
      <alignment vertical="top"/>
    </xf>
    <xf numFmtId="0" fontId="55" fillId="0" borderId="0" xfId="0" applyFont="1" applyFill="1" applyBorder="1" applyAlignment="1" applyProtection="1">
      <alignment horizontal="right" vertical="top" wrapText="1"/>
      <protection locked="0"/>
    </xf>
    <xf numFmtId="164" fontId="55" fillId="0" borderId="0" xfId="0" applyNumberFormat="1" applyFont="1" applyFill="1" applyBorder="1" applyAlignment="1" applyProtection="1">
      <alignment horizontal="right" vertical="top" wrapText="1"/>
      <protection locked="0"/>
    </xf>
    <xf numFmtId="0" fontId="31" fillId="0" borderId="0" xfId="0" applyFont="1" applyFill="1" applyAlignment="1">
      <alignment vertical="center"/>
    </xf>
    <xf numFmtId="0" fontId="10" fillId="0" borderId="0" xfId="0" applyFont="1" applyFill="1" applyAlignment="1" applyProtection="1">
      <alignment horizontal="right"/>
      <protection locked="0"/>
    </xf>
    <xf numFmtId="4" fontId="10" fillId="0" borderId="0" xfId="0" applyNumberFormat="1" applyFont="1" applyFill="1" applyAlignment="1" applyProtection="1">
      <alignment horizontal="right"/>
      <protection locked="0"/>
    </xf>
    <xf numFmtId="0" fontId="32" fillId="0" borderId="0" xfId="0" applyFont="1" applyFill="1" applyAlignment="1">
      <alignment vertical="center"/>
    </xf>
    <xf numFmtId="0" fontId="10" fillId="0" borderId="0" xfId="0" applyFont="1" applyFill="1" applyAlignment="1" applyProtection="1">
      <alignment horizontal="right" vertical="top"/>
      <protection locked="0"/>
    </xf>
    <xf numFmtId="0" fontId="14" fillId="0" borderId="0" xfId="0" applyFont="1" applyFill="1" applyBorder="1" applyAlignment="1" applyProtection="1">
      <alignment horizontal="left" vertical="center" wrapText="1"/>
      <protection locked="0"/>
    </xf>
    <xf numFmtId="0" fontId="16" fillId="0" borderId="0" xfId="0" applyFont="1" applyFill="1" applyAlignment="1" applyProtection="1">
      <alignment horizontal="left" vertical="top" wrapText="1"/>
      <protection locked="0"/>
    </xf>
    <xf numFmtId="0" fontId="10" fillId="0" borderId="0" xfId="0" applyFont="1" applyFill="1" applyBorder="1" applyAlignment="1" applyProtection="1">
      <alignment horizontal="right"/>
      <protection locked="0"/>
    </xf>
    <xf numFmtId="4" fontId="10" fillId="0" borderId="0" xfId="0" applyNumberFormat="1" applyFont="1" applyFill="1" applyBorder="1" applyAlignment="1" applyProtection="1">
      <alignment horizontal="right"/>
      <protection locked="0"/>
    </xf>
    <xf numFmtId="0" fontId="10" fillId="0" borderId="0" xfId="0" applyFont="1" applyFill="1" applyAlignment="1" applyProtection="1">
      <alignment horizontal="left" vertical="top"/>
      <protection locked="0"/>
    </xf>
    <xf numFmtId="16" fontId="10" fillId="0" borderId="0" xfId="0" applyNumberFormat="1" applyFont="1" applyFill="1" applyAlignment="1" applyProtection="1">
      <alignment horizontal="right" vertical="top"/>
      <protection locked="0"/>
    </xf>
    <xf numFmtId="0" fontId="10" fillId="0" borderId="0" xfId="2" applyFont="1" applyFill="1" applyAlignment="1" applyProtection="1">
      <alignment horizontal="justify" vertical="top" wrapText="1"/>
      <protection locked="0"/>
    </xf>
    <xf numFmtId="0" fontId="10" fillId="0" borderId="0" xfId="2" applyFont="1" applyFill="1" applyAlignment="1" applyProtection="1">
      <alignment horizontal="right"/>
      <protection locked="0"/>
    </xf>
    <xf numFmtId="0" fontId="10" fillId="0" borderId="0" xfId="2" applyFont="1" applyFill="1" applyBorder="1" applyAlignment="1" applyProtection="1">
      <alignment horizontal="right"/>
      <protection locked="0"/>
    </xf>
    <xf numFmtId="4" fontId="10" fillId="0" borderId="0" xfId="2" applyNumberFormat="1" applyFont="1" applyFill="1" applyBorder="1" applyAlignment="1" applyProtection="1">
      <alignment horizontal="right"/>
      <protection locked="0"/>
    </xf>
    <xf numFmtId="0" fontId="10" fillId="0" borderId="0" xfId="0" applyFont="1" applyFill="1" applyBorder="1" applyAlignment="1" applyProtection="1">
      <alignment horizontal="justify" vertical="top" wrapText="1"/>
      <protection locked="0"/>
    </xf>
    <xf numFmtId="0" fontId="22" fillId="0" borderId="0" xfId="0" applyFont="1" applyFill="1" applyAlignment="1" applyProtection="1">
      <alignment horizontal="right" vertical="top"/>
      <protection locked="0"/>
    </xf>
    <xf numFmtId="0" fontId="10" fillId="0" borderId="0" xfId="0" applyFont="1" applyFill="1" applyBorder="1" applyAlignment="1" applyProtection="1">
      <alignment horizontal="left" wrapText="1"/>
      <protection locked="0"/>
    </xf>
    <xf numFmtId="0" fontId="10" fillId="0" borderId="0" xfId="0" applyFont="1" applyFill="1" applyProtection="1">
      <protection locked="0"/>
    </xf>
    <xf numFmtId="0" fontId="10" fillId="0" borderId="0" xfId="0" applyFont="1" applyFill="1" applyBorder="1" applyAlignment="1" applyProtection="1">
      <alignment horizontal="left" vertical="top" wrapText="1"/>
      <protection locked="0"/>
    </xf>
    <xf numFmtId="0" fontId="10" fillId="0" borderId="0" xfId="2" applyFont="1" applyFill="1" applyAlignment="1" applyProtection="1">
      <alignment horizontal="left" vertical="top"/>
      <protection locked="0"/>
    </xf>
    <xf numFmtId="4" fontId="10" fillId="0" borderId="0" xfId="2" applyNumberFormat="1" applyFont="1" applyFill="1" applyAlignment="1" applyProtection="1">
      <alignment horizontal="right"/>
      <protection locked="0"/>
    </xf>
    <xf numFmtId="0" fontId="10" fillId="0" borderId="0" xfId="0" applyFont="1" applyFill="1" applyBorder="1" applyAlignment="1" applyProtection="1">
      <alignment horizontal="right" vertical="top"/>
      <protection locked="0"/>
    </xf>
    <xf numFmtId="0" fontId="10" fillId="0" borderId="0" xfId="2" applyFont="1" applyFill="1" applyBorder="1" applyAlignment="1" applyProtection="1">
      <alignment horizontal="left" vertical="top" wrapText="1"/>
      <protection locked="0"/>
    </xf>
    <xf numFmtId="0" fontId="10" fillId="0" borderId="0" xfId="2" applyFont="1" applyFill="1" applyBorder="1" applyAlignment="1" applyProtection="1">
      <alignment horizontal="justify" vertical="top" wrapText="1"/>
      <protection locked="0"/>
    </xf>
    <xf numFmtId="0" fontId="10" fillId="0" borderId="0" xfId="0" applyFont="1" applyFill="1" applyBorder="1" applyAlignment="1" applyProtection="1">
      <alignment horizontal="left" vertical="top"/>
      <protection locked="0"/>
    </xf>
    <xf numFmtId="0" fontId="22" fillId="0" borderId="0" xfId="0" applyFont="1" applyFill="1" applyBorder="1" applyAlignment="1" applyProtection="1">
      <alignment horizontal="right"/>
      <protection locked="0"/>
    </xf>
    <xf numFmtId="4" fontId="22" fillId="0" borderId="0" xfId="0" applyNumberFormat="1" applyFont="1" applyFill="1" applyBorder="1" applyAlignment="1" applyProtection="1">
      <alignment horizontal="right"/>
      <protection locked="0"/>
    </xf>
    <xf numFmtId="0" fontId="22" fillId="0" borderId="0" xfId="0" applyFont="1" applyFill="1" applyBorder="1" applyAlignment="1" applyProtection="1">
      <alignment horizontal="right" vertical="top"/>
      <protection locked="0"/>
    </xf>
    <xf numFmtId="17" fontId="10" fillId="0" borderId="0" xfId="0" applyNumberFormat="1" applyFont="1" applyFill="1" applyBorder="1" applyAlignment="1" applyProtection="1">
      <alignment horizontal="right" vertical="top"/>
      <protection locked="0"/>
    </xf>
    <xf numFmtId="0" fontId="10" fillId="0" borderId="0" xfId="0" applyFont="1" applyFill="1" applyBorder="1" applyAlignment="1" applyProtection="1">
      <alignment vertical="top" wrapText="1"/>
      <protection locked="0"/>
    </xf>
    <xf numFmtId="0" fontId="10" fillId="0" borderId="0" xfId="0" applyFont="1" applyFill="1"/>
    <xf numFmtId="0" fontId="10" fillId="0" borderId="0" xfId="0" applyFont="1" applyFill="1" applyAlignment="1">
      <alignment vertical="center"/>
    </xf>
    <xf numFmtId="0" fontId="10" fillId="0" borderId="0" xfId="0" applyFont="1" applyFill="1" applyAlignment="1">
      <alignment horizontal="left" vertical="top"/>
    </xf>
    <xf numFmtId="0" fontId="10" fillId="0" borderId="4" xfId="0" applyFont="1" applyFill="1" applyBorder="1"/>
    <xf numFmtId="14" fontId="10" fillId="0" borderId="0" xfId="0" applyNumberFormat="1" applyFont="1" applyFill="1" applyBorder="1" applyAlignment="1" applyProtection="1">
      <alignment horizontal="right" vertical="top"/>
      <protection locked="0"/>
    </xf>
    <xf numFmtId="0" fontId="10" fillId="0" borderId="0" xfId="0" applyFont="1" applyFill="1" applyBorder="1"/>
    <xf numFmtId="0" fontId="10" fillId="0" borderId="4" xfId="0" applyFont="1" applyFill="1" applyBorder="1" applyAlignment="1">
      <alignment vertical="top" wrapText="1"/>
    </xf>
    <xf numFmtId="0" fontId="10" fillId="0" borderId="6" xfId="0" applyFont="1" applyFill="1" applyBorder="1" applyAlignment="1">
      <alignment vertical="top" wrapText="1"/>
    </xf>
    <xf numFmtId="0" fontId="10" fillId="0" borderId="6" xfId="0" applyFont="1" applyFill="1" applyBorder="1"/>
    <xf numFmtId="0" fontId="10" fillId="0" borderId="4" xfId="0" applyFont="1" applyFill="1" applyBorder="1" applyAlignment="1">
      <alignment vertical="top"/>
    </xf>
    <xf numFmtId="4" fontId="10" fillId="0" borderId="0" xfId="0" applyNumberFormat="1" applyFont="1" applyFill="1" applyBorder="1" applyAlignment="1" applyProtection="1">
      <alignment horizontal="right" vertical="top"/>
      <protection locked="0"/>
    </xf>
    <xf numFmtId="0" fontId="10" fillId="0" borderId="4" xfId="0" applyFont="1" applyFill="1" applyBorder="1" applyAlignment="1">
      <alignment vertical="center"/>
    </xf>
    <xf numFmtId="0" fontId="30" fillId="0" borderId="0" xfId="0" applyFont="1" applyFill="1" applyBorder="1" applyAlignment="1" applyProtection="1">
      <alignment horizontal="left" vertical="top"/>
      <protection locked="0"/>
    </xf>
    <xf numFmtId="0" fontId="10" fillId="0" borderId="0" xfId="0" applyFont="1" applyFill="1" applyAlignment="1" applyProtection="1">
      <alignment horizontal="right" vertical="top" wrapText="1"/>
      <protection locked="0"/>
    </xf>
    <xf numFmtId="0" fontId="11" fillId="0" borderId="0" xfId="0" applyFont="1" applyFill="1" applyAlignment="1" applyProtection="1">
      <alignment horizontal="right" vertical="top" wrapText="1"/>
      <protection locked="0"/>
    </xf>
    <xf numFmtId="4" fontId="10" fillId="0" borderId="0" xfId="0" applyNumberFormat="1" applyFont="1" applyFill="1" applyAlignment="1" applyProtection="1">
      <alignment horizontal="right" vertical="top" wrapText="1"/>
      <protection locked="0"/>
    </xf>
    <xf numFmtId="0" fontId="10" fillId="0" borderId="0" xfId="0" applyFont="1" applyFill="1" applyAlignment="1">
      <alignment horizontal="right" vertical="top" wrapText="1"/>
    </xf>
    <xf numFmtId="0" fontId="11" fillId="0" borderId="0" xfId="0" applyFont="1" applyFill="1" applyAlignment="1">
      <alignment horizontal="right" vertical="top" wrapText="1"/>
    </xf>
    <xf numFmtId="4" fontId="10" fillId="0" borderId="0" xfId="0" applyNumberFormat="1" applyFont="1" applyFill="1" applyAlignment="1">
      <alignment horizontal="right" vertical="top" wrapText="1"/>
    </xf>
    <xf numFmtId="0" fontId="10" fillId="0" borderId="0" xfId="0" applyFont="1" applyFill="1" applyBorder="1" applyAlignment="1" applyProtection="1">
      <alignment horizontal="right" vertical="top" wrapText="1"/>
      <protection locked="0"/>
    </xf>
    <xf numFmtId="0" fontId="10" fillId="0" borderId="0" xfId="1305" applyFont="1" applyBorder="1" applyAlignment="1">
      <alignment horizontal="right" vertical="top"/>
    </xf>
    <xf numFmtId="0" fontId="13" fillId="0" borderId="0" xfId="1305" applyFont="1" applyBorder="1" applyAlignment="1">
      <alignment horizontal="left" vertical="justify" wrapText="1" shrinkToFit="1"/>
    </xf>
    <xf numFmtId="4" fontId="10" fillId="0" borderId="0" xfId="1305" applyNumberFormat="1" applyFont="1" applyBorder="1" applyAlignment="1">
      <alignment horizontal="right" vertical="center" shrinkToFit="1"/>
    </xf>
    <xf numFmtId="4" fontId="10" fillId="0" borderId="0" xfId="1305" applyNumberFormat="1" applyFont="1" applyBorder="1" applyAlignment="1">
      <alignment vertical="center" shrinkToFit="1"/>
    </xf>
    <xf numFmtId="0" fontId="55" fillId="0" borderId="0" xfId="1384" applyFont="1" applyAlignment="1"/>
    <xf numFmtId="0" fontId="10" fillId="0" borderId="0" xfId="1305" applyFont="1" applyBorder="1" applyAlignment="1">
      <alignment horizontal="left" vertical="center"/>
    </xf>
    <xf numFmtId="4" fontId="10" fillId="0" borderId="0" xfId="1384" applyNumberFormat="1" applyFont="1"/>
    <xf numFmtId="0" fontId="10" fillId="0" borderId="0" xfId="1384" applyFont="1"/>
    <xf numFmtId="0" fontId="10" fillId="0" borderId="0" xfId="1246" applyFont="1" applyBorder="1" applyAlignment="1">
      <alignment horizontal="left" vertical="top"/>
    </xf>
    <xf numFmtId="0" fontId="55" fillId="0" borderId="0" xfId="1384" applyFont="1" applyAlignment="1">
      <alignment horizontal="left" vertical="center"/>
    </xf>
    <xf numFmtId="0" fontId="10" fillId="0" borderId="0" xfId="1305" applyFont="1" applyAlignment="1">
      <alignment horizontal="right" vertical="top"/>
    </xf>
    <xf numFmtId="0" fontId="10" fillId="0" borderId="0" xfId="1305" applyFont="1" applyAlignment="1">
      <alignment horizontal="left" vertical="top"/>
    </xf>
    <xf numFmtId="4" fontId="10" fillId="0" borderId="0" xfId="1385" applyNumberFormat="1" applyFont="1" applyBorder="1" applyAlignment="1">
      <alignment horizontal="right" vertical="center" shrinkToFit="1"/>
    </xf>
    <xf numFmtId="4" fontId="10" fillId="0" borderId="0" xfId="1385" applyNumberFormat="1" applyFont="1" applyBorder="1" applyAlignment="1">
      <alignment vertical="center" shrinkToFit="1"/>
    </xf>
    <xf numFmtId="0" fontId="10" fillId="0" borderId="0" xfId="1305" applyFont="1" applyAlignment="1">
      <alignment horizontal="left" vertical="center"/>
    </xf>
    <xf numFmtId="0" fontId="10" fillId="0" borderId="0" xfId="1305" applyNumberFormat="1" applyFont="1" applyAlignment="1">
      <alignment horizontal="left" vertical="top" wrapText="1" shrinkToFit="1"/>
    </xf>
    <xf numFmtId="0" fontId="10" fillId="0" borderId="0" xfId="1305" applyFont="1" applyAlignment="1">
      <alignment vertical="center" shrinkToFit="1"/>
    </xf>
    <xf numFmtId="4" fontId="10" fillId="0" borderId="0" xfId="1305" applyNumberFormat="1" applyFont="1" applyAlignment="1">
      <alignment vertical="center" shrinkToFit="1"/>
    </xf>
    <xf numFmtId="0" fontId="10" fillId="0" borderId="0" xfId="1305" applyFont="1" applyBorder="1" applyAlignment="1">
      <alignment horizontal="left" vertical="top"/>
    </xf>
    <xf numFmtId="4" fontId="10" fillId="0" borderId="0" xfId="1305" applyNumberFormat="1" applyFont="1" applyAlignment="1">
      <alignment horizontal="right" vertical="center" shrinkToFit="1"/>
    </xf>
    <xf numFmtId="0" fontId="10" fillId="0" borderId="0" xfId="1246" applyNumberFormat="1" applyFont="1" applyBorder="1" applyAlignment="1">
      <alignment horizontal="left" vertical="justify" wrapText="1" shrinkToFit="1"/>
    </xf>
    <xf numFmtId="0" fontId="10" fillId="0" borderId="0" xfId="1305" applyNumberFormat="1" applyFont="1" applyAlignment="1">
      <alignment vertical="top" wrapText="1" shrinkToFit="1"/>
    </xf>
    <xf numFmtId="0" fontId="10" fillId="0" borderId="0" xfId="1305" applyNumberFormat="1" applyFont="1" applyFill="1" applyAlignment="1">
      <alignment horizontal="left" vertical="justify" wrapText="1" shrinkToFit="1"/>
    </xf>
    <xf numFmtId="0" fontId="55" fillId="0" borderId="0" xfId="1246" applyFont="1" applyBorder="1" applyAlignment="1">
      <alignment vertical="top"/>
    </xf>
    <xf numFmtId="0" fontId="10" fillId="0" borderId="0" xfId="1384" applyFont="1" applyBorder="1"/>
    <xf numFmtId="0" fontId="16" fillId="0" borderId="0" xfId="1305" applyNumberFormat="1" applyFont="1" applyAlignment="1">
      <alignment horizontal="right" vertical="center" shrinkToFit="1"/>
    </xf>
    <xf numFmtId="0" fontId="16" fillId="0" borderId="0" xfId="1305" applyNumberFormat="1" applyFont="1" applyAlignment="1">
      <alignment vertical="top" shrinkToFit="1"/>
    </xf>
    <xf numFmtId="0" fontId="10" fillId="0" borderId="0" xfId="1304" applyFont="1"/>
    <xf numFmtId="4" fontId="10" fillId="0" borderId="0" xfId="1304" applyNumberFormat="1" applyFont="1"/>
    <xf numFmtId="49" fontId="10" fillId="0" borderId="0" xfId="1304" applyNumberFormat="1" applyFont="1"/>
    <xf numFmtId="0" fontId="16" fillId="0" borderId="0" xfId="1305" applyFont="1" applyBorder="1" applyAlignment="1">
      <alignment horizontal="right" vertical="top"/>
    </xf>
    <xf numFmtId="0" fontId="16" fillId="0" borderId="0" xfId="1305" applyNumberFormat="1" applyFont="1" applyBorder="1" applyAlignment="1">
      <alignment horizontal="left" vertical="justify" wrapText="1" shrinkToFit="1"/>
    </xf>
    <xf numFmtId="0" fontId="10" fillId="0" borderId="0" xfId="1305" applyFont="1" applyBorder="1" applyAlignment="1">
      <alignment vertical="center" shrinkToFit="1"/>
    </xf>
    <xf numFmtId="166" fontId="10" fillId="0" borderId="0" xfId="1384" applyNumberFormat="1" applyFont="1" applyAlignment="1">
      <alignment horizontal="right" vertical="top"/>
    </xf>
    <xf numFmtId="0" fontId="10" fillId="0" borderId="0" xfId="1384" applyFont="1" applyAlignment="1">
      <alignment horizontal="justify"/>
    </xf>
    <xf numFmtId="166" fontId="10" fillId="0" borderId="0" xfId="1384" applyNumberFormat="1" applyFont="1"/>
    <xf numFmtId="0" fontId="10" fillId="0" borderId="0" xfId="1384" applyFont="1" applyAlignment="1">
      <alignment horizontal="left"/>
    </xf>
    <xf numFmtId="0" fontId="10" fillId="0" borderId="0" xfId="1384" applyFont="1" applyAlignment="1">
      <alignment horizontal="center"/>
    </xf>
    <xf numFmtId="2" fontId="10" fillId="0" borderId="0" xfId="1384" applyNumberFormat="1" applyFont="1" applyAlignment="1">
      <alignment horizontal="center"/>
    </xf>
    <xf numFmtId="4" fontId="10" fillId="0" borderId="0" xfId="1384" applyNumberFormat="1" applyFont="1" applyAlignment="1" applyProtection="1">
      <alignment horizontal="right"/>
      <protection locked="0"/>
    </xf>
    <xf numFmtId="0" fontId="16" fillId="0" borderId="0" xfId="1305" applyNumberFormat="1" applyFont="1" applyBorder="1" applyAlignment="1">
      <alignment horizontal="right" vertical="top" shrinkToFit="1"/>
    </xf>
    <xf numFmtId="0" fontId="16" fillId="0" borderId="0" xfId="1305" applyNumberFormat="1" applyFont="1" applyFill="1" applyBorder="1" applyAlignment="1">
      <alignment horizontal="left" vertical="top" wrapText="1" shrinkToFit="1"/>
    </xf>
    <xf numFmtId="0" fontId="10" fillId="0" borderId="0" xfId="1304" applyFont="1" applyAlignment="1">
      <alignment horizontal="right" vertical="center"/>
    </xf>
    <xf numFmtId="4" fontId="10" fillId="0" borderId="0" xfId="1304" applyNumberFormat="1" applyFont="1" applyAlignment="1">
      <alignment horizontal="right"/>
    </xf>
    <xf numFmtId="0" fontId="55" fillId="0" borderId="0" xfId="1384" applyFont="1" applyAlignment="1">
      <alignment horizontal="right"/>
    </xf>
    <xf numFmtId="0" fontId="10" fillId="0" borderId="0" xfId="1304" applyFont="1" applyAlignment="1">
      <alignment horizontal="right"/>
    </xf>
    <xf numFmtId="49" fontId="10" fillId="0" borderId="0" xfId="1304" applyNumberFormat="1" applyFont="1" applyAlignment="1">
      <alignment horizontal="right"/>
    </xf>
    <xf numFmtId="2" fontId="10" fillId="0" borderId="0" xfId="0" applyNumberFormat="1" applyFont="1" applyBorder="1" applyAlignment="1">
      <alignment horizontal="center" vertical="center"/>
    </xf>
    <xf numFmtId="4" fontId="11" fillId="0" borderId="0" xfId="0" applyNumberFormat="1" applyFont="1" applyBorder="1" applyAlignment="1">
      <alignment vertical="center"/>
    </xf>
    <xf numFmtId="0" fontId="10" fillId="2" borderId="0" xfId="0" applyFont="1" applyFill="1" applyAlignment="1" applyProtection="1">
      <alignment vertical="center"/>
      <protection locked="0"/>
    </xf>
    <xf numFmtId="0" fontId="47" fillId="0" borderId="0" xfId="360" applyFont="1" applyFill="1" applyBorder="1" applyAlignment="1" applyProtection="1">
      <alignment horizontal="right" wrapText="1"/>
    </xf>
    <xf numFmtId="0" fontId="20" fillId="0" borderId="0" xfId="0" applyFont="1" applyFill="1" applyAlignment="1" applyProtection="1">
      <alignment horizontal="right" vertical="center"/>
      <protection locked="0"/>
    </xf>
    <xf numFmtId="0" fontId="13" fillId="0" borderId="0" xfId="0" applyFont="1" applyFill="1" applyAlignment="1" applyProtection="1">
      <alignment vertical="center"/>
      <protection locked="0"/>
    </xf>
    <xf numFmtId="0" fontId="12" fillId="0" borderId="0" xfId="0" applyFont="1" applyFill="1" applyAlignment="1">
      <alignment horizontal="right" vertical="top" wrapText="1"/>
    </xf>
    <xf numFmtId="164" fontId="0" fillId="0" borderId="0" xfId="0" applyNumberFormat="1" applyFill="1" applyAlignment="1">
      <alignment horizontal="right" vertical="top" wrapText="1"/>
    </xf>
    <xf numFmtId="0" fontId="10" fillId="0" borderId="0" xfId="0" applyFont="1" applyFill="1" applyAlignment="1" applyProtection="1">
      <alignment horizontal="right" vertical="center"/>
      <protection locked="0"/>
    </xf>
    <xf numFmtId="0" fontId="0" fillId="0" borderId="0" xfId="0" applyFill="1" applyBorder="1" applyAlignment="1" applyProtection="1">
      <alignment horizontal="right" vertical="top"/>
      <protection locked="0"/>
    </xf>
    <xf numFmtId="0" fontId="0" fillId="0" borderId="0" xfId="0" applyFill="1" applyAlignment="1" applyProtection="1">
      <alignment horizontal="right" vertical="top"/>
      <protection locked="0"/>
    </xf>
    <xf numFmtId="0" fontId="20" fillId="0" borderId="9" xfId="0" applyFont="1" applyFill="1" applyBorder="1" applyAlignment="1" applyProtection="1">
      <alignment horizontal="right" vertical="center"/>
      <protection locked="0"/>
    </xf>
    <xf numFmtId="0" fontId="20" fillId="0" borderId="9" xfId="0" applyFont="1" applyFill="1" applyBorder="1" applyAlignment="1" applyProtection="1">
      <alignment horizontal="left" vertical="center"/>
      <protection locked="0"/>
    </xf>
    <xf numFmtId="0" fontId="13" fillId="0" borderId="9" xfId="0" applyFont="1" applyFill="1" applyBorder="1" applyAlignment="1" applyProtection="1">
      <alignment vertical="center"/>
      <protection locked="0"/>
    </xf>
    <xf numFmtId="164" fontId="20" fillId="0" borderId="9" xfId="0"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right" vertical="top"/>
      <protection locked="0"/>
    </xf>
    <xf numFmtId="164" fontId="20" fillId="0" borderId="16" xfId="0" applyNumberFormat="1" applyFont="1" applyFill="1" applyBorder="1" applyAlignment="1" applyProtection="1">
      <alignment horizontal="right" vertical="center"/>
      <protection locked="0"/>
    </xf>
    <xf numFmtId="0" fontId="55" fillId="0" borderId="9" xfId="0" applyFont="1" applyFill="1" applyBorder="1" applyAlignment="1" applyProtection="1">
      <alignment horizontal="right" vertical="center"/>
      <protection locked="0"/>
    </xf>
    <xf numFmtId="164" fontId="55" fillId="0" borderId="16" xfId="0" applyNumberFormat="1" applyFont="1" applyFill="1" applyBorder="1" applyAlignment="1" applyProtection="1">
      <alignment horizontal="right" vertical="center"/>
      <protection locked="0"/>
    </xf>
    <xf numFmtId="0" fontId="20" fillId="0" borderId="13" xfId="0" applyFont="1" applyFill="1" applyBorder="1" applyAlignment="1" applyProtection="1">
      <alignment horizontal="right" vertical="center"/>
      <protection locked="0"/>
    </xf>
    <xf numFmtId="0" fontId="16" fillId="0" borderId="0" xfId="0" applyFont="1" applyFill="1" applyBorder="1" applyAlignment="1" applyProtection="1">
      <alignment horizontal="right" vertical="top"/>
      <protection locked="0"/>
    </xf>
    <xf numFmtId="0" fontId="106" fillId="0" borderId="13" xfId="0" applyFont="1" applyFill="1" applyBorder="1" applyAlignment="1" applyProtection="1">
      <alignment horizontal="right" vertical="top"/>
      <protection locked="0"/>
    </xf>
    <xf numFmtId="0" fontId="106" fillId="0" borderId="9" xfId="0" applyFont="1" applyFill="1" applyBorder="1" applyAlignment="1" applyProtection="1">
      <alignment horizontal="left" vertical="top"/>
      <protection locked="0"/>
    </xf>
    <xf numFmtId="0" fontId="106" fillId="0" borderId="9" xfId="0" applyFont="1" applyFill="1" applyBorder="1" applyAlignment="1" applyProtection="1">
      <alignment horizontal="right"/>
      <protection locked="0"/>
    </xf>
    <xf numFmtId="4" fontId="106" fillId="0" borderId="9" xfId="0" applyNumberFormat="1" applyFont="1" applyFill="1" applyBorder="1" applyAlignment="1" applyProtection="1">
      <alignment horizontal="right"/>
      <protection locked="0"/>
    </xf>
    <xf numFmtId="4" fontId="10" fillId="0" borderId="0" xfId="0" applyNumberFormat="1" applyFont="1" applyFill="1" applyAlignment="1" applyProtection="1">
      <alignment horizontal="left" vertical="top" wrapText="1"/>
      <protection locked="0"/>
    </xf>
    <xf numFmtId="4" fontId="13" fillId="0" borderId="0" xfId="0" applyNumberFormat="1" applyFont="1" applyFill="1" applyBorder="1" applyAlignment="1" applyProtection="1">
      <alignment horizontal="right" vertical="center"/>
      <protection locked="0"/>
    </xf>
    <xf numFmtId="4" fontId="10" fillId="0" borderId="0" xfId="0" applyNumberFormat="1" applyFont="1" applyFill="1" applyProtection="1">
      <protection locked="0"/>
    </xf>
    <xf numFmtId="4" fontId="106" fillId="0" borderId="16" xfId="0" applyNumberFormat="1" applyFont="1" applyFill="1" applyBorder="1" applyAlignment="1" applyProtection="1">
      <alignment horizontal="right"/>
      <protection locked="0"/>
    </xf>
    <xf numFmtId="0" fontId="106" fillId="0" borderId="9" xfId="0" applyFont="1" applyFill="1" applyBorder="1" applyAlignment="1" applyProtection="1">
      <alignment horizontal="left" vertical="center" wrapText="1"/>
      <protection locked="0"/>
    </xf>
    <xf numFmtId="0" fontId="106" fillId="0" borderId="9" xfId="0" applyFont="1" applyFill="1" applyBorder="1" applyAlignment="1" applyProtection="1">
      <alignment horizontal="right" vertical="center"/>
      <protection locked="0"/>
    </xf>
    <xf numFmtId="4" fontId="106" fillId="0" borderId="9" xfId="0" applyNumberFormat="1" applyFont="1" applyFill="1" applyBorder="1" applyAlignment="1" applyProtection="1">
      <alignment horizontal="right" vertical="center"/>
      <protection locked="0"/>
    </xf>
    <xf numFmtId="4" fontId="106" fillId="0" borderId="16" xfId="0" applyNumberFormat="1" applyFont="1" applyFill="1" applyBorder="1" applyAlignment="1" applyProtection="1">
      <alignment horizontal="right" vertical="center"/>
      <protection locked="0"/>
    </xf>
    <xf numFmtId="4" fontId="7" fillId="2" borderId="0" xfId="0" applyNumberFormat="1" applyFont="1" applyFill="1" applyBorder="1" applyAlignment="1" applyProtection="1">
      <alignment horizontal="center" vertical="center"/>
      <protection locked="0"/>
    </xf>
    <xf numFmtId="0" fontId="106" fillId="0" borderId="13" xfId="0" applyFont="1" applyFill="1" applyBorder="1" applyAlignment="1" applyProtection="1">
      <alignment horizontal="right" vertical="center"/>
      <protection locked="0"/>
    </xf>
    <xf numFmtId="4" fontId="14" fillId="0" borderId="0" xfId="0" applyNumberFormat="1" applyFont="1" applyFill="1" applyBorder="1" applyAlignment="1" applyProtection="1">
      <alignment horizontal="left" vertical="center"/>
      <protection locked="0"/>
    </xf>
    <xf numFmtId="0" fontId="31" fillId="0" borderId="0" xfId="0" applyFont="1" applyFill="1" applyAlignment="1">
      <alignment horizontal="right" vertical="center"/>
    </xf>
    <xf numFmtId="0" fontId="13" fillId="0" borderId="0" xfId="0" applyFont="1" applyFill="1" applyAlignment="1" applyProtection="1">
      <alignment horizontal="right" vertical="top" wrapText="1"/>
      <protection locked="0"/>
    </xf>
    <xf numFmtId="0" fontId="16" fillId="0" borderId="0" xfId="0" applyFont="1" applyFill="1" applyAlignment="1" applyProtection="1">
      <alignment horizontal="right" vertical="top"/>
      <protection locked="0"/>
    </xf>
    <xf numFmtId="0" fontId="16" fillId="0" borderId="0" xfId="0" applyFont="1" applyFill="1" applyBorder="1" applyAlignment="1" applyProtection="1">
      <alignment horizontal="right" vertical="top" wrapText="1"/>
      <protection locked="0"/>
    </xf>
    <xf numFmtId="16" fontId="10" fillId="0" borderId="0" xfId="0" applyNumberFormat="1" applyFont="1" applyFill="1" applyBorder="1" applyAlignment="1" applyProtection="1">
      <alignment horizontal="right" vertical="top"/>
      <protection locked="0"/>
    </xf>
    <xf numFmtId="16" fontId="22" fillId="0" borderId="0" xfId="0" applyNumberFormat="1" applyFont="1" applyFill="1" applyBorder="1" applyAlignment="1" applyProtection="1">
      <alignment horizontal="right" vertical="top"/>
      <protection locked="0"/>
    </xf>
    <xf numFmtId="0" fontId="10" fillId="0" borderId="0" xfId="0" applyFont="1" applyFill="1" applyAlignment="1">
      <alignment horizontal="right" vertical="top"/>
    </xf>
    <xf numFmtId="0" fontId="106" fillId="0" borderId="9" xfId="0" applyFont="1" applyFill="1" applyBorder="1" applyAlignment="1" applyProtection="1">
      <alignment horizontal="left" vertical="center"/>
      <protection locked="0"/>
    </xf>
    <xf numFmtId="0" fontId="10" fillId="0" borderId="0" xfId="0" applyFont="1" applyFill="1" applyBorder="1" applyAlignment="1">
      <alignment vertical="top" wrapText="1"/>
    </xf>
    <xf numFmtId="0" fontId="106" fillId="0" borderId="0" xfId="0" applyFont="1" applyFill="1" applyBorder="1" applyAlignment="1" applyProtection="1">
      <alignment horizontal="right" vertical="center"/>
      <protection locked="0"/>
    </xf>
    <xf numFmtId="0" fontId="106" fillId="0" borderId="0" xfId="0" applyFont="1" applyFill="1" applyBorder="1" applyAlignment="1" applyProtection="1">
      <alignment horizontal="left" vertical="center" wrapText="1"/>
      <protection locked="0"/>
    </xf>
    <xf numFmtId="4" fontId="106" fillId="0" borderId="0" xfId="0" applyNumberFormat="1" applyFont="1" applyFill="1" applyBorder="1" applyAlignment="1" applyProtection="1">
      <alignment horizontal="right" vertical="center"/>
      <protection locked="0"/>
    </xf>
    <xf numFmtId="0" fontId="16" fillId="0" borderId="13" xfId="1305" applyNumberFormat="1" applyFont="1" applyBorder="1" applyAlignment="1">
      <alignment horizontal="right" vertical="center" shrinkToFit="1"/>
    </xf>
    <xf numFmtId="0" fontId="16" fillId="0" borderId="9" xfId="1304" applyFont="1" applyBorder="1" applyAlignment="1">
      <alignment vertical="center"/>
    </xf>
    <xf numFmtId="4" fontId="16" fillId="0" borderId="16" xfId="1304" applyNumberFormat="1" applyFont="1" applyBorder="1" applyAlignment="1">
      <alignment vertical="center"/>
    </xf>
    <xf numFmtId="0" fontId="21" fillId="0" borderId="0" xfId="3" applyFont="1" applyAlignment="1">
      <alignment vertical="center" wrapText="1"/>
    </xf>
    <xf numFmtId="0" fontId="16" fillId="0" borderId="0" xfId="1305" applyNumberFormat="1" applyFont="1" applyFill="1" applyBorder="1" applyAlignment="1">
      <alignment horizontal="right" vertical="top" wrapText="1" shrinkToFit="1"/>
    </xf>
    <xf numFmtId="0" fontId="55" fillId="0" borderId="0" xfId="1304" applyFont="1"/>
    <xf numFmtId="4" fontId="55" fillId="0" borderId="0" xfId="1304" applyNumberFormat="1" applyFont="1"/>
    <xf numFmtId="0" fontId="106" fillId="0" borderId="0" xfId="1304" applyFont="1"/>
    <xf numFmtId="4" fontId="106" fillId="0" borderId="0" xfId="1304" applyNumberFormat="1" applyFont="1"/>
    <xf numFmtId="0" fontId="106" fillId="0" borderId="0" xfId="1384" applyFont="1"/>
    <xf numFmtId="4" fontId="29" fillId="0" borderId="0" xfId="0" applyNumberFormat="1" applyFont="1" applyFill="1"/>
    <xf numFmtId="4" fontId="29" fillId="0" borderId="4" xfId="0" applyNumberFormat="1" applyFont="1" applyFill="1" applyBorder="1"/>
    <xf numFmtId="4" fontId="29" fillId="0" borderId="0" xfId="0" applyNumberFormat="1" applyFont="1" applyFill="1" applyBorder="1"/>
    <xf numFmtId="4" fontId="29" fillId="0" borderId="5" xfId="0" applyNumberFormat="1" applyFont="1" applyFill="1" applyBorder="1"/>
    <xf numFmtId="4" fontId="29" fillId="0" borderId="6" xfId="0" applyNumberFormat="1" applyFont="1" applyFill="1" applyBorder="1"/>
    <xf numFmtId="4" fontId="29" fillId="0" borderId="5" xfId="0" applyNumberFormat="1" applyFont="1" applyFill="1" applyBorder="1" applyAlignment="1">
      <alignment vertical="top"/>
    </xf>
    <xf numFmtId="4" fontId="29" fillId="0" borderId="0" xfId="0" applyNumberFormat="1" applyFont="1" applyFill="1" applyBorder="1" applyAlignment="1">
      <alignment vertical="top"/>
    </xf>
    <xf numFmtId="4" fontId="11" fillId="0" borderId="0" xfId="0" applyNumberFormat="1" applyFont="1" applyFill="1" applyAlignment="1" applyProtection="1">
      <alignment horizontal="right" vertical="top" wrapText="1"/>
      <protection locked="0"/>
    </xf>
    <xf numFmtId="4" fontId="11" fillId="0" borderId="0" xfId="0" applyNumberFormat="1" applyFont="1" applyFill="1" applyAlignment="1">
      <alignment horizontal="right" vertical="top" wrapText="1"/>
    </xf>
    <xf numFmtId="0" fontId="10" fillId="2" borderId="0" xfId="1384" applyFont="1" applyFill="1" applyAlignment="1" applyProtection="1">
      <alignment horizontal="left" vertical="top"/>
      <protection locked="0"/>
    </xf>
    <xf numFmtId="4" fontId="7" fillId="2" borderId="0" xfId="1384" applyNumberFormat="1" applyFont="1" applyFill="1" applyBorder="1" applyAlignment="1" applyProtection="1">
      <alignment horizontal="center"/>
      <protection locked="0"/>
    </xf>
    <xf numFmtId="0" fontId="10" fillId="2" borderId="0" xfId="1384" applyFont="1" applyFill="1" applyProtection="1">
      <protection locked="0"/>
    </xf>
    <xf numFmtId="0" fontId="10" fillId="2" borderId="0" xfId="1384" applyFont="1" applyFill="1" applyAlignment="1" applyProtection="1">
      <alignment horizontal="right"/>
      <protection locked="0"/>
    </xf>
    <xf numFmtId="4" fontId="10" fillId="2" borderId="0" xfId="1384" applyNumberFormat="1" applyFont="1" applyFill="1" applyAlignment="1" applyProtection="1">
      <alignment horizontal="right"/>
      <protection locked="0"/>
    </xf>
    <xf numFmtId="164" fontId="10" fillId="2" borderId="0" xfId="1384" applyNumberFormat="1" applyFont="1" applyFill="1" applyAlignment="1" applyProtection="1">
      <alignment horizontal="right"/>
      <protection locked="0"/>
    </xf>
    <xf numFmtId="0" fontId="10" fillId="2" borderId="0" xfId="1384" applyFont="1" applyFill="1" applyAlignment="1" applyProtection="1">
      <alignment horizontal="right" vertical="top"/>
      <protection locked="0"/>
    </xf>
    <xf numFmtId="0" fontId="14" fillId="2" borderId="0" xfId="1384" applyFont="1" applyFill="1" applyBorder="1" applyAlignment="1" applyProtection="1">
      <alignment horizontal="left" vertical="center" wrapText="1"/>
      <protection locked="0"/>
    </xf>
    <xf numFmtId="0" fontId="14" fillId="2" borderId="0" xfId="1384" applyFont="1" applyFill="1" applyBorder="1" applyAlignment="1" applyProtection="1">
      <alignment horizontal="left" vertical="center"/>
      <protection locked="0"/>
    </xf>
    <xf numFmtId="164" fontId="13" fillId="2" borderId="0" xfId="1384" applyNumberFormat="1" applyFont="1" applyFill="1" applyBorder="1" applyAlignment="1" applyProtection="1">
      <alignment horizontal="right" vertical="center"/>
      <protection locked="0"/>
    </xf>
    <xf numFmtId="0" fontId="16" fillId="4" borderId="0" xfId="1384" applyFont="1" applyFill="1" applyAlignment="1" applyProtection="1">
      <alignment horizontal="left" vertical="top"/>
      <protection locked="0"/>
    </xf>
    <xf numFmtId="0" fontId="10" fillId="4" borderId="0" xfId="1384" applyFont="1" applyFill="1" applyAlignment="1" applyProtection="1">
      <alignment horizontal="right"/>
      <protection locked="0"/>
    </xf>
    <xf numFmtId="4" fontId="10" fillId="4" borderId="0" xfId="1384" applyNumberFormat="1" applyFont="1" applyFill="1" applyAlignment="1" applyProtection="1">
      <alignment horizontal="right"/>
      <protection locked="0"/>
    </xf>
    <xf numFmtId="164" fontId="10" fillId="4" borderId="0" xfId="1384" applyNumberFormat="1" applyFont="1" applyFill="1" applyAlignment="1" applyProtection="1">
      <alignment horizontal="right"/>
      <protection locked="0"/>
    </xf>
    <xf numFmtId="0" fontId="10" fillId="2" borderId="0" xfId="1384" applyFont="1" applyFill="1" applyAlignment="1" applyProtection="1">
      <alignment horizontal="justify" vertical="top" wrapText="1"/>
      <protection locked="0"/>
    </xf>
    <xf numFmtId="0" fontId="10" fillId="2" borderId="9" xfId="1384" applyFont="1" applyFill="1" applyBorder="1" applyAlignment="1" applyProtection="1">
      <alignment horizontal="right" vertical="top"/>
      <protection locked="0"/>
    </xf>
    <xf numFmtId="0" fontId="14" fillId="2" borderId="9" xfId="1384" applyFont="1" applyFill="1" applyBorder="1" applyAlignment="1" applyProtection="1">
      <alignment horizontal="left" vertical="center"/>
      <protection locked="0"/>
    </xf>
    <xf numFmtId="164" fontId="13" fillId="2" borderId="9" xfId="1384" applyNumberFormat="1" applyFont="1" applyFill="1" applyBorder="1" applyAlignment="1" applyProtection="1">
      <alignment horizontal="right" vertical="center"/>
      <protection locked="0"/>
    </xf>
    <xf numFmtId="0" fontId="13" fillId="2" borderId="9" xfId="1384" applyFont="1" applyFill="1" applyBorder="1" applyAlignment="1">
      <alignment vertical="center"/>
    </xf>
    <xf numFmtId="0" fontId="10" fillId="2" borderId="0" xfId="1384" applyFont="1" applyFill="1" applyBorder="1" applyAlignment="1" applyProtection="1">
      <alignment horizontal="right" vertical="top"/>
      <protection locked="0"/>
    </xf>
    <xf numFmtId="0" fontId="13" fillId="2" borderId="0" xfId="1384" applyFont="1" applyFill="1" applyBorder="1" applyAlignment="1">
      <alignment vertical="center"/>
    </xf>
    <xf numFmtId="164" fontId="13" fillId="2" borderId="0" xfId="1384" applyNumberFormat="1" applyFont="1" applyFill="1" applyBorder="1" applyAlignment="1" applyProtection="1">
      <alignment horizontal="right"/>
      <protection locked="0"/>
    </xf>
    <xf numFmtId="0" fontId="13" fillId="2" borderId="0" xfId="1384" applyFont="1" applyFill="1" applyProtection="1">
      <protection locked="0"/>
    </xf>
    <xf numFmtId="0" fontId="10" fillId="2" borderId="0" xfId="1384" applyFont="1" applyFill="1" applyAlignment="1" applyProtection="1">
      <alignment horizontal="left" vertical="center"/>
      <protection locked="0"/>
    </xf>
    <xf numFmtId="0" fontId="13" fillId="2" borderId="0" xfId="1384" applyFont="1" applyFill="1" applyBorder="1" applyAlignment="1" applyProtection="1">
      <alignment horizontal="right" vertical="top"/>
      <protection locked="0"/>
    </xf>
    <xf numFmtId="0" fontId="10" fillId="2" borderId="0" xfId="1384" applyFont="1" applyFill="1" applyAlignment="1" applyProtection="1">
      <alignment horizontal="right" vertical="center"/>
      <protection locked="0"/>
    </xf>
    <xf numFmtId="0" fontId="18" fillId="2" borderId="0" xfId="1384" applyFont="1" applyFill="1" applyAlignment="1" applyProtection="1">
      <alignment horizontal="right" vertical="center"/>
      <protection locked="0"/>
    </xf>
    <xf numFmtId="4" fontId="10" fillId="2" borderId="0" xfId="1384" applyNumberFormat="1" applyFont="1" applyFill="1" applyBorder="1" applyAlignment="1" applyProtection="1">
      <alignment horizontal="right" vertical="top" wrapText="1"/>
      <protection locked="0"/>
    </xf>
    <xf numFmtId="4" fontId="11" fillId="2" borderId="0" xfId="1384" applyNumberFormat="1" applyFont="1" applyFill="1" applyProtection="1">
      <protection locked="0"/>
    </xf>
    <xf numFmtId="4" fontId="10" fillId="2" borderId="0" xfId="1384" applyNumberFormat="1" applyFont="1" applyFill="1" applyBorder="1" applyAlignment="1">
      <alignment horizontal="right" vertical="top" wrapText="1"/>
    </xf>
    <xf numFmtId="4" fontId="11" fillId="2" borderId="0" xfId="1384" applyNumberFormat="1" applyFont="1" applyFill="1"/>
    <xf numFmtId="0" fontId="10" fillId="2" borderId="0" xfId="1384" applyFont="1" applyFill="1"/>
    <xf numFmtId="0" fontId="21" fillId="3" borderId="0" xfId="1386" applyFont="1" applyFill="1" applyAlignment="1">
      <alignment horizontal="right" vertical="top" wrapText="1"/>
    </xf>
    <xf numFmtId="0" fontId="21" fillId="3" borderId="0" xfId="1386" applyFont="1" applyFill="1" applyAlignment="1">
      <alignment vertical="top" wrapText="1"/>
    </xf>
    <xf numFmtId="0" fontId="21" fillId="3" borderId="0" xfId="1386" applyFont="1" applyFill="1" applyAlignment="1">
      <alignment horizontal="right" wrapText="1"/>
    </xf>
    <xf numFmtId="4" fontId="21" fillId="3" borderId="0" xfId="1386" applyNumberFormat="1" applyFont="1" applyFill="1" applyAlignment="1">
      <alignment horizontal="right" wrapText="1"/>
    </xf>
    <xf numFmtId="164" fontId="21" fillId="3" borderId="0" xfId="1386" applyNumberFormat="1" applyFont="1" applyFill="1" applyAlignment="1">
      <alignment horizontal="right" wrapText="1"/>
    </xf>
    <xf numFmtId="0" fontId="21" fillId="0" borderId="0" xfId="1386" applyFont="1" applyAlignment="1">
      <alignment wrapText="1"/>
    </xf>
    <xf numFmtId="0" fontId="21" fillId="0" borderId="0" xfId="1386" applyFont="1" applyAlignment="1">
      <alignment vertical="top" wrapText="1"/>
    </xf>
    <xf numFmtId="0" fontId="44" fillId="3" borderId="0" xfId="1384" applyFont="1" applyFill="1" applyAlignment="1" applyProtection="1">
      <alignment horizontal="center" vertical="top"/>
      <protection locked="0"/>
    </xf>
    <xf numFmtId="164" fontId="44" fillId="3" borderId="0" xfId="1384" applyNumberFormat="1" applyFont="1" applyFill="1" applyAlignment="1" applyProtection="1">
      <alignment horizontal="center" vertical="top"/>
      <protection locked="0"/>
    </xf>
    <xf numFmtId="4" fontId="9" fillId="2" borderId="0" xfId="1384" applyNumberFormat="1" applyFont="1" applyFill="1" applyBorder="1" applyAlignment="1" applyProtection="1">
      <alignment horizontal="center"/>
      <protection locked="0"/>
    </xf>
    <xf numFmtId="0" fontId="11" fillId="2" borderId="0" xfId="1384" applyFill="1" applyProtection="1">
      <protection locked="0"/>
    </xf>
    <xf numFmtId="0" fontId="52" fillId="3" borderId="0" xfId="1386" applyFont="1" applyFill="1" applyAlignment="1">
      <alignment horizontal="right" wrapText="1"/>
    </xf>
    <xf numFmtId="4" fontId="52" fillId="3" borderId="0" xfId="1386" applyNumberFormat="1" applyFont="1" applyFill="1" applyAlignment="1">
      <alignment horizontal="right" wrapText="1"/>
    </xf>
    <xf numFmtId="164" fontId="52" fillId="3" borderId="0" xfId="1386" applyNumberFormat="1" applyFont="1" applyFill="1" applyAlignment="1">
      <alignment horizontal="right" wrapText="1"/>
    </xf>
    <xf numFmtId="0" fontId="10" fillId="3" borderId="0" xfId="1386" applyFont="1" applyFill="1" applyAlignment="1">
      <alignment horizontal="right" wrapText="1"/>
    </xf>
    <xf numFmtId="0" fontId="21" fillId="3" borderId="0" xfId="1386" applyFont="1" applyFill="1" applyBorder="1" applyAlignment="1">
      <alignment vertical="top" wrapText="1"/>
    </xf>
    <xf numFmtId="0" fontId="10" fillId="3" borderId="0" xfId="1386" applyFont="1" applyFill="1" applyAlignment="1">
      <alignment vertical="top" wrapText="1"/>
    </xf>
    <xf numFmtId="0" fontId="10" fillId="3" borderId="0" xfId="1386" applyFont="1" applyFill="1" applyBorder="1" applyAlignment="1">
      <alignment vertical="top" wrapText="1"/>
    </xf>
    <xf numFmtId="3" fontId="10" fillId="3" borderId="0" xfId="1386" applyNumberFormat="1" applyFont="1" applyFill="1" applyAlignment="1">
      <alignment horizontal="right" wrapText="1"/>
    </xf>
    <xf numFmtId="0" fontId="10" fillId="3" borderId="0" xfId="1386" applyFont="1" applyFill="1" applyAlignment="1">
      <alignment horizontal="justify" vertical="top" wrapText="1"/>
    </xf>
    <xf numFmtId="0" fontId="10" fillId="3" borderId="0" xfId="1386" quotePrefix="1" applyFont="1" applyFill="1" applyAlignment="1">
      <alignment horizontal="left" vertical="top" wrapText="1"/>
    </xf>
    <xf numFmtId="0" fontId="22" fillId="3" borderId="0" xfId="1386" applyFont="1" applyFill="1" applyAlignment="1">
      <alignment horizontal="right" wrapText="1"/>
    </xf>
    <xf numFmtId="3" fontId="22" fillId="3" borderId="0" xfId="1386" applyNumberFormat="1" applyFont="1" applyFill="1" applyAlignment="1">
      <alignment horizontal="right" wrapText="1"/>
    </xf>
    <xf numFmtId="43" fontId="21" fillId="0" borderId="0" xfId="1387" applyFont="1" applyAlignment="1">
      <alignment wrapText="1"/>
    </xf>
    <xf numFmtId="164" fontId="26" fillId="3" borderId="0" xfId="1386" applyNumberFormat="1" applyFont="1" applyFill="1" applyAlignment="1">
      <alignment horizontal="right"/>
    </xf>
    <xf numFmtId="0" fontId="21" fillId="0" borderId="0" xfId="1386" applyFont="1" applyAlignment="1">
      <alignment horizontal="right" vertical="top" wrapText="1"/>
    </xf>
    <xf numFmtId="0" fontId="21" fillId="0" borderId="0" xfId="1386" applyFont="1" applyAlignment="1">
      <alignment horizontal="right" wrapText="1"/>
    </xf>
    <xf numFmtId="4" fontId="21" fillId="0" borderId="0" xfId="1386" applyNumberFormat="1" applyFont="1" applyAlignment="1">
      <alignment horizontal="right" wrapText="1"/>
    </xf>
    <xf numFmtId="164" fontId="21" fillId="0" borderId="0" xfId="1386" applyNumberFormat="1" applyFont="1" applyAlignment="1">
      <alignment horizontal="right" wrapText="1"/>
    </xf>
    <xf numFmtId="0" fontId="16" fillId="3" borderId="0" xfId="1384" applyFont="1" applyFill="1" applyAlignment="1" applyProtection="1">
      <alignment horizontal="left" vertical="top"/>
      <protection locked="0"/>
    </xf>
    <xf numFmtId="0" fontId="16" fillId="4" borderId="0" xfId="1384" applyFont="1" applyFill="1" applyAlignment="1" applyProtection="1">
      <alignment horizontal="right" vertical="top"/>
      <protection locked="0"/>
    </xf>
    <xf numFmtId="0" fontId="106" fillId="0" borderId="0" xfId="1304" applyFont="1" applyAlignment="1">
      <alignment horizontal="right"/>
    </xf>
    <xf numFmtId="0" fontId="10" fillId="0" borderId="0" xfId="1384" applyFont="1" applyAlignment="1">
      <alignment horizontal="right"/>
    </xf>
    <xf numFmtId="0" fontId="11" fillId="0" borderId="34" xfId="1384" applyFont="1" applyBorder="1"/>
    <xf numFmtId="0" fontId="11" fillId="0" borderId="34" xfId="1384" applyFont="1" applyBorder="1" applyAlignment="1">
      <alignment horizontal="center"/>
    </xf>
    <xf numFmtId="0" fontId="103" fillId="0" borderId="34" xfId="1384" applyFont="1" applyFill="1" applyBorder="1" applyAlignment="1">
      <alignment horizontal="center"/>
    </xf>
    <xf numFmtId="0" fontId="11" fillId="0" borderId="0" xfId="1384" applyFont="1"/>
    <xf numFmtId="0" fontId="11" fillId="0" borderId="35" xfId="1384" applyFont="1" applyBorder="1"/>
    <xf numFmtId="0" fontId="103" fillId="0" borderId="35" xfId="1384" applyFont="1" applyFill="1" applyBorder="1"/>
    <xf numFmtId="0" fontId="103" fillId="0" borderId="0" xfId="1384" applyFont="1" applyFill="1"/>
    <xf numFmtId="0" fontId="40" fillId="0" borderId="0" xfId="1384" applyFont="1" applyFill="1" applyAlignment="1">
      <alignment vertical="top"/>
    </xf>
    <xf numFmtId="4" fontId="105" fillId="0" borderId="0" xfId="1384" applyNumberFormat="1" applyFont="1" applyFill="1"/>
    <xf numFmtId="0" fontId="106" fillId="0" borderId="0" xfId="1384" applyFont="1" applyFill="1" applyAlignment="1">
      <alignment vertical="top"/>
    </xf>
    <xf numFmtId="0" fontId="11" fillId="0" borderId="0" xfId="1384" applyFont="1" applyAlignment="1">
      <alignment vertical="top"/>
    </xf>
    <xf numFmtId="0" fontId="107" fillId="0" borderId="0" xfId="1384" applyFont="1" applyFill="1"/>
    <xf numFmtId="2" fontId="104" fillId="0" borderId="0" xfId="1384" applyNumberFormat="1" applyFont="1"/>
    <xf numFmtId="0" fontId="11" fillId="0" borderId="0" xfId="1384" applyFont="1" applyAlignment="1">
      <alignment horizontal="right" vertical="top"/>
    </xf>
    <xf numFmtId="0" fontId="11" fillId="0" borderId="0" xfId="1384" applyFont="1" applyAlignment="1">
      <alignment wrapText="1"/>
    </xf>
    <xf numFmtId="0" fontId="103" fillId="0" borderId="0" xfId="1384" applyFont="1"/>
    <xf numFmtId="0" fontId="107" fillId="0" borderId="0" xfId="1384" applyFont="1"/>
    <xf numFmtId="0" fontId="11" fillId="0" borderId="0" xfId="1384" applyFont="1" applyAlignment="1">
      <alignment vertical="top" wrapText="1"/>
    </xf>
    <xf numFmtId="0" fontId="11" fillId="0" borderId="0" xfId="1384" applyFont="1" applyAlignment="1">
      <alignment horizontal="right"/>
    </xf>
    <xf numFmtId="0" fontId="11" fillId="0" borderId="0" xfId="1384" applyFont="1" applyFill="1"/>
    <xf numFmtId="0" fontId="109" fillId="0" borderId="0" xfId="1384" applyFont="1"/>
    <xf numFmtId="0" fontId="11" fillId="0" borderId="0" xfId="1355" applyNumberFormat="1" applyFont="1" applyAlignment="1">
      <alignment horizontal="left" vertical="top" wrapText="1"/>
    </xf>
    <xf numFmtId="0" fontId="11" fillId="0" borderId="0" xfId="1355" applyNumberFormat="1" applyFont="1" applyAlignment="1">
      <alignment horizontal="right"/>
    </xf>
    <xf numFmtId="0" fontId="11" fillId="0" borderId="0" xfId="1384" applyFont="1" applyFill="1" applyAlignment="1">
      <alignment vertical="top"/>
    </xf>
    <xf numFmtId="0" fontId="11" fillId="0" borderId="0" xfId="1384" applyFont="1" applyProtection="1"/>
    <xf numFmtId="0" fontId="11" fillId="0" borderId="0" xfId="1384" applyFont="1" applyAlignment="1" applyProtection="1">
      <alignment wrapText="1"/>
    </xf>
    <xf numFmtId="0" fontId="11" fillId="0" borderId="0" xfId="1384" applyFont="1" applyFill="1" applyProtection="1"/>
    <xf numFmtId="0" fontId="11" fillId="0" borderId="0" xfId="1384" applyFont="1" applyAlignment="1" applyProtection="1">
      <alignment vertical="top" wrapText="1"/>
    </xf>
    <xf numFmtId="0" fontId="11" fillId="0" borderId="0" xfId="1384" applyFont="1" applyAlignment="1" applyProtection="1">
      <alignment horizontal="right"/>
    </xf>
    <xf numFmtId="0" fontId="11" fillId="3" borderId="0" xfId="1384" applyFont="1" applyFill="1" applyAlignment="1">
      <alignment vertical="top" wrapText="1"/>
    </xf>
    <xf numFmtId="0" fontId="11" fillId="0" borderId="36" xfId="1384" applyFont="1" applyBorder="1"/>
    <xf numFmtId="0" fontId="103" fillId="0" borderId="36" xfId="1384" applyFont="1" applyFill="1" applyBorder="1"/>
    <xf numFmtId="0" fontId="40" fillId="0" borderId="0" xfId="1384" applyFont="1" applyAlignment="1">
      <alignment vertical="top"/>
    </xf>
    <xf numFmtId="2" fontId="11" fillId="0" borderId="0" xfId="1384" applyNumberFormat="1" applyFont="1"/>
    <xf numFmtId="0" fontId="11" fillId="0" borderId="0" xfId="1384" applyFont="1" applyAlignment="1">
      <alignment horizontal="left"/>
    </xf>
    <xf numFmtId="9" fontId="11" fillId="0" borderId="0" xfId="1384" applyNumberFormat="1" applyFont="1"/>
    <xf numFmtId="0" fontId="11" fillId="0" borderId="0" xfId="1384" applyFont="1" applyAlignment="1" applyProtection="1">
      <alignment wrapText="1"/>
      <protection locked="0"/>
    </xf>
    <xf numFmtId="0" fontId="41" fillId="0" borderId="0" xfId="1388" applyProtection="1"/>
    <xf numFmtId="0" fontId="155" fillId="0" borderId="0" xfId="1384" applyFont="1" applyProtection="1"/>
    <xf numFmtId="0" fontId="155" fillId="0" borderId="0" xfId="1384" applyFont="1" applyAlignment="1" applyProtection="1">
      <alignment horizontal="right"/>
    </xf>
    <xf numFmtId="0" fontId="156" fillId="0" borderId="0" xfId="354" applyFont="1" applyFill="1" applyAlignment="1"/>
    <xf numFmtId="0" fontId="155" fillId="0" borderId="0" xfId="1384" applyFont="1" applyFill="1" applyProtection="1"/>
    <xf numFmtId="49" fontId="11" fillId="0" borderId="0" xfId="1384" applyNumberFormat="1" applyFont="1" applyAlignment="1">
      <alignment vertical="top" wrapText="1"/>
    </xf>
    <xf numFmtId="0" fontId="11" fillId="0" borderId="0" xfId="1384" applyNumberFormat="1" applyFont="1" applyAlignment="1">
      <alignment vertical="top" wrapText="1"/>
    </xf>
    <xf numFmtId="0" fontId="11" fillId="0" borderId="3" xfId="1384" applyFont="1" applyBorder="1"/>
    <xf numFmtId="0" fontId="107" fillId="0" borderId="3" xfId="1384" applyFont="1" applyFill="1" applyBorder="1"/>
    <xf numFmtId="0" fontId="7" fillId="0" borderId="0" xfId="1384" applyFont="1"/>
    <xf numFmtId="0" fontId="40" fillId="0" borderId="0" xfId="1384" applyFont="1" applyFill="1" applyAlignment="1">
      <alignment horizontal="right" vertical="top"/>
    </xf>
    <xf numFmtId="0" fontId="40" fillId="0" borderId="0" xfId="1384" applyFont="1" applyFill="1" applyAlignment="1">
      <alignment horizontal="left" vertical="top"/>
    </xf>
    <xf numFmtId="0" fontId="7" fillId="0" borderId="13" xfId="630" applyFont="1" applyBorder="1"/>
    <xf numFmtId="0" fontId="11" fillId="0" borderId="34" xfId="1384" applyFont="1" applyFill="1" applyBorder="1" applyAlignment="1">
      <alignment horizontal="center" vertical="center"/>
    </xf>
    <xf numFmtId="0" fontId="11" fillId="0" borderId="35" xfId="1384" applyFont="1" applyFill="1" applyBorder="1" applyAlignment="1">
      <alignment horizontal="center" vertical="center"/>
    </xf>
    <xf numFmtId="0" fontId="11" fillId="0" borderId="0" xfId="1384" applyFont="1" applyFill="1" applyAlignment="1">
      <alignment vertical="center"/>
    </xf>
    <xf numFmtId="4" fontId="11" fillId="0" borderId="0" xfId="1384" applyNumberFormat="1" applyFont="1" applyFill="1"/>
    <xf numFmtId="4" fontId="11" fillId="0" borderId="0" xfId="1384" applyNumberFormat="1" applyFont="1"/>
    <xf numFmtId="2" fontId="11" fillId="0" borderId="0" xfId="354" applyNumberFormat="1" applyFont="1" applyFill="1"/>
    <xf numFmtId="2" fontId="11" fillId="0" borderId="0" xfId="1384" applyNumberFormat="1" applyFont="1" applyFill="1"/>
    <xf numFmtId="4" fontId="11" fillId="0" borderId="0" xfId="356" applyNumberFormat="1" applyFont="1" applyFill="1" applyAlignment="1" applyProtection="1">
      <protection locked="0"/>
    </xf>
    <xf numFmtId="4" fontId="11" fillId="0" borderId="0" xfId="356" applyNumberFormat="1" applyFont="1" applyFill="1" applyAlignment="1"/>
    <xf numFmtId="2" fontId="11" fillId="0" borderId="3" xfId="1384" applyNumberFormat="1" applyFont="1" applyBorder="1"/>
    <xf numFmtId="2" fontId="11" fillId="0" borderId="3" xfId="1384" applyNumberFormat="1" applyFont="1" applyFill="1" applyBorder="1"/>
    <xf numFmtId="4" fontId="11" fillId="0" borderId="0" xfId="1355" applyFont="1" applyFill="1"/>
    <xf numFmtId="4" fontId="11" fillId="0" borderId="0" xfId="339" applyFont="1"/>
    <xf numFmtId="4" fontId="11" fillId="0" borderId="0" xfId="354" applyNumberFormat="1" applyFont="1"/>
    <xf numFmtId="4" fontId="11" fillId="0" borderId="0" xfId="354" applyNumberFormat="1" applyFont="1" applyFill="1"/>
    <xf numFmtId="2" fontId="155" fillId="0" borderId="0" xfId="1384" applyNumberFormat="1" applyFont="1"/>
    <xf numFmtId="4" fontId="155" fillId="0" borderId="0" xfId="1384" applyNumberFormat="1" applyFont="1" applyFill="1"/>
    <xf numFmtId="4" fontId="11" fillId="0" borderId="3" xfId="1384" applyNumberFormat="1" applyFont="1" applyFill="1" applyBorder="1"/>
    <xf numFmtId="4" fontId="7" fillId="0" borderId="0" xfId="1384" applyNumberFormat="1" applyFont="1" applyFill="1"/>
    <xf numFmtId="0" fontId="7" fillId="0" borderId="9" xfId="630" applyFont="1" applyBorder="1" applyAlignment="1">
      <alignment horizontal="right" vertical="center"/>
    </xf>
    <xf numFmtId="0" fontId="7" fillId="0" borderId="9" xfId="1384" applyFont="1" applyBorder="1" applyAlignment="1">
      <alignment vertical="center"/>
    </xf>
    <xf numFmtId="0" fontId="157" fillId="0" borderId="9" xfId="1384" applyFont="1" applyFill="1" applyBorder="1" applyAlignment="1">
      <alignment vertical="center"/>
    </xf>
    <xf numFmtId="2" fontId="7" fillId="0" borderId="9" xfId="1384" applyNumberFormat="1" applyFont="1" applyBorder="1" applyAlignment="1">
      <alignment vertical="center"/>
    </xf>
    <xf numFmtId="4" fontId="7" fillId="0" borderId="16" xfId="1355" applyFont="1" applyFill="1" applyBorder="1" applyAlignment="1">
      <alignment vertical="center"/>
    </xf>
    <xf numFmtId="0" fontId="38" fillId="0" borderId="0" xfId="1384" applyFont="1" applyAlignment="1">
      <alignment vertical="top"/>
    </xf>
    <xf numFmtId="0" fontId="118" fillId="0" borderId="0" xfId="1384" applyFont="1" applyAlignment="1">
      <alignment wrapText="1"/>
    </xf>
    <xf numFmtId="0" fontId="36" fillId="0" borderId="0" xfId="1384" applyFont="1"/>
    <xf numFmtId="0" fontId="113" fillId="0" borderId="0" xfId="1384" applyFont="1"/>
    <xf numFmtId="0" fontId="114" fillId="0" borderId="0" xfId="1384" applyFont="1"/>
    <xf numFmtId="0" fontId="115" fillId="0" borderId="0" xfId="1384" applyFont="1"/>
    <xf numFmtId="0" fontId="113" fillId="0" borderId="0" xfId="1384" applyFont="1" applyFill="1"/>
    <xf numFmtId="4" fontId="114" fillId="0" borderId="0" xfId="1384" applyNumberFormat="1" applyFont="1"/>
    <xf numFmtId="4" fontId="115" fillId="0" borderId="0" xfId="1384" applyNumberFormat="1" applyFont="1" applyFill="1"/>
    <xf numFmtId="0" fontId="11" fillId="0" borderId="0" xfId="1384" applyNumberFormat="1" applyFont="1" applyAlignment="1" applyProtection="1">
      <alignment horizontal="justify" vertical="top"/>
    </xf>
    <xf numFmtId="3" fontId="120" fillId="0" borderId="0" xfId="1384" applyNumberFormat="1" applyFont="1" applyFill="1" applyAlignment="1" applyProtection="1">
      <alignment horizontal="right"/>
    </xf>
    <xf numFmtId="0" fontId="121" fillId="0" borderId="0" xfId="1384" applyFont="1" applyAlignment="1" applyProtection="1">
      <alignment horizontal="right"/>
    </xf>
    <xf numFmtId="4" fontId="109" fillId="0" borderId="0" xfId="1384" applyNumberFormat="1" applyFont="1" applyFill="1" applyAlignment="1" applyProtection="1">
      <alignment horizontal="right"/>
      <protection locked="0"/>
    </xf>
    <xf numFmtId="0" fontId="11" fillId="0" borderId="0" xfId="1384" applyFont="1" applyAlignment="1" applyProtection="1">
      <alignment horizontal="left" vertical="top"/>
    </xf>
    <xf numFmtId="3" fontId="120" fillId="0" borderId="0" xfId="1384" applyNumberFormat="1" applyFont="1" applyFill="1" applyProtection="1"/>
    <xf numFmtId="0" fontId="121" fillId="0" borderId="0" xfId="1384" applyFont="1" applyProtection="1">
      <protection locked="0"/>
    </xf>
    <xf numFmtId="0" fontId="11" fillId="0" borderId="0" xfId="1384" applyNumberFormat="1" applyFont="1" applyAlignment="1" applyProtection="1">
      <alignment horizontal="right" vertical="top" wrapText="1"/>
    </xf>
    <xf numFmtId="0" fontId="120" fillId="0" borderId="0" xfId="1384" applyNumberFormat="1" applyFont="1" applyFill="1" applyAlignment="1" applyProtection="1">
      <alignment horizontal="right"/>
    </xf>
    <xf numFmtId="0" fontId="11" fillId="0" borderId="0" xfId="1384" applyNumberFormat="1" applyFont="1" applyAlignment="1" applyProtection="1">
      <alignment horizontal="justify" vertical="top" wrapText="1"/>
    </xf>
    <xf numFmtId="0" fontId="11" fillId="0" borderId="0" xfId="1384" applyFont="1" applyProtection="1">
      <protection locked="0"/>
    </xf>
    <xf numFmtId="4" fontId="11" fillId="0" borderId="0" xfId="1384" applyNumberFormat="1" applyFont="1" applyProtection="1">
      <protection locked="0"/>
    </xf>
    <xf numFmtId="0" fontId="13" fillId="0" borderId="0" xfId="1384" applyNumberFormat="1" applyFont="1" applyAlignment="1" applyProtection="1">
      <alignment horizontal="right" vertical="top" wrapText="1"/>
    </xf>
    <xf numFmtId="4" fontId="10" fillId="0" borderId="0" xfId="1355"/>
    <xf numFmtId="4" fontId="117" fillId="0" borderId="0" xfId="1355" applyFont="1"/>
    <xf numFmtId="4" fontId="114" fillId="0" borderId="0" xfId="1355" applyFont="1"/>
    <xf numFmtId="4" fontId="115" fillId="0" borderId="0" xfId="1355" applyFont="1"/>
    <xf numFmtId="4" fontId="109" fillId="0" borderId="0" xfId="1384" applyNumberFormat="1" applyFont="1" applyFill="1" applyAlignment="1" applyProtection="1">
      <protection locked="0"/>
    </xf>
    <xf numFmtId="0" fontId="10" fillId="0" borderId="0" xfId="358" applyBorder="1"/>
    <xf numFmtId="0" fontId="120" fillId="0" borderId="0" xfId="1384" applyFont="1" applyFill="1" applyProtection="1">
      <protection locked="0"/>
    </xf>
    <xf numFmtId="0" fontId="109" fillId="0" borderId="0" xfId="1384" applyFont="1" applyFill="1" applyProtection="1">
      <protection locked="0"/>
    </xf>
    <xf numFmtId="0" fontId="11" fillId="0" borderId="0" xfId="1384" applyAlignment="1" applyProtection="1">
      <alignment horizontal="left" vertical="top"/>
    </xf>
    <xf numFmtId="0" fontId="11" fillId="0" borderId="0" xfId="1384" applyFont="1" applyBorder="1" applyAlignment="1" applyProtection="1">
      <alignment horizontal="right"/>
    </xf>
    <xf numFmtId="0" fontId="11" fillId="0" borderId="0" xfId="1384" applyFont="1" applyFill="1" applyBorder="1" applyAlignment="1" applyProtection="1">
      <alignment horizontal="right" vertical="top"/>
    </xf>
    <xf numFmtId="0" fontId="11" fillId="0" borderId="0" xfId="1384" applyNumberFormat="1" applyFont="1" applyFill="1" applyBorder="1" applyAlignment="1" applyProtection="1">
      <alignment horizontal="justify" vertical="top" wrapText="1"/>
    </xf>
    <xf numFmtId="0" fontId="11" fillId="0" borderId="0" xfId="1384" applyFont="1" applyFill="1" applyBorder="1" applyAlignment="1" applyProtection="1">
      <alignment horizontal="right"/>
    </xf>
    <xf numFmtId="3" fontId="120" fillId="0" borderId="0" xfId="1384" applyNumberFormat="1" applyFont="1" applyFill="1" applyBorder="1" applyAlignment="1" applyProtection="1">
      <alignment horizontal="right"/>
    </xf>
    <xf numFmtId="4" fontId="109" fillId="0" borderId="0" xfId="1384" applyNumberFormat="1" applyFont="1" applyFill="1" applyBorder="1" applyAlignment="1" applyProtection="1">
      <alignment horizontal="right"/>
      <protection locked="0"/>
    </xf>
    <xf numFmtId="0" fontId="36" fillId="0" borderId="0" xfId="1384" applyFont="1" applyAlignment="1">
      <alignment vertical="top" wrapText="1"/>
    </xf>
    <xf numFmtId="0" fontId="36" fillId="0" borderId="0" xfId="1384" applyFont="1" applyAlignment="1">
      <alignment vertical="top"/>
    </xf>
    <xf numFmtId="0" fontId="11" fillId="0" borderId="0" xfId="1384"/>
    <xf numFmtId="0" fontId="117" fillId="0" borderId="0" xfId="1384" applyFont="1" applyFill="1"/>
    <xf numFmtId="0" fontId="109" fillId="0" borderId="0" xfId="1384" applyFont="1" applyFill="1"/>
    <xf numFmtId="4" fontId="109" fillId="0" borderId="0" xfId="1384" applyNumberFormat="1" applyFont="1" applyFill="1"/>
    <xf numFmtId="0" fontId="11" fillId="0" borderId="0" xfId="1384" applyNumberFormat="1" applyFont="1" applyFill="1" applyBorder="1" applyAlignment="1" applyProtection="1">
      <alignment horizontal="right" vertical="top" wrapText="1"/>
    </xf>
    <xf numFmtId="2" fontId="109" fillId="0" borderId="0" xfId="1384" applyNumberFormat="1" applyFont="1" applyFill="1"/>
    <xf numFmtId="2" fontId="114" fillId="0" borderId="0" xfId="1384" applyNumberFormat="1" applyFont="1"/>
    <xf numFmtId="0" fontId="10" fillId="0" borderId="3" xfId="1384" applyFont="1" applyBorder="1"/>
    <xf numFmtId="0" fontId="117" fillId="0" borderId="3" xfId="1384" applyFont="1" applyBorder="1"/>
    <xf numFmtId="0" fontId="114" fillId="0" borderId="3" xfId="1384" applyFont="1" applyBorder="1"/>
    <xf numFmtId="2" fontId="109" fillId="0" borderId="3" xfId="1384" applyNumberFormat="1" applyFont="1" applyFill="1" applyBorder="1"/>
    <xf numFmtId="0" fontId="117" fillId="0" borderId="0" xfId="1384" applyFont="1" applyBorder="1"/>
    <xf numFmtId="0" fontId="114" fillId="0" borderId="0" xfId="1384" applyFont="1" applyBorder="1"/>
    <xf numFmtId="2" fontId="109" fillId="0" borderId="0" xfId="1384" applyNumberFormat="1" applyFont="1" applyFill="1" applyBorder="1"/>
    <xf numFmtId="0" fontId="36" fillId="0" borderId="0" xfId="1384" applyFont="1" applyAlignment="1">
      <alignment horizontal="right"/>
    </xf>
    <xf numFmtId="0" fontId="117" fillId="0" borderId="0" xfId="1384" applyFont="1"/>
    <xf numFmtId="0" fontId="116" fillId="0" borderId="0" xfId="354" applyFont="1" applyAlignment="1">
      <alignment horizontal="right"/>
    </xf>
    <xf numFmtId="0" fontId="36" fillId="0" borderId="34" xfId="1384" applyFont="1" applyBorder="1"/>
    <xf numFmtId="0" fontId="36" fillId="0" borderId="34" xfId="1384" applyFont="1" applyBorder="1" applyAlignment="1">
      <alignment horizontal="center"/>
    </xf>
    <xf numFmtId="0" fontId="124" fillId="0" borderId="34" xfId="1384" applyFont="1" applyFill="1" applyBorder="1" applyAlignment="1">
      <alignment horizontal="center"/>
    </xf>
    <xf numFmtId="0" fontId="125" fillId="0" borderId="34" xfId="1384" applyFont="1" applyBorder="1" applyAlignment="1">
      <alignment horizontal="center"/>
    </xf>
    <xf numFmtId="0" fontId="126" fillId="0" borderId="34" xfId="1384" applyFont="1" applyFill="1" applyBorder="1" applyAlignment="1">
      <alignment horizontal="center" vertical="center"/>
    </xf>
    <xf numFmtId="0" fontId="36" fillId="0" borderId="35" xfId="1384" applyFont="1" applyBorder="1"/>
    <xf numFmtId="0" fontId="124" fillId="0" borderId="35" xfId="1384" applyFont="1" applyFill="1" applyBorder="1"/>
    <xf numFmtId="0" fontId="125" fillId="0" borderId="35" xfId="1384" applyFont="1" applyBorder="1"/>
    <xf numFmtId="0" fontId="126" fillId="0" borderId="35" xfId="1384" applyFont="1" applyFill="1" applyBorder="1" applyAlignment="1">
      <alignment horizontal="center" vertical="center"/>
    </xf>
    <xf numFmtId="0" fontId="124" fillId="0" borderId="0" xfId="1384" applyFont="1" applyFill="1"/>
    <xf numFmtId="0" fontId="125" fillId="0" borderId="0" xfId="1384" applyFont="1"/>
    <xf numFmtId="0" fontId="126" fillId="0" borderId="0" xfId="1384" applyFont="1" applyFill="1" applyAlignment="1">
      <alignment vertical="center"/>
    </xf>
    <xf numFmtId="0" fontId="124" fillId="0" borderId="0" xfId="1384" applyFont="1"/>
    <xf numFmtId="0" fontId="37" fillId="0" borderId="0" xfId="1384" applyFont="1"/>
    <xf numFmtId="2" fontId="125" fillId="0" borderId="0" xfId="1384" applyNumberFormat="1" applyFont="1"/>
    <xf numFmtId="4" fontId="126" fillId="0" borderId="0" xfId="1384" applyNumberFormat="1" applyFont="1" applyFill="1"/>
    <xf numFmtId="0" fontId="127" fillId="0" borderId="0" xfId="1384" applyFont="1" applyFill="1"/>
    <xf numFmtId="0" fontId="126" fillId="0" borderId="0" xfId="1384" applyFont="1" applyFill="1"/>
    <xf numFmtId="0" fontId="10" fillId="0" borderId="0" xfId="1355" applyNumberFormat="1" applyFont="1" applyAlignment="1">
      <alignment horizontal="left" vertical="top"/>
    </xf>
    <xf numFmtId="0" fontId="10" fillId="0" borderId="0" xfId="1384" applyNumberFormat="1" applyFont="1" applyAlignment="1">
      <alignment wrapText="1"/>
    </xf>
    <xf numFmtId="0" fontId="10" fillId="0" borderId="0" xfId="1384" applyNumberFormat="1" applyFont="1" applyAlignment="1">
      <alignment vertical="top" wrapText="1"/>
    </xf>
    <xf numFmtId="0" fontId="11" fillId="0" borderId="0" xfId="1384" applyAlignment="1">
      <alignment horizontal="right"/>
    </xf>
    <xf numFmtId="0" fontId="11" fillId="0" borderId="3" xfId="1384" applyBorder="1"/>
    <xf numFmtId="0" fontId="10" fillId="0" borderId="0" xfId="1384" quotePrefix="1" applyFont="1" applyAlignment="1">
      <alignment horizontal="right"/>
    </xf>
    <xf numFmtId="0" fontId="11" fillId="0" borderId="0" xfId="1384" applyBorder="1"/>
    <xf numFmtId="0" fontId="127" fillId="0" borderId="0" xfId="1384" applyFont="1"/>
    <xf numFmtId="4" fontId="126" fillId="0" borderId="0" xfId="1384" applyNumberFormat="1" applyFont="1"/>
    <xf numFmtId="0" fontId="126" fillId="0" borderId="0" xfId="1384" applyFont="1"/>
    <xf numFmtId="0" fontId="11" fillId="0" borderId="0" xfId="1384" applyAlignment="1">
      <alignment wrapText="1"/>
    </xf>
    <xf numFmtId="0" fontId="10" fillId="0" borderId="0" xfId="1384" applyFont="1" applyFill="1" applyAlignment="1">
      <alignment horizontal="left"/>
    </xf>
    <xf numFmtId="0" fontId="10" fillId="0" borderId="0" xfId="1384" applyFont="1" applyAlignment="1">
      <alignment horizontal="left" vertical="top"/>
    </xf>
    <xf numFmtId="0" fontId="131" fillId="0" borderId="0" xfId="1384" applyFont="1"/>
    <xf numFmtId="0" fontId="11" fillId="0" borderId="0" xfId="1384" applyNumberFormat="1" applyAlignment="1">
      <alignment wrapText="1"/>
    </xf>
    <xf numFmtId="0" fontId="119" fillId="0" borderId="0" xfId="1384" applyFont="1"/>
    <xf numFmtId="4" fontId="125" fillId="0" borderId="0" xfId="1384" applyNumberFormat="1" applyFont="1"/>
    <xf numFmtId="0" fontId="10" fillId="0" borderId="0" xfId="1384" applyFont="1" applyAlignment="1">
      <alignment wrapText="1"/>
    </xf>
    <xf numFmtId="0" fontId="11" fillId="0" borderId="0" xfId="1384" applyAlignment="1">
      <alignment horizontal="right" vertical="top"/>
    </xf>
    <xf numFmtId="0" fontId="10" fillId="0" borderId="0" xfId="1355" applyNumberFormat="1" applyFont="1" applyAlignment="1">
      <alignment horizontal="left" wrapText="1"/>
    </xf>
    <xf numFmtId="0" fontId="10" fillId="0" borderId="0" xfId="1384" applyFont="1" applyAlignment="1">
      <alignment horizontal="right" vertical="top"/>
    </xf>
    <xf numFmtId="0" fontId="36" fillId="0" borderId="0" xfId="1384" applyFont="1" applyAlignment="1">
      <alignment wrapText="1"/>
    </xf>
    <xf numFmtId="0" fontId="11" fillId="0" borderId="0" xfId="1384" applyNumberFormat="1" applyAlignment="1">
      <alignment vertical="top" wrapText="1"/>
    </xf>
    <xf numFmtId="0" fontId="36" fillId="0" borderId="0" xfId="1384" applyFont="1" applyAlignment="1" applyProtection="1">
      <alignment wrapText="1"/>
    </xf>
    <xf numFmtId="0" fontId="36" fillId="0" borderId="0" xfId="1384" applyFont="1" applyProtection="1"/>
    <xf numFmtId="0" fontId="119" fillId="0" borderId="0" xfId="1384" applyFont="1" applyProtection="1"/>
    <xf numFmtId="0" fontId="11" fillId="0" borderId="0" xfId="1384" applyProtection="1"/>
    <xf numFmtId="0" fontId="11" fillId="0" borderId="0" xfId="1384" applyFill="1" applyProtection="1"/>
    <xf numFmtId="0" fontId="36" fillId="0" borderId="0" xfId="1384" applyFont="1" applyAlignment="1" applyProtection="1">
      <alignment vertical="top" wrapText="1"/>
    </xf>
    <xf numFmtId="0" fontId="36" fillId="0" borderId="0" xfId="1384" applyFont="1" applyAlignment="1" applyProtection="1">
      <alignment horizontal="right"/>
    </xf>
    <xf numFmtId="0" fontId="36" fillId="0" borderId="36" xfId="1384" applyFont="1" applyBorder="1"/>
    <xf numFmtId="0" fontId="124" fillId="0" borderId="36" xfId="1384" applyFont="1" applyFill="1" applyBorder="1"/>
    <xf numFmtId="0" fontId="125" fillId="0" borderId="36" xfId="1384" applyFont="1" applyBorder="1"/>
    <xf numFmtId="0" fontId="126" fillId="0" borderId="36" xfId="1384" applyFont="1" applyFill="1" applyBorder="1"/>
    <xf numFmtId="0" fontId="10" fillId="0" borderId="0" xfId="1384" applyFont="1" applyFill="1"/>
    <xf numFmtId="0" fontId="11" fillId="0" borderId="0" xfId="1384" applyFill="1"/>
    <xf numFmtId="49" fontId="10" fillId="0" borderId="0" xfId="1384" applyNumberFormat="1" applyFont="1" applyAlignment="1">
      <alignment horizontal="right"/>
    </xf>
    <xf numFmtId="49" fontId="10" fillId="0" borderId="0" xfId="1384" applyNumberFormat="1" applyFont="1" applyAlignment="1">
      <alignment horizontal="right" vertical="top"/>
    </xf>
    <xf numFmtId="0" fontId="11" fillId="0" borderId="0" xfId="1384" applyAlignment="1">
      <alignment vertical="top"/>
    </xf>
    <xf numFmtId="0" fontId="10" fillId="0" borderId="0" xfId="1384" applyFont="1" applyAlignment="1"/>
    <xf numFmtId="0" fontId="134" fillId="0" borderId="0" xfId="1384" applyFont="1"/>
    <xf numFmtId="0" fontId="134" fillId="0" borderId="0" xfId="1384" applyFont="1" applyFill="1"/>
    <xf numFmtId="0" fontId="131" fillId="0" borderId="0" xfId="1384" applyFont="1" applyFill="1"/>
    <xf numFmtId="0" fontId="36" fillId="0" borderId="0" xfId="1384" applyFont="1" applyAlignment="1">
      <alignment horizontal="left"/>
    </xf>
    <xf numFmtId="0" fontId="137" fillId="0" borderId="0" xfId="1384" applyFont="1"/>
    <xf numFmtId="0" fontId="117" fillId="0" borderId="0" xfId="1384" applyFont="1" applyFill="1" applyProtection="1"/>
    <xf numFmtId="2" fontId="114" fillId="0" borderId="0" xfId="1384" applyNumberFormat="1" applyFont="1" applyProtection="1"/>
    <xf numFmtId="4" fontId="115" fillId="0" borderId="0" xfId="1384" applyNumberFormat="1" applyFont="1" applyFill="1" applyProtection="1"/>
    <xf numFmtId="0" fontId="139" fillId="0" borderId="0" xfId="1384" applyFont="1"/>
    <xf numFmtId="4" fontId="119" fillId="0" borderId="0" xfId="1384" applyNumberFormat="1" applyFont="1"/>
    <xf numFmtId="0" fontId="136" fillId="0" borderId="0" xfId="1384" applyFont="1" applyFill="1"/>
    <xf numFmtId="0" fontId="141" fillId="0" borderId="0" xfId="1384" applyFont="1"/>
    <xf numFmtId="4" fontId="115" fillId="0" borderId="0" xfId="1384" applyNumberFormat="1" applyFont="1"/>
    <xf numFmtId="0" fontId="123" fillId="0" borderId="0" xfId="1384" applyFont="1"/>
    <xf numFmtId="0" fontId="122" fillId="0" borderId="0" xfId="1384" applyFont="1"/>
    <xf numFmtId="0" fontId="36" fillId="0" borderId="0" xfId="1384" applyFont="1" applyAlignment="1">
      <alignment horizontal="right" vertical="top"/>
    </xf>
    <xf numFmtId="0" fontId="10" fillId="0" borderId="0" xfId="1384" applyFont="1" applyFill="1" applyAlignment="1">
      <alignment horizontal="right" vertical="center"/>
    </xf>
    <xf numFmtId="0" fontId="24" fillId="0" borderId="0" xfId="1384" applyFont="1" applyFill="1" applyAlignment="1">
      <alignment horizontal="center" vertical="center"/>
    </xf>
    <xf numFmtId="0" fontId="10" fillId="0" borderId="0" xfId="1384" applyFont="1" applyFill="1" applyAlignment="1">
      <alignment vertical="center"/>
    </xf>
    <xf numFmtId="0" fontId="148" fillId="0" borderId="0" xfId="1384" applyFont="1" applyFill="1" applyAlignment="1">
      <alignment horizontal="center" vertical="center"/>
    </xf>
    <xf numFmtId="0" fontId="10" fillId="0" borderId="0" xfId="1384" applyFont="1" applyFill="1" applyAlignment="1">
      <alignment horizontal="right" vertical="top" wrapText="1"/>
    </xf>
    <xf numFmtId="0" fontId="10" fillId="0" borderId="0" xfId="1384" applyFont="1" applyFill="1" applyAlignment="1"/>
    <xf numFmtId="0" fontId="10" fillId="0" borderId="0" xfId="1384" applyFont="1" applyFill="1" applyAlignment="1">
      <alignment vertical="top"/>
    </xf>
    <xf numFmtId="0" fontId="48" fillId="0" borderId="0" xfId="1384" applyFont="1" applyFill="1" applyBorder="1" applyAlignment="1">
      <alignment horizontal="right" vertical="top" wrapText="1"/>
    </xf>
    <xf numFmtId="0" fontId="48" fillId="0" borderId="0" xfId="1384" applyFont="1" applyFill="1" applyBorder="1" applyAlignment="1">
      <alignment horizontal="right"/>
    </xf>
    <xf numFmtId="0" fontId="135" fillId="0" borderId="0" xfId="1384" applyFont="1"/>
    <xf numFmtId="0" fontId="146" fillId="0" borderId="0" xfId="1384" applyFont="1" applyBorder="1" applyAlignment="1">
      <alignment horizontal="right"/>
    </xf>
    <xf numFmtId="0" fontId="48" fillId="0" borderId="0" xfId="1384" applyFont="1" applyBorder="1" applyAlignment="1">
      <alignment horizontal="left"/>
    </xf>
    <xf numFmtId="49" fontId="36" fillId="0" borderId="0" xfId="1384" applyNumberFormat="1" applyFont="1" applyAlignment="1">
      <alignment horizontal="right"/>
    </xf>
    <xf numFmtId="0" fontId="36" fillId="0" borderId="0" xfId="1384" applyFont="1" applyFill="1" applyAlignment="1">
      <alignment vertical="top"/>
    </xf>
    <xf numFmtId="0" fontId="43" fillId="0" borderId="0" xfId="1384" applyFont="1" applyAlignment="1" applyProtection="1">
      <alignment wrapText="1"/>
      <protection locked="0"/>
    </xf>
    <xf numFmtId="0" fontId="38" fillId="0" borderId="0" xfId="354" applyFont="1" applyAlignment="1" applyProtection="1">
      <alignment horizontal="right"/>
    </xf>
    <xf numFmtId="0" fontId="37" fillId="0" borderId="0" xfId="1384" applyFont="1" applyAlignment="1">
      <alignment horizontal="right"/>
    </xf>
    <xf numFmtId="0" fontId="10" fillId="0" borderId="0" xfId="1355" applyNumberFormat="1" applyFont="1" applyAlignment="1">
      <alignment horizontal="right" vertical="top"/>
    </xf>
    <xf numFmtId="4" fontId="36" fillId="0" borderId="3" xfId="354" applyNumberFormat="1" applyFont="1" applyBorder="1"/>
    <xf numFmtId="0" fontId="36" fillId="0" borderId="3" xfId="354" applyFont="1" applyBorder="1"/>
    <xf numFmtId="0" fontId="23" fillId="0" borderId="0" xfId="0" applyFont="1" applyBorder="1" applyAlignment="1">
      <alignment vertical="top" wrapText="1"/>
    </xf>
    <xf numFmtId="0" fontId="16" fillId="0" borderId="0" xfId="1305" applyNumberFormat="1" applyFont="1" applyBorder="1" applyAlignment="1">
      <alignment horizontal="left" vertical="justify" shrinkToFit="1"/>
    </xf>
    <xf numFmtId="4" fontId="10" fillId="0" borderId="0" xfId="335" applyNumberFormat="1" applyFont="1" applyFill="1" applyBorder="1" applyAlignment="1" applyProtection="1">
      <alignment horizontal="right"/>
      <protection locked="0"/>
    </xf>
    <xf numFmtId="0" fontId="10" fillId="0" borderId="0" xfId="0" applyFont="1" applyFill="1" applyAlignment="1" applyProtection="1">
      <alignment horizontal="left" vertical="top" wrapText="1"/>
      <protection locked="0"/>
    </xf>
    <xf numFmtId="0" fontId="32" fillId="0" borderId="0" xfId="0" applyFont="1" applyFill="1" applyAlignment="1">
      <alignment horizontal="left" vertical="center"/>
    </xf>
    <xf numFmtId="0" fontId="32" fillId="0" borderId="0" xfId="0" applyFont="1" applyFill="1" applyAlignment="1">
      <alignment horizontal="left"/>
    </xf>
    <xf numFmtId="0" fontId="21" fillId="0" borderId="0" xfId="3" applyFont="1" applyFill="1" applyAlignment="1">
      <alignment vertical="top" wrapText="1"/>
    </xf>
    <xf numFmtId="0" fontId="10" fillId="0" borderId="0" xfId="0" applyFont="1" applyFill="1" applyBorder="1" applyProtection="1">
      <protection locked="0"/>
    </xf>
    <xf numFmtId="164" fontId="10" fillId="0" borderId="0" xfId="0" applyNumberFormat="1" applyFont="1" applyFill="1" applyAlignment="1" applyProtection="1">
      <alignment horizontal="right"/>
      <protection locked="0"/>
    </xf>
    <xf numFmtId="0" fontId="21" fillId="0" borderId="0" xfId="3" applyFont="1" applyFill="1" applyAlignment="1">
      <alignment horizontal="right" wrapText="1"/>
    </xf>
    <xf numFmtId="4" fontId="10" fillId="0" borderId="0" xfId="3" applyNumberFormat="1" applyFont="1" applyFill="1" applyAlignment="1">
      <alignment horizontal="right" wrapText="1"/>
    </xf>
    <xf numFmtId="4" fontId="21" fillId="0" borderId="0" xfId="3" applyNumberFormat="1" applyFont="1" applyFill="1" applyAlignment="1">
      <alignment horizontal="right" wrapText="1"/>
    </xf>
    <xf numFmtId="164" fontId="21" fillId="0" borderId="0" xfId="3" applyNumberFormat="1" applyFont="1" applyFill="1" applyAlignment="1">
      <alignment horizontal="right" wrapText="1"/>
    </xf>
    <xf numFmtId="0" fontId="21" fillId="0" borderId="0" xfId="3" applyFont="1" applyFill="1" applyAlignment="1">
      <alignment horizontal="right" vertical="top" wrapText="1"/>
    </xf>
    <xf numFmtId="0" fontId="21" fillId="0" borderId="0" xfId="3" applyFont="1" applyFill="1" applyBorder="1" applyAlignment="1">
      <alignment vertical="top" wrapText="1"/>
    </xf>
    <xf numFmtId="0" fontId="10" fillId="0" borderId="0" xfId="3" applyFont="1" applyFill="1" applyAlignment="1">
      <alignment horizontal="right" vertical="top" wrapText="1"/>
    </xf>
    <xf numFmtId="0" fontId="10" fillId="0" borderId="0" xfId="3" applyFont="1" applyFill="1" applyAlignment="1">
      <alignment vertical="top" wrapText="1"/>
    </xf>
    <xf numFmtId="0" fontId="10" fillId="0" borderId="0" xfId="3" applyFont="1" applyFill="1" applyBorder="1" applyAlignment="1">
      <alignment vertical="top" wrapText="1"/>
    </xf>
    <xf numFmtId="164" fontId="10" fillId="0" borderId="0" xfId="3" applyNumberFormat="1" applyFont="1" applyFill="1" applyAlignment="1">
      <alignment horizontal="right" wrapText="1"/>
    </xf>
    <xf numFmtId="0" fontId="106" fillId="0" borderId="13" xfId="3" applyFont="1" applyFill="1" applyBorder="1" applyAlignment="1">
      <alignment horizontal="right" vertical="center" wrapText="1"/>
    </xf>
    <xf numFmtId="0" fontId="106" fillId="0" borderId="9" xfId="3" applyFont="1" applyFill="1" applyBorder="1" applyAlignment="1">
      <alignment vertical="center" wrapText="1"/>
    </xf>
    <xf numFmtId="0" fontId="154" fillId="0" borderId="9" xfId="3" applyFont="1" applyFill="1" applyBorder="1" applyAlignment="1">
      <alignment horizontal="right" vertical="center" wrapText="1"/>
    </xf>
    <xf numFmtId="4" fontId="106" fillId="0" borderId="9" xfId="3" applyNumberFormat="1" applyFont="1" applyFill="1" applyBorder="1" applyAlignment="1">
      <alignment horizontal="right" vertical="center" wrapText="1"/>
    </xf>
    <xf numFmtId="4" fontId="154" fillId="0" borderId="9" xfId="3" applyNumberFormat="1" applyFont="1" applyFill="1" applyBorder="1" applyAlignment="1">
      <alignment horizontal="right" vertical="center" wrapText="1"/>
    </xf>
    <xf numFmtId="164" fontId="154" fillId="0" borderId="16" xfId="3" applyNumberFormat="1" applyFont="1" applyFill="1" applyBorder="1" applyAlignment="1">
      <alignment horizontal="right" vertical="center" wrapText="1"/>
    </xf>
    <xf numFmtId="0" fontId="16" fillId="0" borderId="0" xfId="3" applyFont="1" applyFill="1" applyAlignment="1">
      <alignment horizontal="right" vertical="top" wrapText="1"/>
    </xf>
    <xf numFmtId="0" fontId="16" fillId="0" borderId="0" xfId="3" applyFont="1" applyFill="1" applyBorder="1" applyAlignment="1">
      <alignment vertical="top" wrapText="1"/>
    </xf>
    <xf numFmtId="0" fontId="13" fillId="0" borderId="0" xfId="3" applyFont="1" applyFill="1" applyBorder="1" applyAlignment="1">
      <alignment vertical="top" wrapText="1"/>
    </xf>
    <xf numFmtId="0" fontId="20" fillId="0" borderId="0" xfId="3" applyFont="1" applyFill="1" applyBorder="1" applyAlignment="1">
      <alignment horizontal="right" vertical="top" wrapText="1"/>
    </xf>
    <xf numFmtId="0" fontId="20" fillId="0" borderId="0" xfId="3" applyFont="1" applyFill="1" applyBorder="1" applyAlignment="1">
      <alignment vertical="top" wrapText="1"/>
    </xf>
    <xf numFmtId="0" fontId="10" fillId="0" borderId="0" xfId="3" applyFont="1" applyFill="1" applyBorder="1" applyAlignment="1">
      <alignment horizontal="left" vertical="top" wrapText="1"/>
    </xf>
    <xf numFmtId="0" fontId="106" fillId="0" borderId="13" xfId="3" applyFont="1" applyFill="1" applyBorder="1" applyAlignment="1">
      <alignment horizontal="right" vertical="top" wrapText="1"/>
    </xf>
    <xf numFmtId="0" fontId="106" fillId="0" borderId="0" xfId="3" applyFont="1" applyFill="1" applyBorder="1" applyAlignment="1">
      <alignment horizontal="right" vertical="center" wrapText="1"/>
    </xf>
    <xf numFmtId="0" fontId="106" fillId="0" borderId="0" xfId="3" applyFont="1" applyFill="1" applyBorder="1" applyAlignment="1">
      <alignment vertical="center" wrapText="1"/>
    </xf>
    <xf numFmtId="0" fontId="154" fillId="0" borderId="0" xfId="3" applyFont="1" applyFill="1" applyBorder="1" applyAlignment="1">
      <alignment horizontal="right" vertical="center" wrapText="1"/>
    </xf>
    <xf numFmtId="4" fontId="106" fillId="0" borderId="0" xfId="3" applyNumberFormat="1" applyFont="1" applyFill="1" applyBorder="1" applyAlignment="1">
      <alignment horizontal="right" vertical="center" wrapText="1"/>
    </xf>
    <xf numFmtId="4" fontId="154" fillId="0" borderId="0" xfId="3" applyNumberFormat="1" applyFont="1" applyFill="1" applyBorder="1" applyAlignment="1">
      <alignment horizontal="right" vertical="center" wrapText="1"/>
    </xf>
    <xf numFmtId="164" fontId="154" fillId="0" borderId="0" xfId="3" applyNumberFormat="1" applyFont="1" applyFill="1" applyBorder="1" applyAlignment="1">
      <alignment horizontal="right" vertical="center" wrapText="1"/>
    </xf>
    <xf numFmtId="0" fontId="11" fillId="0" borderId="0" xfId="0" applyFont="1" applyFill="1" applyAlignment="1">
      <alignment vertical="top" wrapText="1"/>
    </xf>
    <xf numFmtId="0" fontId="13" fillId="0" borderId="0" xfId="0" applyFont="1" applyFill="1" applyAlignment="1">
      <alignment vertical="center"/>
    </xf>
    <xf numFmtId="0" fontId="29" fillId="0" borderId="0" xfId="0" applyFont="1" applyFill="1"/>
    <xf numFmtId="16" fontId="10" fillId="0" borderId="0" xfId="3" applyNumberFormat="1" applyFont="1" applyFill="1" applyAlignment="1">
      <alignment horizontal="right" vertical="top" wrapText="1"/>
    </xf>
    <xf numFmtId="49" fontId="10" fillId="0" borderId="0" xfId="3" applyNumberFormat="1" applyFont="1" applyFill="1" applyBorder="1" applyAlignment="1">
      <alignment vertical="top" wrapText="1"/>
    </xf>
    <xf numFmtId="0" fontId="22" fillId="0" borderId="0" xfId="3" applyFont="1" applyFill="1" applyAlignment="1">
      <alignment horizontal="right" vertical="top" wrapText="1"/>
    </xf>
    <xf numFmtId="0" fontId="13" fillId="0" borderId="0" xfId="0" applyFont="1" applyFill="1" applyBorder="1" applyAlignment="1">
      <alignment vertical="center"/>
    </xf>
    <xf numFmtId="164" fontId="13" fillId="0" borderId="0" xfId="0" applyNumberFormat="1" applyFont="1" applyFill="1" applyBorder="1" applyAlignment="1" applyProtection="1">
      <alignment horizontal="right"/>
      <protection locked="0"/>
    </xf>
    <xf numFmtId="0" fontId="13" fillId="0" borderId="0" xfId="0" applyFont="1" applyFill="1" applyBorder="1" applyAlignment="1" applyProtection="1">
      <alignment horizontal="right" vertical="top"/>
      <protection locked="0"/>
    </xf>
    <xf numFmtId="4" fontId="10" fillId="0" borderId="0" xfId="0" applyNumberFormat="1" applyFont="1" applyFill="1" applyAlignment="1" applyProtection="1">
      <alignment horizontal="right" vertical="center"/>
      <protection locked="0"/>
    </xf>
    <xf numFmtId="0" fontId="18" fillId="0" borderId="0" xfId="0" applyFont="1" applyFill="1" applyAlignment="1" applyProtection="1">
      <alignment horizontal="right" vertical="center"/>
      <protection locked="0"/>
    </xf>
    <xf numFmtId="164" fontId="26" fillId="0" borderId="0" xfId="3" applyNumberFormat="1" applyFont="1" applyFill="1" applyAlignment="1">
      <alignment horizontal="right"/>
    </xf>
    <xf numFmtId="0" fontId="10" fillId="0" borderId="0" xfId="1384" applyFont="1" applyFill="1" applyBorder="1" applyAlignment="1" applyProtection="1">
      <alignment horizontal="justify" vertical="top" wrapText="1"/>
      <protection locked="0"/>
    </xf>
    <xf numFmtId="4" fontId="10" fillId="0" borderId="0" xfId="1384" applyNumberFormat="1" applyFont="1" applyFill="1" applyBorder="1" applyAlignment="1" applyProtection="1">
      <alignment horizontal="right"/>
      <protection locked="0"/>
    </xf>
    <xf numFmtId="0" fontId="10" fillId="2" borderId="0" xfId="1384" applyFont="1" applyFill="1" applyBorder="1" applyAlignment="1" applyProtection="1">
      <alignment vertical="top"/>
      <protection locked="0"/>
    </xf>
    <xf numFmtId="0" fontId="10" fillId="2" borderId="0" xfId="1384" applyFont="1" applyFill="1" applyBorder="1" applyAlignment="1" applyProtection="1">
      <alignment horizontal="right" vertical="top" wrapText="1"/>
      <protection locked="0"/>
    </xf>
    <xf numFmtId="0" fontId="11" fillId="2" borderId="0" xfId="1384" applyFont="1" applyFill="1" applyBorder="1" applyAlignment="1" applyProtection="1">
      <alignment horizontal="right" vertical="top" wrapText="1"/>
      <protection locked="0"/>
    </xf>
    <xf numFmtId="164" fontId="10" fillId="2" borderId="0" xfId="1384" applyNumberFormat="1" applyFont="1" applyFill="1" applyBorder="1" applyAlignment="1" applyProtection="1">
      <alignment horizontal="right" vertical="top" wrapText="1"/>
      <protection locked="0"/>
    </xf>
    <xf numFmtId="0" fontId="10" fillId="2" borderId="0" xfId="1384" applyFont="1" applyFill="1" applyBorder="1" applyAlignment="1">
      <alignment vertical="top"/>
    </xf>
    <xf numFmtId="0" fontId="10" fillId="2" borderId="0" xfId="1384" applyFont="1" applyFill="1" applyBorder="1" applyAlignment="1">
      <alignment horizontal="right" vertical="top" wrapText="1"/>
    </xf>
    <xf numFmtId="0" fontId="11" fillId="2" borderId="0" xfId="1384" applyFont="1" applyFill="1" applyBorder="1" applyAlignment="1">
      <alignment horizontal="right" vertical="top" wrapText="1"/>
    </xf>
    <xf numFmtId="164" fontId="10" fillId="2" borderId="0" xfId="1384" applyNumberFormat="1" applyFont="1" applyFill="1" applyBorder="1" applyAlignment="1">
      <alignment horizontal="right" vertical="top" wrapText="1"/>
    </xf>
    <xf numFmtId="4" fontId="9" fillId="0" borderId="0" xfId="0" applyNumberFormat="1" applyFont="1" applyFill="1" applyBorder="1" applyAlignment="1" applyProtection="1">
      <alignment horizontal="center"/>
      <protection locked="0"/>
    </xf>
    <xf numFmtId="0" fontId="7" fillId="0" borderId="0" xfId="0" quotePrefix="1" applyFont="1" applyFill="1" applyBorder="1" applyProtection="1">
      <protection locked="0"/>
    </xf>
    <xf numFmtId="4" fontId="9" fillId="0" borderId="0" xfId="0" applyNumberFormat="1" applyFont="1" applyFill="1" applyBorder="1" applyAlignment="1" applyProtection="1">
      <alignment horizontal="center" vertical="center"/>
      <protection locked="0"/>
    </xf>
    <xf numFmtId="0" fontId="7" fillId="0" borderId="0" xfId="0" quotePrefix="1" applyFont="1" applyFill="1" applyBorder="1" applyAlignment="1" applyProtection="1">
      <alignment vertical="center"/>
      <protection locked="0"/>
    </xf>
    <xf numFmtId="0" fontId="13" fillId="0" borderId="0" xfId="0" applyFont="1" applyFill="1" applyAlignment="1" applyProtection="1">
      <alignment horizontal="left" vertical="center"/>
      <protection locked="0"/>
    </xf>
    <xf numFmtId="4" fontId="15" fillId="0" borderId="0" xfId="0" applyNumberFormat="1" applyFont="1" applyFill="1" applyBorder="1" applyAlignment="1" applyProtection="1">
      <alignment horizontal="center" vertical="center"/>
      <protection locked="0"/>
    </xf>
    <xf numFmtId="0" fontId="13" fillId="0" borderId="0" xfId="0" quotePrefix="1" applyFont="1" applyFill="1" applyBorder="1" applyAlignment="1" applyProtection="1">
      <alignment vertical="center"/>
      <protection locked="0"/>
    </xf>
    <xf numFmtId="4" fontId="0" fillId="0" borderId="0" xfId="0" applyNumberFormat="1" applyFill="1" applyBorder="1" applyAlignment="1" applyProtection="1">
      <alignment horizontal="right" vertical="top" wrapText="1"/>
      <protection locked="0"/>
    </xf>
    <xf numFmtId="4" fontId="8" fillId="0" borderId="0" xfId="0" applyNumberFormat="1" applyFont="1" applyFill="1" applyProtection="1">
      <protection locked="0"/>
    </xf>
    <xf numFmtId="0" fontId="0" fillId="0" borderId="0" xfId="0" applyFill="1" applyProtection="1">
      <protection locked="0"/>
    </xf>
    <xf numFmtId="0" fontId="0" fillId="0" borderId="0" xfId="0" applyFill="1" applyAlignment="1">
      <alignment horizontal="right" vertical="top"/>
    </xf>
    <xf numFmtId="4" fontId="0" fillId="0" borderId="0" xfId="0" applyNumberFormat="1" applyFill="1" applyBorder="1" applyAlignment="1">
      <alignment horizontal="right" vertical="top" wrapText="1"/>
    </xf>
    <xf numFmtId="4" fontId="8" fillId="0" borderId="0" xfId="0" applyNumberFormat="1" applyFont="1" applyFill="1"/>
    <xf numFmtId="0" fontId="0" fillId="0" borderId="0" xfId="0" applyFill="1"/>
    <xf numFmtId="0" fontId="13" fillId="0" borderId="0" xfId="0" applyFont="1" applyFill="1" applyProtection="1">
      <protection locked="0"/>
    </xf>
    <xf numFmtId="4" fontId="19" fillId="0" borderId="0" xfId="0" applyNumberFormat="1" applyFont="1" applyFill="1" applyProtection="1">
      <protection locked="0"/>
    </xf>
    <xf numFmtId="4" fontId="19" fillId="0" borderId="0" xfId="0" applyNumberFormat="1" applyFont="1" applyFill="1" applyAlignment="1" applyProtection="1">
      <alignment vertical="center"/>
      <protection locked="0"/>
    </xf>
    <xf numFmtId="4" fontId="19" fillId="0" borderId="0" xfId="0" applyNumberFormat="1" applyFont="1" applyFill="1"/>
    <xf numFmtId="0" fontId="0" fillId="0" borderId="0" xfId="0" applyFill="1" applyAlignment="1" applyProtection="1">
      <alignment vertical="center"/>
      <protection locked="0"/>
    </xf>
    <xf numFmtId="0" fontId="10" fillId="0" borderId="0" xfId="1384" applyFont="1" applyFill="1" applyBorder="1" applyAlignment="1">
      <alignment vertical="top"/>
    </xf>
    <xf numFmtId="0" fontId="10" fillId="0" borderId="0" xfId="1384" applyFont="1" applyFill="1" applyBorder="1" applyAlignment="1">
      <alignment horizontal="right" vertical="top" wrapText="1"/>
    </xf>
    <xf numFmtId="0" fontId="11" fillId="0" borderId="0" xfId="1384" applyFont="1" applyFill="1" applyBorder="1" applyAlignment="1">
      <alignment horizontal="right" vertical="top" wrapText="1"/>
    </xf>
    <xf numFmtId="4" fontId="10" fillId="0" borderId="0" xfId="1384" applyNumberFormat="1" applyFont="1" applyFill="1" applyBorder="1" applyAlignment="1">
      <alignment horizontal="right" vertical="top" wrapText="1"/>
    </xf>
    <xf numFmtId="164" fontId="10" fillId="0" borderId="0" xfId="1384" applyNumberFormat="1" applyFont="1" applyFill="1" applyBorder="1" applyAlignment="1">
      <alignment horizontal="right" vertical="top" wrapText="1"/>
    </xf>
    <xf numFmtId="0" fontId="16" fillId="0" borderId="0" xfId="1384" applyFont="1" applyFill="1" applyBorder="1" applyAlignment="1" applyProtection="1">
      <alignment horizontal="left" vertical="top"/>
      <protection locked="0"/>
    </xf>
    <xf numFmtId="0" fontId="44" fillId="0" borderId="0" xfId="1384" applyFont="1" applyFill="1" applyBorder="1" applyAlignment="1" applyProtection="1">
      <alignment horizontal="center" vertical="top"/>
      <protection locked="0"/>
    </xf>
    <xf numFmtId="0" fontId="10" fillId="0" borderId="0" xfId="1384" applyFont="1" applyFill="1" applyAlignment="1" applyProtection="1">
      <alignment horizontal="left" vertical="top"/>
      <protection locked="0"/>
    </xf>
    <xf numFmtId="4" fontId="7" fillId="0" borderId="0" xfId="1384" applyNumberFormat="1" applyFont="1" applyFill="1" applyBorder="1" applyAlignment="1" applyProtection="1">
      <alignment horizontal="center"/>
      <protection locked="0"/>
    </xf>
    <xf numFmtId="0" fontId="10" fillId="0" borderId="0" xfId="1384" applyFont="1" applyFill="1" applyProtection="1">
      <protection locked="0"/>
    </xf>
    <xf numFmtId="0" fontId="13" fillId="0" borderId="0" xfId="1384" applyFont="1" applyFill="1" applyBorder="1" applyAlignment="1" applyProtection="1">
      <alignment horizontal="left" vertical="top"/>
      <protection locked="0"/>
    </xf>
    <xf numFmtId="0" fontId="13" fillId="0" borderId="0" xfId="1384" applyFont="1" applyFill="1" applyBorder="1" applyAlignment="1" applyProtection="1">
      <alignment horizontal="justify" vertical="top"/>
      <protection locked="0"/>
    </xf>
    <xf numFmtId="0" fontId="10" fillId="0" borderId="0" xfId="1384" applyFont="1" applyFill="1" applyBorder="1" applyAlignment="1" applyProtection="1">
      <alignment horizontal="right"/>
      <protection locked="0"/>
    </xf>
    <xf numFmtId="164" fontId="10" fillId="0" borderId="0" xfId="1384" applyNumberFormat="1" applyFont="1" applyFill="1" applyBorder="1" applyAlignment="1" applyProtection="1">
      <alignment horizontal="right"/>
      <protection locked="0"/>
    </xf>
    <xf numFmtId="0" fontId="10" fillId="0" borderId="0" xfId="1384" applyFont="1" applyFill="1" applyBorder="1" applyAlignment="1" applyProtection="1">
      <alignment horizontal="left" vertical="top"/>
      <protection locked="0"/>
    </xf>
    <xf numFmtId="4" fontId="13" fillId="0" borderId="0" xfId="1384" applyNumberFormat="1" applyFont="1" applyFill="1" applyBorder="1" applyAlignment="1" applyProtection="1">
      <alignment horizontal="center"/>
      <protection locked="0"/>
    </xf>
    <xf numFmtId="0" fontId="10" fillId="0" borderId="0" xfId="1384" applyFont="1" applyFill="1" applyBorder="1" applyAlignment="1" applyProtection="1">
      <alignment horizontal="right" vertical="top"/>
      <protection locked="0"/>
    </xf>
    <xf numFmtId="0" fontId="14" fillId="0" borderId="0" xfId="1384" applyFont="1" applyFill="1" applyBorder="1" applyAlignment="1" applyProtection="1">
      <alignment horizontal="left" vertical="center" wrapText="1"/>
      <protection locked="0"/>
    </xf>
    <xf numFmtId="0" fontId="14" fillId="0" borderId="0" xfId="1384" applyFont="1" applyFill="1" applyBorder="1" applyAlignment="1" applyProtection="1">
      <alignment horizontal="left" vertical="center"/>
      <protection locked="0"/>
    </xf>
    <xf numFmtId="164" fontId="13" fillId="0" borderId="0" xfId="1384" applyNumberFormat="1" applyFont="1" applyFill="1" applyBorder="1" applyAlignment="1" applyProtection="1">
      <alignment horizontal="right" vertical="center"/>
      <protection locked="0"/>
    </xf>
    <xf numFmtId="0" fontId="10" fillId="0" borderId="0" xfId="144" applyFont="1" applyFill="1" applyAlignment="1" applyProtection="1">
      <alignment horizontal="left" vertical="top"/>
      <protection locked="0"/>
    </xf>
    <xf numFmtId="4" fontId="9" fillId="0" borderId="0" xfId="144" applyNumberFormat="1" applyFont="1" applyFill="1" applyBorder="1" applyAlignment="1" applyProtection="1">
      <alignment horizontal="center"/>
      <protection locked="0"/>
    </xf>
    <xf numFmtId="0" fontId="10" fillId="0" borderId="0" xfId="1384" quotePrefix="1" applyFont="1" applyFill="1" applyBorder="1" applyAlignment="1" applyProtection="1">
      <alignment horizontal="right" vertical="top"/>
      <protection locked="0"/>
    </xf>
    <xf numFmtId="0" fontId="10" fillId="0" borderId="0" xfId="335" applyFont="1" applyFill="1" applyBorder="1" applyAlignment="1" applyProtection="1">
      <alignment horizontal="justify" vertical="top" wrapText="1"/>
      <protection locked="0"/>
    </xf>
    <xf numFmtId="0" fontId="10" fillId="0" borderId="0" xfId="87" applyFont="1" applyFill="1" applyBorder="1" applyAlignment="1" applyProtection="1">
      <alignment horizontal="justify" vertical="top" wrapText="1"/>
      <protection locked="0"/>
    </xf>
    <xf numFmtId="164" fontId="10" fillId="0" borderId="0" xfId="2" applyNumberFormat="1" applyFont="1" applyFill="1" applyBorder="1" applyAlignment="1" applyProtection="1">
      <alignment horizontal="right"/>
      <protection locked="0"/>
    </xf>
    <xf numFmtId="4" fontId="9" fillId="0" borderId="0" xfId="2" applyNumberFormat="1" applyFont="1" applyFill="1" applyBorder="1" applyAlignment="1" applyProtection="1">
      <alignment horizontal="center"/>
      <protection locked="0"/>
    </xf>
    <xf numFmtId="0" fontId="10" fillId="0" borderId="0" xfId="91" applyFont="1" applyFill="1" applyBorder="1" applyAlignment="1" applyProtection="1">
      <alignment horizontal="justify" vertical="top" wrapText="1"/>
      <protection locked="0"/>
    </xf>
    <xf numFmtId="0" fontId="10" fillId="0" borderId="0" xfId="91" applyFont="1" applyFill="1" applyBorder="1" applyAlignment="1" applyProtection="1">
      <alignment horizontal="right"/>
      <protection locked="0"/>
    </xf>
    <xf numFmtId="0" fontId="10" fillId="0" borderId="1" xfId="1384" applyFont="1" applyFill="1" applyBorder="1" applyAlignment="1" applyProtection="1">
      <alignment horizontal="justify" vertical="top" wrapText="1"/>
      <protection locked="0"/>
    </xf>
    <xf numFmtId="0" fontId="10" fillId="0" borderId="1" xfId="1384" applyFont="1" applyFill="1" applyBorder="1" applyAlignment="1" applyProtection="1">
      <alignment horizontal="right"/>
      <protection locked="0"/>
    </xf>
    <xf numFmtId="4" fontId="10" fillId="0" borderId="1" xfId="1384" applyNumberFormat="1" applyFont="1" applyFill="1" applyBorder="1" applyAlignment="1" applyProtection="1">
      <alignment horizontal="right"/>
      <protection locked="0"/>
    </xf>
    <xf numFmtId="164" fontId="10" fillId="0" borderId="1" xfId="1384" applyNumberFormat="1" applyFont="1" applyFill="1" applyBorder="1" applyAlignment="1" applyProtection="1">
      <alignment horizontal="right"/>
      <protection locked="0"/>
    </xf>
    <xf numFmtId="0" fontId="10" fillId="0" borderId="8" xfId="91" applyFont="1" applyFill="1" applyBorder="1" applyAlignment="1" applyProtection="1">
      <alignment horizontal="justify" vertical="top" wrapText="1"/>
      <protection locked="0"/>
    </xf>
    <xf numFmtId="0" fontId="10" fillId="0" borderId="0" xfId="2" applyFont="1" applyFill="1" applyBorder="1" applyAlignment="1" applyProtection="1">
      <alignment horizontal="left" vertical="top"/>
      <protection locked="0"/>
    </xf>
    <xf numFmtId="0" fontId="10" fillId="0" borderId="9" xfId="1384" applyFont="1" applyFill="1" applyBorder="1" applyAlignment="1" applyProtection="1">
      <alignment horizontal="right" vertical="top"/>
      <protection locked="0"/>
    </xf>
    <xf numFmtId="0" fontId="14" fillId="0" borderId="9" xfId="1384" applyFont="1" applyFill="1" applyBorder="1" applyAlignment="1" applyProtection="1">
      <alignment horizontal="left" vertical="center"/>
      <protection locked="0"/>
    </xf>
    <xf numFmtId="164" fontId="13" fillId="0" borderId="9" xfId="1384" applyNumberFormat="1" applyFont="1" applyFill="1" applyBorder="1" applyAlignment="1" applyProtection="1">
      <alignment horizontal="right" vertical="center"/>
      <protection locked="0"/>
    </xf>
    <xf numFmtId="4" fontId="10" fillId="0" borderId="0" xfId="1384" applyNumberFormat="1" applyFont="1" applyFill="1" applyBorder="1" applyAlignment="1" applyProtection="1">
      <alignment horizontal="right" vertical="top"/>
      <protection locked="0"/>
    </xf>
    <xf numFmtId="0" fontId="10" fillId="0" borderId="0" xfId="149" applyFont="1" applyFill="1" applyAlignment="1" applyProtection="1">
      <alignment horizontal="left" vertical="top"/>
      <protection locked="0"/>
    </xf>
    <xf numFmtId="4" fontId="9" fillId="0" borderId="0" xfId="149" applyNumberFormat="1" applyFont="1" applyFill="1" applyBorder="1" applyAlignment="1" applyProtection="1">
      <alignment horizontal="center"/>
      <protection locked="0"/>
    </xf>
    <xf numFmtId="0" fontId="10" fillId="0" borderId="0" xfId="335" applyFont="1" applyFill="1" applyBorder="1" applyAlignment="1" applyProtection="1">
      <alignment horizontal="right"/>
      <protection locked="0"/>
    </xf>
    <xf numFmtId="0" fontId="11" fillId="0" borderId="0" xfId="335" applyFill="1" applyBorder="1" applyProtection="1">
      <protection locked="0"/>
    </xf>
    <xf numFmtId="0" fontId="11" fillId="0" borderId="0" xfId="335" applyFill="1" applyProtection="1">
      <protection locked="0"/>
    </xf>
    <xf numFmtId="0" fontId="10" fillId="0" borderId="0" xfId="335" applyFont="1" applyFill="1" applyAlignment="1" applyProtection="1">
      <alignment horizontal="left" vertical="top"/>
      <protection locked="0"/>
    </xf>
    <xf numFmtId="0" fontId="10" fillId="0" borderId="0" xfId="335" quotePrefix="1" applyFont="1" applyFill="1" applyBorder="1" applyAlignment="1" applyProtection="1">
      <alignment horizontal="right" vertical="top"/>
      <protection locked="0"/>
    </xf>
    <xf numFmtId="0" fontId="10" fillId="0" borderId="0" xfId="336" applyFont="1" applyFill="1" applyBorder="1" applyAlignment="1" applyProtection="1">
      <alignment horizontal="justify" vertical="top" wrapText="1"/>
      <protection locked="0"/>
    </xf>
    <xf numFmtId="0" fontId="10" fillId="0" borderId="0" xfId="336" applyFont="1" applyFill="1" applyBorder="1" applyAlignment="1" applyProtection="1">
      <alignment horizontal="right"/>
      <protection locked="0"/>
    </xf>
    <xf numFmtId="4" fontId="10" fillId="0" borderId="0" xfId="336" applyNumberFormat="1" applyFont="1" applyFill="1" applyBorder="1" applyAlignment="1" applyProtection="1">
      <alignment horizontal="right"/>
      <protection locked="0"/>
    </xf>
    <xf numFmtId="0" fontId="10" fillId="0" borderId="0" xfId="336" applyFont="1" applyFill="1" applyAlignment="1" applyProtection="1">
      <alignment horizontal="left" vertical="top"/>
      <protection locked="0"/>
    </xf>
    <xf numFmtId="0" fontId="10" fillId="0" borderId="8" xfId="335" applyFont="1" applyFill="1" applyBorder="1" applyAlignment="1" applyProtection="1">
      <alignment horizontal="justify" vertical="top" wrapText="1"/>
      <protection locked="0"/>
    </xf>
    <xf numFmtId="0" fontId="10" fillId="0" borderId="8" xfId="335" applyFont="1" applyFill="1" applyBorder="1" applyAlignment="1" applyProtection="1">
      <alignment horizontal="right"/>
      <protection locked="0"/>
    </xf>
    <xf numFmtId="4" fontId="10" fillId="0" borderId="8" xfId="335" applyNumberFormat="1" applyFont="1" applyFill="1" applyBorder="1" applyAlignment="1" applyProtection="1">
      <alignment horizontal="right"/>
      <protection locked="0"/>
    </xf>
    <xf numFmtId="0" fontId="10" fillId="0" borderId="0" xfId="335" applyFont="1" applyFill="1" applyBorder="1" applyAlignment="1" applyProtection="1">
      <alignment horizontal="right" vertical="top"/>
      <protection locked="0"/>
    </xf>
    <xf numFmtId="0" fontId="10" fillId="0" borderId="8" xfId="336" applyFont="1" applyFill="1" applyBorder="1" applyAlignment="1" applyProtection="1">
      <alignment horizontal="justify" vertical="top" wrapText="1"/>
      <protection locked="0"/>
    </xf>
    <xf numFmtId="0" fontId="10" fillId="0" borderId="0" xfId="150" applyFont="1" applyFill="1" applyAlignment="1" applyProtection="1">
      <alignment horizontal="left" vertical="top"/>
      <protection locked="0"/>
    </xf>
    <xf numFmtId="4" fontId="9" fillId="0" borderId="0" xfId="150" applyNumberFormat="1" applyFont="1" applyFill="1" applyBorder="1" applyAlignment="1" applyProtection="1">
      <alignment horizontal="center"/>
      <protection locked="0"/>
    </xf>
    <xf numFmtId="0" fontId="10" fillId="0" borderId="0" xfId="1384" applyFont="1" applyFill="1" applyBorder="1" applyProtection="1">
      <protection locked="0"/>
    </xf>
    <xf numFmtId="4" fontId="10" fillId="0" borderId="8" xfId="335" applyNumberFormat="1" applyFont="1" applyFill="1" applyBorder="1" applyAlignment="1" applyProtection="1">
      <alignment horizontal="left"/>
      <protection locked="0"/>
    </xf>
    <xf numFmtId="0" fontId="10" fillId="0" borderId="0" xfId="164" applyFont="1" applyFill="1" applyBorder="1" applyAlignment="1" applyProtection="1">
      <alignment horizontal="justify" vertical="top" wrapText="1"/>
      <protection locked="0"/>
    </xf>
    <xf numFmtId="0" fontId="10" fillId="0" borderId="0" xfId="169" applyFont="1" applyFill="1" applyBorder="1" applyAlignment="1" applyProtection="1">
      <alignment horizontal="justify" vertical="top" wrapText="1"/>
      <protection locked="0"/>
    </xf>
    <xf numFmtId="0" fontId="10" fillId="0" borderId="0" xfId="1" applyFont="1" applyFill="1" applyBorder="1" applyAlignment="1">
      <alignment vertical="top" wrapText="1"/>
    </xf>
    <xf numFmtId="0" fontId="10" fillId="0" borderId="0" xfId="1" applyFont="1" applyFill="1" applyBorder="1" applyAlignment="1">
      <alignment horizontal="right"/>
    </xf>
    <xf numFmtId="0" fontId="10" fillId="0" borderId="0" xfId="1" applyNumberFormat="1" applyFont="1" applyFill="1" applyBorder="1" applyAlignment="1">
      <alignment horizontal="right" wrapText="1"/>
    </xf>
    <xf numFmtId="0" fontId="13" fillId="0" borderId="9" xfId="1384" applyFont="1" applyFill="1" applyBorder="1" applyAlignment="1">
      <alignment vertical="center"/>
    </xf>
    <xf numFmtId="0" fontId="13" fillId="0" borderId="0" xfId="1384" applyFont="1" applyFill="1" applyBorder="1" applyAlignment="1">
      <alignment horizontal="left"/>
    </xf>
    <xf numFmtId="0" fontId="10" fillId="0" borderId="0" xfId="2" applyFont="1" applyFill="1" applyBorder="1" applyAlignment="1">
      <alignment horizontal="right"/>
    </xf>
    <xf numFmtId="0" fontId="10" fillId="0" borderId="0" xfId="2" applyNumberFormat="1" applyFont="1" applyFill="1" applyBorder="1" applyAlignment="1">
      <alignment horizontal="right" wrapText="1"/>
    </xf>
    <xf numFmtId="0" fontId="13" fillId="0" borderId="0" xfId="1384" applyFont="1" applyFill="1" applyBorder="1" applyAlignment="1">
      <alignment vertical="center"/>
    </xf>
    <xf numFmtId="0" fontId="13" fillId="0" borderId="0" xfId="1384" quotePrefix="1" applyFont="1" applyFill="1" applyBorder="1" applyAlignment="1" applyProtection="1">
      <alignment horizontal="right" vertical="top"/>
      <protection locked="0"/>
    </xf>
    <xf numFmtId="0" fontId="45" fillId="0" borderId="0" xfId="1384" applyFont="1" applyFill="1" applyBorder="1" applyAlignment="1" applyProtection="1">
      <alignment horizontal="justify" vertical="top" wrapText="1"/>
      <protection locked="0"/>
    </xf>
    <xf numFmtId="0" fontId="46" fillId="0" borderId="0" xfId="2" applyFont="1" applyFill="1" applyBorder="1" applyAlignment="1" applyProtection="1">
      <alignment horizontal="right"/>
      <protection locked="0"/>
    </xf>
    <xf numFmtId="4" fontId="10" fillId="0" borderId="8" xfId="1384" applyNumberFormat="1" applyFont="1" applyFill="1" applyBorder="1" applyAlignment="1" applyProtection="1">
      <alignment horizontal="right"/>
      <protection locked="0"/>
    </xf>
    <xf numFmtId="164" fontId="10" fillId="0" borderId="8" xfId="1384" applyNumberFormat="1" applyFont="1" applyFill="1" applyBorder="1" applyAlignment="1" applyProtection="1">
      <alignment horizontal="right"/>
      <protection locked="0"/>
    </xf>
    <xf numFmtId="0" fontId="10" fillId="0" borderId="0" xfId="2" applyFont="1" applyFill="1" applyBorder="1" applyAlignment="1" applyProtection="1">
      <alignment horizontal="justify" vertical="top"/>
      <protection locked="0"/>
    </xf>
    <xf numFmtId="0" fontId="14" fillId="0" borderId="0" xfId="1384" applyFont="1" applyFill="1" applyBorder="1" applyAlignment="1" applyProtection="1">
      <alignment horizontal="right" vertical="center" wrapText="1"/>
      <protection locked="0"/>
    </xf>
    <xf numFmtId="0" fontId="14" fillId="0" borderId="0" xfId="1384" applyFont="1" applyFill="1" applyBorder="1" applyAlignment="1" applyProtection="1">
      <alignment horizontal="right" vertical="center"/>
      <protection locked="0"/>
    </xf>
    <xf numFmtId="0" fontId="16" fillId="0" borderId="2" xfId="1384" applyFont="1" applyFill="1" applyBorder="1" applyAlignment="1" applyProtection="1">
      <alignment horizontal="left" vertical="top"/>
      <protection locked="0"/>
    </xf>
    <xf numFmtId="0" fontId="17" fillId="0" borderId="2" xfId="1384" applyFont="1" applyFill="1" applyBorder="1" applyAlignment="1" applyProtection="1">
      <alignment horizontal="right"/>
      <protection locked="0"/>
    </xf>
    <xf numFmtId="4" fontId="17" fillId="0" borderId="2" xfId="1384" applyNumberFormat="1" applyFont="1" applyFill="1" applyBorder="1" applyAlignment="1" applyProtection="1">
      <alignment horizontal="right"/>
      <protection locked="0"/>
    </xf>
    <xf numFmtId="164" fontId="17" fillId="0" borderId="2" xfId="1384" applyNumberFormat="1" applyFont="1" applyFill="1" applyBorder="1" applyAlignment="1" applyProtection="1">
      <alignment horizontal="right"/>
      <protection locked="0"/>
    </xf>
    <xf numFmtId="0" fontId="13" fillId="0" borderId="0" xfId="1384" applyFont="1" applyFill="1" applyBorder="1" applyAlignment="1" applyProtection="1">
      <alignment horizontal="right" vertical="top"/>
      <protection locked="0"/>
    </xf>
    <xf numFmtId="0" fontId="13" fillId="0" borderId="0" xfId="1384" applyFont="1" applyFill="1" applyBorder="1" applyAlignment="1" applyProtection="1">
      <alignment horizontal="right"/>
      <protection locked="0"/>
    </xf>
    <xf numFmtId="4" fontId="13" fillId="0" borderId="0" xfId="1384" applyNumberFormat="1" applyFont="1" applyFill="1" applyBorder="1" applyAlignment="1" applyProtection="1">
      <alignment horizontal="right"/>
      <protection locked="0"/>
    </xf>
    <xf numFmtId="164" fontId="13" fillId="0" borderId="0" xfId="1384" applyNumberFormat="1" applyFont="1" applyFill="1" applyBorder="1" applyAlignment="1" applyProtection="1">
      <alignment horizontal="right"/>
      <protection locked="0"/>
    </xf>
    <xf numFmtId="0" fontId="13" fillId="0" borderId="0" xfId="1384" applyFont="1" applyFill="1" applyAlignment="1" applyProtection="1">
      <alignment horizontal="left" vertical="top"/>
      <protection locked="0"/>
    </xf>
    <xf numFmtId="0" fontId="13" fillId="0" borderId="0" xfId="1384" applyFont="1" applyFill="1" applyProtection="1">
      <protection locked="0"/>
    </xf>
    <xf numFmtId="0" fontId="10" fillId="0" borderId="2" xfId="1384" applyFont="1" applyFill="1" applyBorder="1" applyAlignment="1" applyProtection="1">
      <alignment horizontal="right" vertical="top"/>
      <protection locked="0"/>
    </xf>
    <xf numFmtId="0" fontId="20" fillId="0" borderId="2" xfId="1384" applyFont="1" applyFill="1" applyBorder="1" applyAlignment="1" applyProtection="1">
      <alignment horizontal="left" vertical="center"/>
      <protection locked="0"/>
    </xf>
    <xf numFmtId="0" fontId="20" fillId="0" borderId="2" xfId="1384" applyFont="1" applyFill="1" applyBorder="1" applyAlignment="1" applyProtection="1">
      <alignment horizontal="left" vertical="center" wrapText="1"/>
      <protection locked="0"/>
    </xf>
    <xf numFmtId="164" fontId="20" fillId="0" borderId="2" xfId="1384" applyNumberFormat="1" applyFont="1" applyFill="1" applyBorder="1" applyAlignment="1" applyProtection="1">
      <alignment horizontal="right" vertical="center"/>
      <protection locked="0"/>
    </xf>
    <xf numFmtId="0" fontId="10" fillId="0" borderId="0" xfId="1384" applyFont="1" applyFill="1" applyBorder="1" applyAlignment="1" applyProtection="1">
      <alignment horizontal="left" vertical="center"/>
      <protection locked="0"/>
    </xf>
    <xf numFmtId="0" fontId="10" fillId="0" borderId="0" xfId="1384" applyFont="1" applyFill="1" applyBorder="1" applyAlignment="1" applyProtection="1">
      <alignment horizontal="right" vertical="center"/>
      <protection locked="0"/>
    </xf>
    <xf numFmtId="0" fontId="18" fillId="0" borderId="0" xfId="1384" applyFont="1" applyFill="1" applyBorder="1" applyAlignment="1" applyProtection="1">
      <alignment horizontal="right" vertical="center"/>
      <protection locked="0"/>
    </xf>
    <xf numFmtId="0" fontId="10" fillId="0" borderId="0" xfId="1384" applyFont="1" applyFill="1" applyBorder="1" applyAlignment="1" applyProtection="1">
      <alignment vertical="top"/>
      <protection locked="0"/>
    </xf>
    <xf numFmtId="0" fontId="10" fillId="0" borderId="0" xfId="1384" applyFont="1" applyFill="1" applyBorder="1" applyAlignment="1" applyProtection="1">
      <alignment horizontal="right" vertical="top" wrapText="1"/>
      <protection locked="0"/>
    </xf>
    <xf numFmtId="0" fontId="11" fillId="0" borderId="0" xfId="1384" applyFont="1" applyFill="1" applyBorder="1" applyAlignment="1" applyProtection="1">
      <alignment horizontal="right" vertical="top" wrapText="1"/>
      <protection locked="0"/>
    </xf>
    <xf numFmtId="4" fontId="10" fillId="0" borderId="0" xfId="1384" applyNumberFormat="1" applyFont="1" applyFill="1" applyBorder="1" applyAlignment="1" applyProtection="1">
      <alignment horizontal="right" vertical="top" wrapText="1"/>
      <protection locked="0"/>
    </xf>
    <xf numFmtId="164" fontId="10" fillId="0" borderId="0" xfId="1384" applyNumberFormat="1" applyFont="1" applyFill="1" applyBorder="1" applyAlignment="1" applyProtection="1">
      <alignment horizontal="right" vertical="top" wrapText="1"/>
      <protection locked="0"/>
    </xf>
    <xf numFmtId="4" fontId="11" fillId="0" borderId="0" xfId="1384" applyNumberFormat="1" applyFont="1" applyFill="1" applyProtection="1">
      <protection locked="0"/>
    </xf>
    <xf numFmtId="0" fontId="41" fillId="0" borderId="0" xfId="1388" applyAlignment="1" applyProtection="1">
      <alignment vertical="top" wrapText="1"/>
    </xf>
    <xf numFmtId="0" fontId="10" fillId="0" borderId="0" xfId="339" applyNumberFormat="1" applyFont="1" applyAlignment="1" applyProtection="1">
      <alignment horizontal="right" wrapText="1"/>
    </xf>
    <xf numFmtId="0" fontId="155" fillId="0" borderId="0" xfId="358" applyFont="1" applyFill="1" applyAlignment="1">
      <alignment horizontal="justify" vertical="center" wrapText="1"/>
    </xf>
    <xf numFmtId="166" fontId="106" fillId="0" borderId="13" xfId="0" applyNumberFormat="1" applyFont="1" applyFill="1" applyBorder="1" applyAlignment="1">
      <alignment horizontal="right" vertical="center"/>
    </xf>
    <xf numFmtId="0" fontId="106" fillId="0" borderId="9" xfId="0" applyFont="1" applyFill="1" applyBorder="1" applyAlignment="1">
      <alignment horizontal="left" vertical="center"/>
    </xf>
    <xf numFmtId="166" fontId="106" fillId="0" borderId="9" xfId="0" applyNumberFormat="1" applyFont="1" applyFill="1" applyBorder="1" applyAlignment="1">
      <alignment horizontal="center" vertical="center"/>
    </xf>
    <xf numFmtId="4" fontId="106" fillId="0" borderId="9" xfId="0" applyNumberFormat="1" applyFont="1" applyFill="1" applyBorder="1" applyAlignment="1">
      <alignment horizontal="center" vertical="center"/>
    </xf>
    <xf numFmtId="4" fontId="106" fillId="0" borderId="9" xfId="0" applyNumberFormat="1" applyFont="1" applyFill="1" applyBorder="1" applyAlignment="1">
      <alignment horizontal="right" vertical="center"/>
    </xf>
    <xf numFmtId="4" fontId="7" fillId="0" borderId="0" xfId="0" applyNumberFormat="1" applyFont="1" applyFill="1" applyBorder="1" applyAlignment="1" applyProtection="1">
      <alignment horizontal="center"/>
      <protection locked="0"/>
    </xf>
    <xf numFmtId="0" fontId="150" fillId="0" borderId="0" xfId="0" applyFont="1" applyAlignment="1">
      <alignment vertical="top"/>
    </xf>
    <xf numFmtId="49" fontId="11" fillId="0" borderId="0" xfId="1384" applyNumberFormat="1" applyAlignment="1">
      <alignment horizontal="right"/>
    </xf>
    <xf numFmtId="0" fontId="11" fillId="0" borderId="0" xfId="0" applyFont="1" applyFill="1" applyBorder="1" applyAlignment="1" applyProtection="1">
      <alignment horizontal="left" vertical="top" wrapText="1"/>
      <protection locked="0"/>
    </xf>
    <xf numFmtId="0" fontId="151" fillId="0" borderId="0" xfId="0" applyFont="1" applyAlignment="1">
      <alignment vertical="top" wrapText="1"/>
    </xf>
    <xf numFmtId="0" fontId="152" fillId="0" borderId="0" xfId="0" applyFont="1" applyAlignment="1">
      <alignment vertical="top" wrapText="1"/>
    </xf>
    <xf numFmtId="0" fontId="150" fillId="0" borderId="0" xfId="0" applyFont="1" applyAlignment="1">
      <alignment horizontal="center" vertical="top"/>
    </xf>
    <xf numFmtId="0" fontId="16" fillId="0" borderId="9" xfId="1305" applyNumberFormat="1" applyFont="1" applyFill="1" applyBorder="1" applyAlignment="1">
      <alignment horizontal="left" vertical="center" shrinkToFit="1"/>
    </xf>
    <xf numFmtId="0" fontId="10" fillId="0" borderId="0" xfId="0" applyFont="1" applyFill="1" applyAlignment="1" applyProtection="1">
      <alignment horizontal="left" vertical="top" wrapText="1"/>
      <protection locked="0"/>
    </xf>
    <xf numFmtId="0" fontId="18" fillId="0" borderId="0" xfId="0" applyFont="1" applyFill="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18" fillId="0" borderId="0" xfId="1384" applyFont="1" applyFill="1" applyBorder="1" applyAlignment="1" applyProtection="1">
      <alignment horizontal="left" vertical="top" wrapText="1"/>
      <protection locked="0"/>
    </xf>
    <xf numFmtId="0" fontId="13" fillId="0" borderId="9" xfId="1384" applyFont="1" applyFill="1" applyBorder="1" applyAlignment="1">
      <alignment vertical="center" wrapText="1"/>
    </xf>
    <xf numFmtId="0" fontId="11" fillId="0" borderId="9" xfId="1384" applyFill="1" applyBorder="1" applyAlignment="1">
      <alignment vertical="center" wrapText="1"/>
    </xf>
    <xf numFmtId="0" fontId="13" fillId="0" borderId="0" xfId="1384" applyFont="1" applyFill="1" applyBorder="1" applyAlignment="1" applyProtection="1">
      <alignment horizontal="left" vertical="top"/>
      <protection locked="0"/>
    </xf>
    <xf numFmtId="0" fontId="13" fillId="0" borderId="0" xfId="1384" applyFont="1" applyFill="1" applyBorder="1" applyAlignment="1">
      <alignment horizontal="left"/>
    </xf>
    <xf numFmtId="0" fontId="11" fillId="0" borderId="0" xfId="1384" applyFill="1" applyBorder="1" applyAlignment="1">
      <alignment horizontal="left" vertical="top" wrapText="1"/>
    </xf>
    <xf numFmtId="0" fontId="38" fillId="0" borderId="0" xfId="337" applyFont="1" applyAlignment="1">
      <alignment horizontal="left" vertical="top" wrapText="1"/>
    </xf>
    <xf numFmtId="0" fontId="44" fillId="0" borderId="10" xfId="360" applyFont="1" applyFill="1" applyBorder="1" applyAlignment="1" applyProtection="1">
      <alignment horizontal="center" wrapText="1"/>
      <protection locked="0"/>
    </xf>
    <xf numFmtId="0" fontId="44" fillId="0" borderId="2" xfId="360" applyFont="1" applyFill="1" applyBorder="1" applyAlignment="1" applyProtection="1">
      <alignment horizontal="center" wrapText="1"/>
      <protection locked="0"/>
    </xf>
    <xf numFmtId="0" fontId="44" fillId="0" borderId="11" xfId="360" applyFont="1" applyFill="1" applyBorder="1" applyAlignment="1" applyProtection="1">
      <alignment horizontal="center" wrapText="1"/>
      <protection locked="0"/>
    </xf>
    <xf numFmtId="0" fontId="44" fillId="0" borderId="2" xfId="0" applyFont="1" applyFill="1" applyBorder="1" applyAlignment="1" applyProtection="1">
      <alignment horizontal="center" vertical="center"/>
      <protection locked="0"/>
    </xf>
  </cellXfs>
  <cellStyles count="1389">
    <cellStyle name="20% - Accent1 1" xfId="366"/>
    <cellStyle name="20% - Accent1 2" xfId="367"/>
    <cellStyle name="20% - Accent1 2 2" xfId="368"/>
    <cellStyle name="20% - Accent2 1" xfId="369"/>
    <cellStyle name="20% - Accent2 2" xfId="370"/>
    <cellStyle name="20% - Accent2 2 2" xfId="371"/>
    <cellStyle name="20% - Accent3 1" xfId="372"/>
    <cellStyle name="20% - Accent3 2" xfId="373"/>
    <cellStyle name="20% - Accent3 2 2" xfId="374"/>
    <cellStyle name="20% - Accent4 1" xfId="375"/>
    <cellStyle name="20% - Accent4 2" xfId="376"/>
    <cellStyle name="20% - Accent4 2 2" xfId="377"/>
    <cellStyle name="20% - Accent5 1" xfId="378"/>
    <cellStyle name="20% - Accent5 2" xfId="379"/>
    <cellStyle name="20% - Accent5 2 2" xfId="380"/>
    <cellStyle name="20% - Accent6 1" xfId="381"/>
    <cellStyle name="20% - Accent6 2" xfId="382"/>
    <cellStyle name="20% - Accent6 2 2" xfId="383"/>
    <cellStyle name="20% - Akzent1" xfId="384"/>
    <cellStyle name="20% - Akzent2" xfId="385"/>
    <cellStyle name="20% - Akzent3" xfId="386"/>
    <cellStyle name="20% - Akzent4" xfId="387"/>
    <cellStyle name="20% - Akzent5" xfId="388"/>
    <cellStyle name="20% - Akzent6" xfId="389"/>
    <cellStyle name="20% - Isticanje1 2" xfId="390"/>
    <cellStyle name="20% - Isticanje2 2" xfId="391"/>
    <cellStyle name="20% - Isticanje3 2" xfId="392"/>
    <cellStyle name="20% - Isticanje4 2" xfId="393"/>
    <cellStyle name="20% - Isticanje5 2" xfId="394"/>
    <cellStyle name="20% - Isticanje6 2" xfId="395"/>
    <cellStyle name="40% - Accent1 1" xfId="396"/>
    <cellStyle name="40% - Accent1 2" xfId="397"/>
    <cellStyle name="40% - Accent1 2 2" xfId="398"/>
    <cellStyle name="40% - Accent2 1" xfId="399"/>
    <cellStyle name="40% - Accent2 2" xfId="400"/>
    <cellStyle name="40% - Accent2 2 2" xfId="401"/>
    <cellStyle name="40% - Accent3 1" xfId="402"/>
    <cellStyle name="40% - Accent3 2" xfId="403"/>
    <cellStyle name="40% - Accent3 2 2" xfId="404"/>
    <cellStyle name="40% - Accent4 1" xfId="405"/>
    <cellStyle name="40% - Accent4 2" xfId="406"/>
    <cellStyle name="40% - Accent4 2 2" xfId="407"/>
    <cellStyle name="40% - Accent5 1" xfId="408"/>
    <cellStyle name="40% - Accent5 2" xfId="409"/>
    <cellStyle name="40% - Accent5 2 2" xfId="410"/>
    <cellStyle name="40% - Accent6 1" xfId="411"/>
    <cellStyle name="40% - Accent6 2" xfId="412"/>
    <cellStyle name="40% - Accent6 2 2" xfId="413"/>
    <cellStyle name="40% - Akzent1" xfId="414"/>
    <cellStyle name="40% - Akzent2" xfId="415"/>
    <cellStyle name="40% - Akzent3" xfId="416"/>
    <cellStyle name="40% - Akzent4" xfId="417"/>
    <cellStyle name="40% - Akzent5" xfId="418"/>
    <cellStyle name="40% - Akzent6" xfId="419"/>
    <cellStyle name="40% - Isticanje1 2" xfId="420"/>
    <cellStyle name="40% - Isticanje2 2" xfId="421"/>
    <cellStyle name="40% - Isticanje3 2" xfId="422"/>
    <cellStyle name="40% - Isticanje4 2" xfId="423"/>
    <cellStyle name="40% - Isticanje5 2" xfId="424"/>
    <cellStyle name="40% - Isticanje6 2" xfId="425"/>
    <cellStyle name="40% - Naglasak1" xfId="426"/>
    <cellStyle name="40% - Naglasak1 2" xfId="427"/>
    <cellStyle name="60% - Accent1 1" xfId="428"/>
    <cellStyle name="60% - Accent1 2" xfId="429"/>
    <cellStyle name="60% - Accent2 1" xfId="430"/>
    <cellStyle name="60% - Accent2 2" xfId="431"/>
    <cellStyle name="60% - Accent3 1" xfId="432"/>
    <cellStyle name="60% - Accent3 2" xfId="433"/>
    <cellStyle name="60% - Accent4 1" xfId="434"/>
    <cellStyle name="60% - Accent4 2" xfId="435"/>
    <cellStyle name="60% - Accent5 1" xfId="436"/>
    <cellStyle name="60% - Accent5 2" xfId="437"/>
    <cellStyle name="60% - Accent6 1" xfId="438"/>
    <cellStyle name="60% - Accent6 2" xfId="439"/>
    <cellStyle name="60% - Akzent1" xfId="440"/>
    <cellStyle name="60% - Akzent2" xfId="441"/>
    <cellStyle name="60% - Akzent3" xfId="442"/>
    <cellStyle name="60% - Akzent4" xfId="443"/>
    <cellStyle name="60% - Akzent5" xfId="444"/>
    <cellStyle name="60% - Akzent6" xfId="445"/>
    <cellStyle name="A4 Small 210 x 297 mm" xfId="446"/>
    <cellStyle name="Accent1 1" xfId="447"/>
    <cellStyle name="Accent1 2" xfId="448"/>
    <cellStyle name="Accent2 1" xfId="449"/>
    <cellStyle name="Accent2 2" xfId="450"/>
    <cellStyle name="Accent3 1" xfId="451"/>
    <cellStyle name="Accent3 2" xfId="452"/>
    <cellStyle name="Accent4 1" xfId="453"/>
    <cellStyle name="Accent4 2" xfId="454"/>
    <cellStyle name="Accent5 1" xfId="455"/>
    <cellStyle name="Accent5 2" xfId="456"/>
    <cellStyle name="Accent6 1" xfId="457"/>
    <cellStyle name="Accent6 2" xfId="458"/>
    <cellStyle name="Akzent1" xfId="459"/>
    <cellStyle name="Akzent2" xfId="460"/>
    <cellStyle name="Akzent3" xfId="461"/>
    <cellStyle name="Akzent4" xfId="462"/>
    <cellStyle name="Akzent5" xfId="463"/>
    <cellStyle name="Akzent6" xfId="464"/>
    <cellStyle name="Ausgabe" xfId="465"/>
    <cellStyle name="Bad 1" xfId="466"/>
    <cellStyle name="Bad 2" xfId="467"/>
    <cellStyle name="Bad 3" xfId="468"/>
    <cellStyle name="Berechnung" xfId="469"/>
    <cellStyle name="Bilješka" xfId="470"/>
    <cellStyle name="Bilješka 2" xfId="471"/>
    <cellStyle name="Bilješka 2 2" xfId="472"/>
    <cellStyle name="Bilješka 2 2 2" xfId="473"/>
    <cellStyle name="Bilješka 3" xfId="474"/>
    <cellStyle name="Bilješka 4" xfId="475"/>
    <cellStyle name="Bilješka 4 2" xfId="476"/>
    <cellStyle name="Bilješka 5" xfId="477"/>
    <cellStyle name="Bilješka 5 2" xfId="478"/>
    <cellStyle name="Bilješka 6" xfId="479"/>
    <cellStyle name="Calculation 1" xfId="480"/>
    <cellStyle name="Calculation 2" xfId="481"/>
    <cellStyle name="Check Cell 1" xfId="482"/>
    <cellStyle name="Check Cell 2" xfId="483"/>
    <cellStyle name="Collegamento ipertestuale" xfId="484"/>
    <cellStyle name="Collegamento ipertestuale visitato" xfId="485"/>
    <cellStyle name="Comma 10" xfId="486"/>
    <cellStyle name="Comma 11" xfId="487"/>
    <cellStyle name="Comma 12" xfId="488"/>
    <cellStyle name="Comma 2" xfId="338"/>
    <cellStyle name="Comma 2 2" xfId="339"/>
    <cellStyle name="Comma 2 2 2" xfId="340"/>
    <cellStyle name="Comma 2 2 4" xfId="489"/>
    <cellStyle name="Comma 2 2 4 2" xfId="490"/>
    <cellStyle name="Comma 2 3" xfId="491"/>
    <cellStyle name="Comma 2 4" xfId="492"/>
    <cellStyle name="Comma 2 5" xfId="493"/>
    <cellStyle name="Comma 3" xfId="341"/>
    <cellStyle name="Comma 3 2" xfId="342"/>
    <cellStyle name="Comma 4" xfId="343"/>
    <cellStyle name="Comma 4 2" xfId="494"/>
    <cellStyle name="Comma 5" xfId="344"/>
    <cellStyle name="Comma 5 2" xfId="495"/>
    <cellStyle name="Comma 5 3" xfId="496"/>
    <cellStyle name="Comma 6" xfId="497"/>
    <cellStyle name="Comma 6 2" xfId="498"/>
    <cellStyle name="Comma 6 2 2" xfId="499"/>
    <cellStyle name="Comma 6 3" xfId="500"/>
    <cellStyle name="Comma 6 3 2" xfId="501"/>
    <cellStyle name="Comma 6 4" xfId="502"/>
    <cellStyle name="Comma 6 4 2" xfId="503"/>
    <cellStyle name="Comma 6 5" xfId="504"/>
    <cellStyle name="Comma 7" xfId="505"/>
    <cellStyle name="Comma 7 2" xfId="506"/>
    <cellStyle name="Comma 7 2 2" xfId="507"/>
    <cellStyle name="Comma 7 3" xfId="508"/>
    <cellStyle name="Comma 8" xfId="509"/>
    <cellStyle name="Comma 8 2" xfId="510"/>
    <cellStyle name="Comma 8 2 2" xfId="511"/>
    <cellStyle name="Comma 8 3" xfId="512"/>
    <cellStyle name="Comma 9" xfId="513"/>
    <cellStyle name="Comma 9 2" xfId="514"/>
    <cellStyle name="Comma0" xfId="345"/>
    <cellStyle name="Comma0 2" xfId="346"/>
    <cellStyle name="Currency 2" xfId="362"/>
    <cellStyle name="Currency 2 2" xfId="515"/>
    <cellStyle name="Currency 3" xfId="516"/>
    <cellStyle name="Currency 3 2" xfId="517"/>
    <cellStyle name="Currency 4" xfId="518"/>
    <cellStyle name="Currency 4 2" xfId="519"/>
    <cellStyle name="Currency 4 2 2" xfId="520"/>
    <cellStyle name="Currency 4 2 2 2" xfId="521"/>
    <cellStyle name="Currency 4 2 3" xfId="522"/>
    <cellStyle name="Currency 4 2 3 2" xfId="523"/>
    <cellStyle name="Currency 4 2 4" xfId="524"/>
    <cellStyle name="Currency 4 2 4 2" xfId="525"/>
    <cellStyle name="Currency 4 2 5" xfId="526"/>
    <cellStyle name="Currency 4 3" xfId="527"/>
    <cellStyle name="Currency 5" xfId="528"/>
    <cellStyle name="Currency 5 2" xfId="529"/>
    <cellStyle name="Currency 5 2 2" xfId="530"/>
    <cellStyle name="Currency 5 3" xfId="531"/>
    <cellStyle name="Currency 5 3 2" xfId="532"/>
    <cellStyle name="Currency 5 4" xfId="533"/>
    <cellStyle name="Currency 5 4 2" xfId="534"/>
    <cellStyle name="Currency 5 5" xfId="535"/>
    <cellStyle name="Currency 6" xfId="536"/>
    <cellStyle name="Currency 6 2" xfId="537"/>
    <cellStyle name="Currency 7" xfId="538"/>
    <cellStyle name="Currency0" xfId="347"/>
    <cellStyle name="Currency0 2" xfId="348"/>
    <cellStyle name="Date" xfId="349"/>
    <cellStyle name="Date 2" xfId="350"/>
    <cellStyle name="Default_Uvuceni" xfId="539"/>
    <cellStyle name="Dobro" xfId="540"/>
    <cellStyle name="Dobro 2" xfId="541"/>
    <cellStyle name="Eingabe" xfId="542"/>
    <cellStyle name="Ergebnis" xfId="543"/>
    <cellStyle name="Erklärender Text" xfId="544"/>
    <cellStyle name="Excel Built-in Normal" xfId="545"/>
    <cellStyle name="Excel Built-in Normal 2" xfId="546"/>
    <cellStyle name="Excel Built-in Normal 2 2" xfId="547"/>
    <cellStyle name="Excel_BuiltIn_20% - Accent2" xfId="548"/>
    <cellStyle name="Explanatory Text 1" xfId="549"/>
    <cellStyle name="Explanatory Text 2" xfId="550"/>
    <cellStyle name="Fixed" xfId="351"/>
    <cellStyle name="Fixed 2" xfId="352"/>
    <cellStyle name="Good 1" xfId="551"/>
    <cellStyle name="Good 2" xfId="552"/>
    <cellStyle name="Gut" xfId="553"/>
    <cellStyle name="Heading 1 1" xfId="554"/>
    <cellStyle name="Heading 1 2" xfId="555"/>
    <cellStyle name="Heading 2 1" xfId="556"/>
    <cellStyle name="Heading 2 2" xfId="557"/>
    <cellStyle name="Heading 3 1" xfId="558"/>
    <cellStyle name="Heading 3 2" xfId="559"/>
    <cellStyle name="Heading 4 1" xfId="560"/>
    <cellStyle name="Heading 4 2" xfId="561"/>
    <cellStyle name="Hyperlink 2" xfId="562"/>
    <cellStyle name="Hyperlink 2 2" xfId="563"/>
    <cellStyle name="Input 1" xfId="564"/>
    <cellStyle name="Input 2" xfId="565"/>
    <cellStyle name="Izlaz" xfId="566"/>
    <cellStyle name="Izlaz 2" xfId="567"/>
    <cellStyle name="kolona A" xfId="568"/>
    <cellStyle name="kolona A 2" xfId="569"/>
    <cellStyle name="kolona B" xfId="353"/>
    <cellStyle name="kolona C" xfId="570"/>
    <cellStyle name="kolona D" xfId="571"/>
    <cellStyle name="kolona E" xfId="572"/>
    <cellStyle name="kolona F" xfId="573"/>
    <cellStyle name="kolona G" xfId="574"/>
    <cellStyle name="kolona H" xfId="575"/>
    <cellStyle name="Linked Cell 1" xfId="576"/>
    <cellStyle name="Linked Cell 2" xfId="577"/>
    <cellStyle name="merge" xfId="578"/>
    <cellStyle name="merge 2" xfId="579"/>
    <cellStyle name="Naslov" xfId="580"/>
    <cellStyle name="Naslov 1 2" xfId="581"/>
    <cellStyle name="Naslov 2 2" xfId="582"/>
    <cellStyle name="Naslov 5" xfId="583"/>
    <cellStyle name="Neutral 1" xfId="584"/>
    <cellStyle name="Neutral 2" xfId="585"/>
    <cellStyle name="Normal" xfId="0" builtinId="0"/>
    <cellStyle name="Normal 10" xfId="354"/>
    <cellStyle name="Normal 10 2" xfId="355"/>
    <cellStyle name="Normal 10 2 2" xfId="586"/>
    <cellStyle name="Normal 10 2 2 2" xfId="587"/>
    <cellStyle name="Normal 10 2 2 3" xfId="588"/>
    <cellStyle name="Normal 10 2 3" xfId="589"/>
    <cellStyle name="Normal 10 3" xfId="356"/>
    <cellStyle name="Normal 10 4" xfId="590"/>
    <cellStyle name="Normal 11" xfId="591"/>
    <cellStyle name="Normal 11 2" xfId="592"/>
    <cellStyle name="Normal 11 2 2" xfId="593"/>
    <cellStyle name="Normal 117" xfId="594"/>
    <cellStyle name="Normal 12" xfId="595"/>
    <cellStyle name="Normal 12 2" xfId="357"/>
    <cellStyle name="Normal 13" xfId="596"/>
    <cellStyle name="Normal 13 2" xfId="597"/>
    <cellStyle name="Normal 13 2 2" xfId="598"/>
    <cellStyle name="Normal 13 3" xfId="599"/>
    <cellStyle name="Normal 13 3 2" xfId="600"/>
    <cellStyle name="Normal 13 35" xfId="601"/>
    <cellStyle name="Normal 13_2015-01-29 - Auto kamp Karlovac - demontaze i rusenja" xfId="602"/>
    <cellStyle name="Normal 14" xfId="603"/>
    <cellStyle name="Normal 14 2" xfId="604"/>
    <cellStyle name="Normal 14 35" xfId="605"/>
    <cellStyle name="Normal 14 36" xfId="606"/>
    <cellStyle name="Normal 15" xfId="607"/>
    <cellStyle name="Normal 15 2" xfId="608"/>
    <cellStyle name="Normal 15 2 2" xfId="609"/>
    <cellStyle name="Normal 15 3" xfId="610"/>
    <cellStyle name="Normal 15 4" xfId="611"/>
    <cellStyle name="Normal 16" xfId="612"/>
    <cellStyle name="Normal 17" xfId="613"/>
    <cellStyle name="Normal 17 2" xfId="614"/>
    <cellStyle name="Normal 18" xfId="615"/>
    <cellStyle name="Normal 18 2" xfId="616"/>
    <cellStyle name="Normal 18 2 2" xfId="617"/>
    <cellStyle name="Normal 18 3" xfId="618"/>
    <cellStyle name="Normal 18 4" xfId="619"/>
    <cellStyle name="Normal 19" xfId="620"/>
    <cellStyle name="Normal 19 10" xfId="621"/>
    <cellStyle name="Normal 19 2" xfId="622"/>
    <cellStyle name="Normal 19 3" xfId="623"/>
    <cellStyle name="Normal 19 4" xfId="624"/>
    <cellStyle name="Normal 19 5" xfId="625"/>
    <cellStyle name="Normal 19 6" xfId="626"/>
    <cellStyle name="Normal 19 7" xfId="627"/>
    <cellStyle name="Normal 19 8" xfId="628"/>
    <cellStyle name="Normal 19 9" xfId="629"/>
    <cellStyle name="Normal 2" xfId="182"/>
    <cellStyle name="Normal 2 10" xfId="630"/>
    <cellStyle name="Normal 2 11" xfId="631"/>
    <cellStyle name="Normal 2 11 2" xfId="632"/>
    <cellStyle name="Normal 2 12" xfId="633"/>
    <cellStyle name="Normal 2 13" xfId="634"/>
    <cellStyle name="Normal 2 14" xfId="635"/>
    <cellStyle name="Normal 2 15" xfId="636"/>
    <cellStyle name="Normal 2 16" xfId="637"/>
    <cellStyle name="Normal 2 17" xfId="638"/>
    <cellStyle name="Normal 2 18" xfId="639"/>
    <cellStyle name="Normal 2 19" xfId="640"/>
    <cellStyle name="Normal 2 2" xfId="358"/>
    <cellStyle name="Normal 2 2 10" xfId="641"/>
    <cellStyle name="Normal 2 2 2" xfId="365"/>
    <cellStyle name="Normal 2 2 2 2" xfId="642"/>
    <cellStyle name="Normal 2 2 3" xfId="643"/>
    <cellStyle name="Normal 2 2 3 2" xfId="644"/>
    <cellStyle name="Normal 2 2 4" xfId="645"/>
    <cellStyle name="Normal 2 2 4 2" xfId="646"/>
    <cellStyle name="Normal 2 2 5" xfId="647"/>
    <cellStyle name="Normal 2 2 6" xfId="648"/>
    <cellStyle name="Normal 2 2 7" xfId="649"/>
    <cellStyle name="Normal 2 2_123_IZ_troskovnik_rasvjeta_120320_telektra" xfId="650"/>
    <cellStyle name="Normal 2 20" xfId="651"/>
    <cellStyle name="Normal 2 21" xfId="652"/>
    <cellStyle name="Normal 2 3" xfId="360"/>
    <cellStyle name="Normal 2 3 2" xfId="653"/>
    <cellStyle name="Normal 2 4" xfId="654"/>
    <cellStyle name="Normal 2 4 2" xfId="655"/>
    <cellStyle name="Normal 2 5" xfId="656"/>
    <cellStyle name="Normal 2 5 2" xfId="657"/>
    <cellStyle name="Normal 2 5 2 2" xfId="658"/>
    <cellStyle name="Normal 2 5 3" xfId="659"/>
    <cellStyle name="Normal 2 5 4" xfId="660"/>
    <cellStyle name="Normal 2 5 5" xfId="661"/>
    <cellStyle name="Normal 2 5_123_IZ_troskovnik_rasvjeta_120320_telektra" xfId="662"/>
    <cellStyle name="Normal 2 6" xfId="663"/>
    <cellStyle name="Normal 2 6 2" xfId="664"/>
    <cellStyle name="Normal 2 6 3" xfId="665"/>
    <cellStyle name="Normal 2 7" xfId="666"/>
    <cellStyle name="Normal 2 7 2" xfId="667"/>
    <cellStyle name="Normal 2 8" xfId="668"/>
    <cellStyle name="Normal 2 9" xfId="669"/>
    <cellStyle name="Normal 20" xfId="670"/>
    <cellStyle name="Normal 20 10" xfId="671"/>
    <cellStyle name="Normal 20 11" xfId="672"/>
    <cellStyle name="Normal 20 12" xfId="673"/>
    <cellStyle name="Normal 20 13" xfId="674"/>
    <cellStyle name="Normal 20 14" xfId="675"/>
    <cellStyle name="Normal 20 15" xfId="676"/>
    <cellStyle name="Normal 20 16" xfId="677"/>
    <cellStyle name="Normal 20 17" xfId="678"/>
    <cellStyle name="Normal 20 18" xfId="679"/>
    <cellStyle name="Normal 20 19" xfId="680"/>
    <cellStyle name="Normal 20 2" xfId="681"/>
    <cellStyle name="Normal 20 2 2" xfId="682"/>
    <cellStyle name="Normal 20 2 2 2" xfId="683"/>
    <cellStyle name="Normal 20 2 3" xfId="684"/>
    <cellStyle name="Normal 20 2 4" xfId="685"/>
    <cellStyle name="Normal 20 20" xfId="686"/>
    <cellStyle name="Normal 20 21" xfId="687"/>
    <cellStyle name="Normal 20 22" xfId="688"/>
    <cellStyle name="Normal 20 23" xfId="689"/>
    <cellStyle name="Normal 20 3" xfId="690"/>
    <cellStyle name="Normal 20 4" xfId="691"/>
    <cellStyle name="Normal 20 5" xfId="692"/>
    <cellStyle name="Normal 20 6" xfId="693"/>
    <cellStyle name="Normal 20 7" xfId="694"/>
    <cellStyle name="Normal 20 8" xfId="695"/>
    <cellStyle name="Normal 20 9" xfId="696"/>
    <cellStyle name="Normal 21" xfId="697"/>
    <cellStyle name="Normal 21 10" xfId="698"/>
    <cellStyle name="Normal 21 11" xfId="699"/>
    <cellStyle name="Normal 21 11 2" xfId="700"/>
    <cellStyle name="Normal 21 12" xfId="701"/>
    <cellStyle name="Normal 21 2" xfId="702"/>
    <cellStyle name="Normal 21 3" xfId="703"/>
    <cellStyle name="Normal 21 4" xfId="704"/>
    <cellStyle name="Normal 21 5" xfId="705"/>
    <cellStyle name="Normal 21 6" xfId="706"/>
    <cellStyle name="Normal 21 7" xfId="707"/>
    <cellStyle name="Normal 21 8" xfId="708"/>
    <cellStyle name="Normal 21 9" xfId="709"/>
    <cellStyle name="Normal 22" xfId="710"/>
    <cellStyle name="Normal 22 10" xfId="711"/>
    <cellStyle name="Normal 22 11" xfId="712"/>
    <cellStyle name="Normal 22 12" xfId="713"/>
    <cellStyle name="Normal 22 13" xfId="714"/>
    <cellStyle name="Normal 22 14" xfId="715"/>
    <cellStyle name="Normal 22 15" xfId="716"/>
    <cellStyle name="Normal 22 16" xfId="717"/>
    <cellStyle name="Normal 22 17" xfId="718"/>
    <cellStyle name="Normal 22 18" xfId="719"/>
    <cellStyle name="Normal 22 19" xfId="720"/>
    <cellStyle name="Normal 22 2" xfId="721"/>
    <cellStyle name="Normal 22 20" xfId="722"/>
    <cellStyle name="Normal 22 21" xfId="723"/>
    <cellStyle name="Normal 22 3" xfId="724"/>
    <cellStyle name="Normal 22 4" xfId="725"/>
    <cellStyle name="Normal 22 5" xfId="726"/>
    <cellStyle name="Normal 22 6" xfId="727"/>
    <cellStyle name="Normal 22 7" xfId="728"/>
    <cellStyle name="Normal 22 8" xfId="729"/>
    <cellStyle name="Normal 22 9" xfId="730"/>
    <cellStyle name="Normal 23" xfId="731"/>
    <cellStyle name="Normal 23 10" xfId="732"/>
    <cellStyle name="Normal 23 11" xfId="733"/>
    <cellStyle name="Normal 23 11 2" xfId="734"/>
    <cellStyle name="Normal 23 12" xfId="735"/>
    <cellStyle name="Normal 23 2" xfId="736"/>
    <cellStyle name="Normal 23 3" xfId="737"/>
    <cellStyle name="Normal 23 4" xfId="738"/>
    <cellStyle name="Normal 23 5" xfId="739"/>
    <cellStyle name="Normal 23 6" xfId="740"/>
    <cellStyle name="Normal 23 7" xfId="741"/>
    <cellStyle name="Normal 23 8" xfId="742"/>
    <cellStyle name="Normal 23 9" xfId="743"/>
    <cellStyle name="Normal 24" xfId="744"/>
    <cellStyle name="Normal 24 10" xfId="745"/>
    <cellStyle name="Normal 24 11" xfId="746"/>
    <cellStyle name="Normal 24 11 2" xfId="747"/>
    <cellStyle name="Normal 24 12" xfId="748"/>
    <cellStyle name="Normal 24 2" xfId="749"/>
    <cellStyle name="Normal 24 3" xfId="750"/>
    <cellStyle name="Normal 24 4" xfId="751"/>
    <cellStyle name="Normal 24 5" xfId="752"/>
    <cellStyle name="Normal 24 6" xfId="753"/>
    <cellStyle name="Normal 24 7" xfId="754"/>
    <cellStyle name="Normal 24 8" xfId="755"/>
    <cellStyle name="Normal 24 9" xfId="756"/>
    <cellStyle name="Normal 25" xfId="757"/>
    <cellStyle name="Normal 25 10" xfId="758"/>
    <cellStyle name="Normal 25 11" xfId="759"/>
    <cellStyle name="Normal 25 11 2" xfId="760"/>
    <cellStyle name="Normal 25 12" xfId="761"/>
    <cellStyle name="Normal 25 2" xfId="762"/>
    <cellStyle name="Normal 25 3" xfId="763"/>
    <cellStyle name="Normal 25 4" xfId="764"/>
    <cellStyle name="Normal 25 5" xfId="765"/>
    <cellStyle name="Normal 25 6" xfId="766"/>
    <cellStyle name="Normal 25 7" xfId="767"/>
    <cellStyle name="Normal 25 8" xfId="768"/>
    <cellStyle name="Normal 25 9" xfId="769"/>
    <cellStyle name="Normal 26" xfId="770"/>
    <cellStyle name="Normal 26 10" xfId="771"/>
    <cellStyle name="Normal 26 2" xfId="772"/>
    <cellStyle name="Normal 26 3" xfId="773"/>
    <cellStyle name="Normal 26 4" xfId="774"/>
    <cellStyle name="Normal 26 5" xfId="775"/>
    <cellStyle name="Normal 26 6" xfId="776"/>
    <cellStyle name="Normal 26 7" xfId="777"/>
    <cellStyle name="Normal 26 8" xfId="778"/>
    <cellStyle name="Normal 26 9" xfId="779"/>
    <cellStyle name="Normal 27" xfId="780"/>
    <cellStyle name="Normal 27 10" xfId="781"/>
    <cellStyle name="Normal 27 2" xfId="782"/>
    <cellStyle name="Normal 27 3" xfId="783"/>
    <cellStyle name="Normal 27 4" xfId="784"/>
    <cellStyle name="Normal 27 5" xfId="785"/>
    <cellStyle name="Normal 27 6" xfId="786"/>
    <cellStyle name="Normal 27 7" xfId="787"/>
    <cellStyle name="Normal 27 8" xfId="788"/>
    <cellStyle name="Normal 27 9" xfId="789"/>
    <cellStyle name="Normal 28" xfId="790"/>
    <cellStyle name="Normal 28 10" xfId="791"/>
    <cellStyle name="Normal 28 11" xfId="792"/>
    <cellStyle name="Normal 28 12" xfId="793"/>
    <cellStyle name="Normal 28 13" xfId="794"/>
    <cellStyle name="Normal 28 14" xfId="795"/>
    <cellStyle name="Normal 28 15" xfId="796"/>
    <cellStyle name="Normal 28 16" xfId="797"/>
    <cellStyle name="Normal 28 17" xfId="798"/>
    <cellStyle name="Normal 28 18" xfId="799"/>
    <cellStyle name="Normal 28 18 2" xfId="800"/>
    <cellStyle name="Normal 28 19" xfId="801"/>
    <cellStyle name="Normal 28 2" xfId="802"/>
    <cellStyle name="Normal 28 2 2" xfId="803"/>
    <cellStyle name="Normal 28 2 2 2" xfId="804"/>
    <cellStyle name="Normal 28 2 3" xfId="805"/>
    <cellStyle name="Normal 28 2 4" xfId="806"/>
    <cellStyle name="Normal 28 3" xfId="807"/>
    <cellStyle name="Normal 28 4" xfId="808"/>
    <cellStyle name="Normal 28 5" xfId="809"/>
    <cellStyle name="Normal 28 6" xfId="810"/>
    <cellStyle name="Normal 28 7" xfId="811"/>
    <cellStyle name="Normal 28 8" xfId="812"/>
    <cellStyle name="Normal 28 9" xfId="813"/>
    <cellStyle name="Normal 29" xfId="814"/>
    <cellStyle name="Normal 29 10" xfId="815"/>
    <cellStyle name="Normal 29 11" xfId="816"/>
    <cellStyle name="Normal 29 11 2" xfId="817"/>
    <cellStyle name="Normal 29 12" xfId="818"/>
    <cellStyle name="Normal 29 2" xfId="819"/>
    <cellStyle name="Normal 29 3" xfId="820"/>
    <cellStyle name="Normal 29 4" xfId="821"/>
    <cellStyle name="Normal 29 5" xfId="822"/>
    <cellStyle name="Normal 29 6" xfId="823"/>
    <cellStyle name="Normal 29 7" xfId="824"/>
    <cellStyle name="Normal 29 8" xfId="825"/>
    <cellStyle name="Normal 29 9" xfId="826"/>
    <cellStyle name="Normal 3" xfId="335"/>
    <cellStyle name="Normal 3 10" xfId="827"/>
    <cellStyle name="Normal 3 11" xfId="828"/>
    <cellStyle name="Normal 3 12" xfId="829"/>
    <cellStyle name="Normal 3 13" xfId="830"/>
    <cellStyle name="Normal 3 14" xfId="831"/>
    <cellStyle name="Normal 3 15" xfId="832"/>
    <cellStyle name="Normal 3 15 2" xfId="833"/>
    <cellStyle name="Normal 3 16" xfId="834"/>
    <cellStyle name="Normal 3 17" xfId="835"/>
    <cellStyle name="Normal 3 2" xfId="836"/>
    <cellStyle name="Normal 3 2 2" xfId="837"/>
    <cellStyle name="Normal 3 3" xfId="838"/>
    <cellStyle name="Normal 3 3 2" xfId="839"/>
    <cellStyle name="Normal 3 4" xfId="840"/>
    <cellStyle name="Normal 3 5" xfId="841"/>
    <cellStyle name="Normal 3 6" xfId="842"/>
    <cellStyle name="Normal 3 7" xfId="843"/>
    <cellStyle name="Normal 3 8" xfId="844"/>
    <cellStyle name="Normal 3 9" xfId="845"/>
    <cellStyle name="Normal 30" xfId="846"/>
    <cellStyle name="Normal 30 10" xfId="847"/>
    <cellStyle name="Normal 30 11" xfId="848"/>
    <cellStyle name="Normal 30 11 2" xfId="849"/>
    <cellStyle name="Normal 30 12" xfId="850"/>
    <cellStyle name="Normal 30 2" xfId="851"/>
    <cellStyle name="Normal 30 3" xfId="852"/>
    <cellStyle name="Normal 30 4" xfId="853"/>
    <cellStyle name="Normal 30 5" xfId="854"/>
    <cellStyle name="Normal 30 6" xfId="855"/>
    <cellStyle name="Normal 30 7" xfId="856"/>
    <cellStyle name="Normal 30 8" xfId="857"/>
    <cellStyle name="Normal 30 9" xfId="858"/>
    <cellStyle name="Normal 31" xfId="859"/>
    <cellStyle name="Normal 31 10" xfId="860"/>
    <cellStyle name="Normal 31 11" xfId="861"/>
    <cellStyle name="Normal 31 11 2" xfId="862"/>
    <cellStyle name="Normal 31 12" xfId="863"/>
    <cellStyle name="Normal 31 2" xfId="864"/>
    <cellStyle name="Normal 31 3" xfId="865"/>
    <cellStyle name="Normal 31 4" xfId="866"/>
    <cellStyle name="Normal 31 5" xfId="867"/>
    <cellStyle name="Normal 31 6" xfId="868"/>
    <cellStyle name="Normal 31 7" xfId="869"/>
    <cellStyle name="Normal 31 8" xfId="870"/>
    <cellStyle name="Normal 31 9" xfId="871"/>
    <cellStyle name="Normal 32" xfId="872"/>
    <cellStyle name="Normal 32 10" xfId="873"/>
    <cellStyle name="Normal 32 11" xfId="874"/>
    <cellStyle name="Normal 32 12" xfId="875"/>
    <cellStyle name="Normal 32 13" xfId="876"/>
    <cellStyle name="Normal 32 14" xfId="877"/>
    <cellStyle name="Normal 32 15" xfId="878"/>
    <cellStyle name="Normal 32 16" xfId="879"/>
    <cellStyle name="Normal 32 17" xfId="880"/>
    <cellStyle name="Normal 32 18" xfId="881"/>
    <cellStyle name="Normal 32 18 2" xfId="882"/>
    <cellStyle name="Normal 32 19" xfId="883"/>
    <cellStyle name="Normal 32 2" xfId="884"/>
    <cellStyle name="Normal 32 2 2" xfId="885"/>
    <cellStyle name="Normal 32 2 2 2" xfId="886"/>
    <cellStyle name="Normal 32 2 3" xfId="887"/>
    <cellStyle name="Normal 32 2 4" xfId="888"/>
    <cellStyle name="Normal 32 3" xfId="889"/>
    <cellStyle name="Normal 32 4" xfId="890"/>
    <cellStyle name="Normal 32 5" xfId="891"/>
    <cellStyle name="Normal 32 6" xfId="892"/>
    <cellStyle name="Normal 32 7" xfId="893"/>
    <cellStyle name="Normal 32 8" xfId="894"/>
    <cellStyle name="Normal 32 9" xfId="895"/>
    <cellStyle name="Normal 33" xfId="896"/>
    <cellStyle name="Normal 33 10" xfId="897"/>
    <cellStyle name="Normal 33 11" xfId="898"/>
    <cellStyle name="Normal 33 11 2" xfId="899"/>
    <cellStyle name="Normal 33 12" xfId="900"/>
    <cellStyle name="Normal 33 2" xfId="901"/>
    <cellStyle name="Normal 33 3" xfId="902"/>
    <cellStyle name="Normal 33 4" xfId="903"/>
    <cellStyle name="Normal 33 5" xfId="904"/>
    <cellStyle name="Normal 33 6" xfId="905"/>
    <cellStyle name="Normal 33 7" xfId="906"/>
    <cellStyle name="Normal 33 8" xfId="907"/>
    <cellStyle name="Normal 33 9" xfId="908"/>
    <cellStyle name="Normal 34" xfId="909"/>
    <cellStyle name="Normal 34 10" xfId="910"/>
    <cellStyle name="Normal 34 11" xfId="911"/>
    <cellStyle name="Normal 34 11 2" xfId="912"/>
    <cellStyle name="Normal 34 12" xfId="913"/>
    <cellStyle name="Normal 34 2" xfId="914"/>
    <cellStyle name="Normal 34 3" xfId="915"/>
    <cellStyle name="Normal 34 4" xfId="916"/>
    <cellStyle name="Normal 34 5" xfId="917"/>
    <cellStyle name="Normal 34 6" xfId="918"/>
    <cellStyle name="Normal 34 7" xfId="919"/>
    <cellStyle name="Normal 34 8" xfId="920"/>
    <cellStyle name="Normal 34 9" xfId="921"/>
    <cellStyle name="Normal 35" xfId="922"/>
    <cellStyle name="Normal 35 10" xfId="923"/>
    <cellStyle name="Normal 35 11" xfId="924"/>
    <cellStyle name="Normal 35 11 2" xfId="925"/>
    <cellStyle name="Normal 35 12" xfId="926"/>
    <cellStyle name="Normal 35 2" xfId="927"/>
    <cellStyle name="Normal 35 3" xfId="928"/>
    <cellStyle name="Normal 35 4" xfId="929"/>
    <cellStyle name="Normal 35 5" xfId="930"/>
    <cellStyle name="Normal 35 6" xfId="931"/>
    <cellStyle name="Normal 35 7" xfId="932"/>
    <cellStyle name="Normal 35 8" xfId="933"/>
    <cellStyle name="Normal 35 9" xfId="934"/>
    <cellStyle name="Normal 36" xfId="935"/>
    <cellStyle name="Normal 36 10" xfId="936"/>
    <cellStyle name="Normal 36 11" xfId="937"/>
    <cellStyle name="Normal 36 11 2" xfId="938"/>
    <cellStyle name="Normal 36 12" xfId="939"/>
    <cellStyle name="Normal 36 2" xfId="940"/>
    <cellStyle name="Normal 36 3" xfId="941"/>
    <cellStyle name="Normal 36 4" xfId="942"/>
    <cellStyle name="Normal 36 5" xfId="943"/>
    <cellStyle name="Normal 36 6" xfId="944"/>
    <cellStyle name="Normal 36 7" xfId="945"/>
    <cellStyle name="Normal 36 8" xfId="946"/>
    <cellStyle name="Normal 36 9" xfId="947"/>
    <cellStyle name="Normal 37" xfId="948"/>
    <cellStyle name="Normal 37 10" xfId="949"/>
    <cellStyle name="Normal 37 11" xfId="950"/>
    <cellStyle name="Normal 37 11 2" xfId="951"/>
    <cellStyle name="Normal 37 12" xfId="952"/>
    <cellStyle name="Normal 37 2" xfId="953"/>
    <cellStyle name="Normal 37 3" xfId="954"/>
    <cellStyle name="Normal 37 4" xfId="955"/>
    <cellStyle name="Normal 37 5" xfId="956"/>
    <cellStyle name="Normal 37 6" xfId="957"/>
    <cellStyle name="Normal 37 7" xfId="958"/>
    <cellStyle name="Normal 37 8" xfId="959"/>
    <cellStyle name="Normal 37 9" xfId="960"/>
    <cellStyle name="Normal 38" xfId="961"/>
    <cellStyle name="Normal 38 10" xfId="962"/>
    <cellStyle name="Normal 38 11" xfId="963"/>
    <cellStyle name="Normal 38 11 2" xfId="964"/>
    <cellStyle name="Normal 38 12" xfId="965"/>
    <cellStyle name="Normal 38 2" xfId="966"/>
    <cellStyle name="Normal 38 3" xfId="967"/>
    <cellStyle name="Normal 38 4" xfId="968"/>
    <cellStyle name="Normal 38 5" xfId="969"/>
    <cellStyle name="Normal 38 6" xfId="970"/>
    <cellStyle name="Normal 38 7" xfId="971"/>
    <cellStyle name="Normal 38 8" xfId="972"/>
    <cellStyle name="Normal 38 9" xfId="973"/>
    <cellStyle name="Normal 39" xfId="974"/>
    <cellStyle name="Normal 39 10" xfId="975"/>
    <cellStyle name="Normal 39 11" xfId="976"/>
    <cellStyle name="Normal 39 11 2" xfId="977"/>
    <cellStyle name="Normal 39 12" xfId="978"/>
    <cellStyle name="Normal 39 2" xfId="979"/>
    <cellStyle name="Normal 39 3" xfId="980"/>
    <cellStyle name="Normal 39 4" xfId="981"/>
    <cellStyle name="Normal 39 5" xfId="982"/>
    <cellStyle name="Normal 39 6" xfId="983"/>
    <cellStyle name="Normal 39 7" xfId="984"/>
    <cellStyle name="Normal 39 8" xfId="985"/>
    <cellStyle name="Normal 39 9" xfId="986"/>
    <cellStyle name="Normal 4" xfId="337"/>
    <cellStyle name="Normal 4 10" xfId="987"/>
    <cellStyle name="Normal 4 2" xfId="988"/>
    <cellStyle name="Normal 4 3" xfId="989"/>
    <cellStyle name="Normal 4 4" xfId="990"/>
    <cellStyle name="Normal 40" xfId="991"/>
    <cellStyle name="Normal 41" xfId="992"/>
    <cellStyle name="Normal 42" xfId="993"/>
    <cellStyle name="Normal 43" xfId="994"/>
    <cellStyle name="Normal 44" xfId="995"/>
    <cellStyle name="Normal 45" xfId="996"/>
    <cellStyle name="Normal 47" xfId="997"/>
    <cellStyle name="Normal 48" xfId="998"/>
    <cellStyle name="Normal 49" xfId="999"/>
    <cellStyle name="Normal 5" xfId="1000"/>
    <cellStyle name="Normal 5 2" xfId="1001"/>
    <cellStyle name="Normal 50" xfId="1002"/>
    <cellStyle name="Normal 51" xfId="1003"/>
    <cellStyle name="Normal 52" xfId="1004"/>
    <cellStyle name="Normal 53" xfId="1005"/>
    <cellStyle name="Normal 54" xfId="1006"/>
    <cellStyle name="Normal 55" xfId="1007"/>
    <cellStyle name="Normal 56" xfId="1008"/>
    <cellStyle name="Normal 57" xfId="1009"/>
    <cellStyle name="Normal 58" xfId="1010"/>
    <cellStyle name="Normal 6" xfId="1011"/>
    <cellStyle name="Normal 6 2" xfId="1012"/>
    <cellStyle name="Normal 6 2 2" xfId="1013"/>
    <cellStyle name="Normal 6 3" xfId="1014"/>
    <cellStyle name="Normal 6 4" xfId="1015"/>
    <cellStyle name="Normal 65" xfId="1016"/>
    <cellStyle name="Normal 68" xfId="1017"/>
    <cellStyle name="Normal 7" xfId="1018"/>
    <cellStyle name="Normal 7 10" xfId="1019"/>
    <cellStyle name="Normal 7 11" xfId="1020"/>
    <cellStyle name="Normal 7 12" xfId="1021"/>
    <cellStyle name="Normal 7 13" xfId="1022"/>
    <cellStyle name="Normal 7 14" xfId="1023"/>
    <cellStyle name="Normal 7 15" xfId="1024"/>
    <cellStyle name="Normal 7 16" xfId="1025"/>
    <cellStyle name="Normal 7 17" xfId="1026"/>
    <cellStyle name="Normal 7 18" xfId="1027"/>
    <cellStyle name="Normal 7 19" xfId="1028"/>
    <cellStyle name="Normal 7 2" xfId="1029"/>
    <cellStyle name="Normal 7 20" xfId="1388"/>
    <cellStyle name="Normal 7 3" xfId="1030"/>
    <cellStyle name="Normal 7 4" xfId="1031"/>
    <cellStyle name="Normal 7 5" xfId="1032"/>
    <cellStyle name="Normal 7 6" xfId="1033"/>
    <cellStyle name="Normal 7 7" xfId="1034"/>
    <cellStyle name="Normal 7 8" xfId="1035"/>
    <cellStyle name="Normal 7 9" xfId="1036"/>
    <cellStyle name="Normal 70" xfId="1037"/>
    <cellStyle name="Normal 72" xfId="1038"/>
    <cellStyle name="Normal 73" xfId="1039"/>
    <cellStyle name="Normal 75" xfId="1040"/>
    <cellStyle name="Normal 76" xfId="1041"/>
    <cellStyle name="Normal 8" xfId="1042"/>
    <cellStyle name="Normal 8 2" xfId="1043"/>
    <cellStyle name="Normal 81" xfId="1044"/>
    <cellStyle name="Normal 83" xfId="1045"/>
    <cellStyle name="Normal 89" xfId="1046"/>
    <cellStyle name="Normal 9" xfId="1047"/>
    <cellStyle name="Normal 9 10" xfId="1048"/>
    <cellStyle name="Normal 9 11" xfId="1049"/>
    <cellStyle name="Normal 9 12" xfId="1050"/>
    <cellStyle name="Normal 9 13" xfId="1051"/>
    <cellStyle name="Normal 9 14" xfId="1052"/>
    <cellStyle name="Normal 9 15" xfId="1053"/>
    <cellStyle name="Normal 9 15 2" xfId="1054"/>
    <cellStyle name="Normal 9 16" xfId="1055"/>
    <cellStyle name="Normal 9 2" xfId="1056"/>
    <cellStyle name="Normal 9 2 2" xfId="1057"/>
    <cellStyle name="Normal 9 2 2 2" xfId="1058"/>
    <cellStyle name="Normal 9 2 3" xfId="1059"/>
    <cellStyle name="Normal 9 2 4" xfId="1060"/>
    <cellStyle name="Normal 9 3" xfId="1061"/>
    <cellStyle name="Normal 9 4" xfId="1062"/>
    <cellStyle name="Normal 9 5" xfId="1063"/>
    <cellStyle name="Normal 9 6" xfId="1064"/>
    <cellStyle name="Normal 9 7" xfId="1065"/>
    <cellStyle name="Normal 9 8" xfId="1066"/>
    <cellStyle name="Normal 9 9" xfId="1067"/>
    <cellStyle name="Normal 96" xfId="1068"/>
    <cellStyle name="Normal 97" xfId="1069"/>
    <cellStyle name="Normal_filip oprema-kooperanti" xfId="361"/>
    <cellStyle name="Normal1" xfId="1070"/>
    <cellStyle name="Normal3" xfId="1071"/>
    <cellStyle name="Normalno 2" xfId="2"/>
    <cellStyle name="Normalno 2 2" xfId="336"/>
    <cellStyle name="Normalno 2 3" xfId="1385"/>
    <cellStyle name="Normalno 3" xfId="1"/>
    <cellStyle name="Normalno 4" xfId="3"/>
    <cellStyle name="Normalno 4 10" xfId="58"/>
    <cellStyle name="Normalno 4 10 2" xfId="235"/>
    <cellStyle name="Normalno 4 11" xfId="53"/>
    <cellStyle name="Normalno 4 11 2" xfId="230"/>
    <cellStyle name="Normalno 4 12" xfId="65"/>
    <cellStyle name="Normalno 4 12 2" xfId="241"/>
    <cellStyle name="Normalno 4 13" xfId="66"/>
    <cellStyle name="Normalno 4 13 2" xfId="242"/>
    <cellStyle name="Normalno 4 14" xfId="71"/>
    <cellStyle name="Normalno 4 14 2" xfId="246"/>
    <cellStyle name="Normalno 4 15" xfId="92"/>
    <cellStyle name="Normalno 4 15 2" xfId="261"/>
    <cellStyle name="Normalno 4 16" xfId="97"/>
    <cellStyle name="Normalno 4 16 2" xfId="265"/>
    <cellStyle name="Normalno 4 17" xfId="101"/>
    <cellStyle name="Normalno 4 17 2" xfId="269"/>
    <cellStyle name="Normalno 4 18" xfId="105"/>
    <cellStyle name="Normalno 4 18 2" xfId="273"/>
    <cellStyle name="Normalno 4 19" xfId="113"/>
    <cellStyle name="Normalno 4 19 2" xfId="280"/>
    <cellStyle name="Normalno 4 2" xfId="5"/>
    <cellStyle name="Normalno 4 2 10" xfId="108"/>
    <cellStyle name="Normalno 4 2 10 2" xfId="275"/>
    <cellStyle name="Normalno 4 2 11" xfId="119"/>
    <cellStyle name="Normalno 4 2 11 2" xfId="285"/>
    <cellStyle name="Normalno 4 2 12" xfId="128"/>
    <cellStyle name="Normalno 4 2 12 2" xfId="289"/>
    <cellStyle name="Normalno 4 2 13" xfId="140"/>
    <cellStyle name="Normalno 4 2 13 2" xfId="300"/>
    <cellStyle name="Normalno 4 2 14" xfId="185"/>
    <cellStyle name="Normalno 4 2 2" xfId="9"/>
    <cellStyle name="Normalno 4 2 2 10" xfId="118"/>
    <cellStyle name="Normalno 4 2 2 10 2" xfId="284"/>
    <cellStyle name="Normalno 4 2 2 11" xfId="136"/>
    <cellStyle name="Normalno 4 2 2 11 2" xfId="297"/>
    <cellStyle name="Normalno 4 2 2 12" xfId="139"/>
    <cellStyle name="Normalno 4 2 2 12 2" xfId="299"/>
    <cellStyle name="Normalno 4 2 2 2" xfId="41"/>
    <cellStyle name="Normalno 4 2 2 2 2" xfId="218"/>
    <cellStyle name="Normalno 4 2 2 3" xfId="54"/>
    <cellStyle name="Normalno 4 2 2 3 2" xfId="231"/>
    <cellStyle name="Normalno 4 2 2 4" xfId="62"/>
    <cellStyle name="Normalno 4 2 2 4 2" xfId="239"/>
    <cellStyle name="Normalno 4 2 2 5" xfId="69"/>
    <cellStyle name="Normalno 4 2 2 5 2" xfId="245"/>
    <cellStyle name="Normalno 4 2 2 6" xfId="74"/>
    <cellStyle name="Normalno 4 2 2 6 2" xfId="249"/>
    <cellStyle name="Normalno 4 2 2 7" xfId="77"/>
    <cellStyle name="Normalno 4 2 2 7 2" xfId="251"/>
    <cellStyle name="Normalno 4 2 2 8" xfId="82"/>
    <cellStyle name="Normalno 4 2 2 8 2" xfId="255"/>
    <cellStyle name="Normalno 4 2 2 9" xfId="115"/>
    <cellStyle name="Normalno 4 2 2 9 2" xfId="282"/>
    <cellStyle name="Normalno 4 2 3" xfId="29"/>
    <cellStyle name="Normalno 4 2 3 2" xfId="207"/>
    <cellStyle name="Normalno 4 2 4" xfId="32"/>
    <cellStyle name="Normalno 4 2 4 2" xfId="210"/>
    <cellStyle name="Normalno 4 2 5" xfId="60"/>
    <cellStyle name="Normalno 4 2 5 2" xfId="237"/>
    <cellStyle name="Normalno 4 2 6" xfId="67"/>
    <cellStyle name="Normalno 4 2 6 2" xfId="243"/>
    <cellStyle name="Normalno 4 2 7" xfId="72"/>
    <cellStyle name="Normalno 4 2 7 2" xfId="247"/>
    <cellStyle name="Normalno 4 2 8" xfId="78"/>
    <cellStyle name="Normalno 4 2 8 2" xfId="252"/>
    <cellStyle name="Normalno 4 2 9" xfId="83"/>
    <cellStyle name="Normalno 4 2 9 2" xfId="256"/>
    <cellStyle name="Normalno 4 20" xfId="125"/>
    <cellStyle name="Normalno 4 20 2" xfId="287"/>
    <cellStyle name="Normalno 4 21" xfId="134"/>
    <cellStyle name="Normalno 4 21 2" xfId="295"/>
    <cellStyle name="Normalno 4 22" xfId="131"/>
    <cellStyle name="Normalno 4 22 2" xfId="292"/>
    <cellStyle name="Normalno 4 23" xfId="145"/>
    <cellStyle name="Normalno 4 23 2" xfId="303"/>
    <cellStyle name="Normalno 4 24" xfId="151"/>
    <cellStyle name="Normalno 4 24 2" xfId="307"/>
    <cellStyle name="Normalno 4 25" xfId="156"/>
    <cellStyle name="Normalno 4 25 2" xfId="311"/>
    <cellStyle name="Normalno 4 26" xfId="160"/>
    <cellStyle name="Normalno 4 26 2" xfId="315"/>
    <cellStyle name="Normalno 4 27" xfId="165"/>
    <cellStyle name="Normalno 4 27 2" xfId="319"/>
    <cellStyle name="Normalno 4 28" xfId="170"/>
    <cellStyle name="Normalno 4 28 2" xfId="323"/>
    <cellStyle name="Normalno 4 29" xfId="174"/>
    <cellStyle name="Normalno 4 29 2" xfId="327"/>
    <cellStyle name="Normalno 4 3" xfId="10"/>
    <cellStyle name="Normalno 4 3 10" xfId="116"/>
    <cellStyle name="Normalno 4 3 10 2" xfId="283"/>
    <cellStyle name="Normalno 4 3 11" xfId="130"/>
    <cellStyle name="Normalno 4 3 11 2" xfId="291"/>
    <cellStyle name="Normalno 4 3 12" xfId="137"/>
    <cellStyle name="Normalno 4 3 12 2" xfId="298"/>
    <cellStyle name="Normalno 4 3 13" xfId="189"/>
    <cellStyle name="Normalno 4 3 2" xfId="31"/>
    <cellStyle name="Normalno 4 3 2 2" xfId="209"/>
    <cellStyle name="Normalno 4 3 3" xfId="11"/>
    <cellStyle name="Normalno 4 3 3 2" xfId="190"/>
    <cellStyle name="Normalno 4 3 4" xfId="57"/>
    <cellStyle name="Normalno 4 3 4 2" xfId="234"/>
    <cellStyle name="Normalno 4 3 5" xfId="56"/>
    <cellStyle name="Normalno 4 3 5 2" xfId="233"/>
    <cellStyle name="Normalno 4 3 6" xfId="39"/>
    <cellStyle name="Normalno 4 3 6 2" xfId="216"/>
    <cellStyle name="Normalno 4 3 7" xfId="64"/>
    <cellStyle name="Normalno 4 3 7 2" xfId="240"/>
    <cellStyle name="Normalno 4 3 8" xfId="76"/>
    <cellStyle name="Normalno 4 3 8 2" xfId="250"/>
    <cellStyle name="Normalno 4 3 9" xfId="110"/>
    <cellStyle name="Normalno 4 3 9 2" xfId="277"/>
    <cellStyle name="Normalno 4 30" xfId="178"/>
    <cellStyle name="Normalno 4 30 2" xfId="331"/>
    <cellStyle name="Normalno 4 31" xfId="183"/>
    <cellStyle name="Normalno 4 32" xfId="363"/>
    <cellStyle name="Normalno 4 33" xfId="1386"/>
    <cellStyle name="Normalno 4 4" xfId="14"/>
    <cellStyle name="Normalno 4 4 2" xfId="47"/>
    <cellStyle name="Normalno 4 4 2 2" xfId="224"/>
    <cellStyle name="Normalno 4 4 3" xfId="193"/>
    <cellStyle name="Normalno 4 5" xfId="18"/>
    <cellStyle name="Normalno 4 5 2" xfId="197"/>
    <cellStyle name="Normalno 4 6" xfId="22"/>
    <cellStyle name="Normalno 4 6 2" xfId="201"/>
    <cellStyle name="Normalno 4 7" xfId="26"/>
    <cellStyle name="Normalno 4 7 2" xfId="205"/>
    <cellStyle name="Normalno 4 8" xfId="40"/>
    <cellStyle name="Normalno 4 8 2" xfId="217"/>
    <cellStyle name="Normalno 4 9" xfId="43"/>
    <cellStyle name="Normalno 4 9 2" xfId="220"/>
    <cellStyle name="Normalno 5" xfId="7"/>
    <cellStyle name="Normalno 5 10" xfId="80"/>
    <cellStyle name="Normalno 5 11" xfId="85"/>
    <cellStyle name="Normalno 5 12" xfId="89"/>
    <cellStyle name="Normalno 5 12 2" xfId="260"/>
    <cellStyle name="Normalno 5 13" xfId="94"/>
    <cellStyle name="Normalno 5 13 2" xfId="263"/>
    <cellStyle name="Normalno 5 14" xfId="99"/>
    <cellStyle name="Normalno 5 14 2" xfId="267"/>
    <cellStyle name="Normalno 5 15" xfId="103"/>
    <cellStyle name="Normalno 5 15 2" xfId="271"/>
    <cellStyle name="Normalno 5 16" xfId="107"/>
    <cellStyle name="Normalno 5 17" xfId="120"/>
    <cellStyle name="Normalno 5 18" xfId="127"/>
    <cellStyle name="Normalno 5 19" xfId="142"/>
    <cellStyle name="Normalno 5 2" xfId="16"/>
    <cellStyle name="Normalno 5 2 2" xfId="45"/>
    <cellStyle name="Normalno 5 2 2 2" xfId="222"/>
    <cellStyle name="Normalno 5 2 3" xfId="195"/>
    <cellStyle name="Normalno 5 20" xfId="147"/>
    <cellStyle name="Normalno 5 20 2" xfId="305"/>
    <cellStyle name="Normalno 5 21" xfId="153"/>
    <cellStyle name="Normalno 5 21 2" xfId="309"/>
    <cellStyle name="Normalno 5 22" xfId="158"/>
    <cellStyle name="Normalno 5 22 2" xfId="313"/>
    <cellStyle name="Normalno 5 23" xfId="162"/>
    <cellStyle name="Normalno 5 23 2" xfId="317"/>
    <cellStyle name="Normalno 5 24" xfId="167"/>
    <cellStyle name="Normalno 5 24 2" xfId="321"/>
    <cellStyle name="Normalno 5 25" xfId="172"/>
    <cellStyle name="Normalno 5 25 2" xfId="325"/>
    <cellStyle name="Normalno 5 26" xfId="176"/>
    <cellStyle name="Normalno 5 26 2" xfId="329"/>
    <cellStyle name="Normalno 5 27" xfId="180"/>
    <cellStyle name="Normalno 5 27 2" xfId="333"/>
    <cellStyle name="Normalno 5 28" xfId="187"/>
    <cellStyle name="Normalno 5 3" xfId="20"/>
    <cellStyle name="Normalno 5 3 2" xfId="49"/>
    <cellStyle name="Normalno 5 3 2 2" xfId="226"/>
    <cellStyle name="Normalno 5 3 3" xfId="199"/>
    <cellStyle name="Normalno 5 4" xfId="24"/>
    <cellStyle name="Normalno 5 4 2" xfId="203"/>
    <cellStyle name="Normalno 5 5" xfId="28"/>
    <cellStyle name="Normalno 5 6" xfId="36"/>
    <cellStyle name="Normalno 5 7" xfId="63"/>
    <cellStyle name="Normalno 5 8" xfId="70"/>
    <cellStyle name="Normalno 5 9" xfId="75"/>
    <cellStyle name="Normalno 6" xfId="1072"/>
    <cellStyle name="Normalno 7" xfId="1073"/>
    <cellStyle name="Normalno 8" xfId="1384"/>
    <cellStyle name="Note 1" xfId="1074"/>
    <cellStyle name="Note 2" xfId="1075"/>
    <cellStyle name="Note 2 2" xfId="1076"/>
    <cellStyle name="Note 2 2 2" xfId="1077"/>
    <cellStyle name="Note 2 3" xfId="1078"/>
    <cellStyle name="Note 3" xfId="1079"/>
    <cellStyle name="Note 3 2" xfId="1080"/>
    <cellStyle name="Notiz" xfId="1081"/>
    <cellStyle name="Notiz 2" xfId="1082"/>
    <cellStyle name="Notiz 2 2" xfId="1083"/>
    <cellStyle name="Notiz 3" xfId="1084"/>
    <cellStyle name="Notiz 3 2" xfId="1085"/>
    <cellStyle name="Notiz 4" xfId="1086"/>
    <cellStyle name="Notiz 4 2" xfId="1087"/>
    <cellStyle name="Notiz 4 2 2" xfId="1088"/>
    <cellStyle name="Notiz 4 3" xfId="1089"/>
    <cellStyle name="Notiz 4 3 2" xfId="1090"/>
    <cellStyle name="Notiz 4 4" xfId="1091"/>
    <cellStyle name="Notiz 4 4 2" xfId="1092"/>
    <cellStyle name="Notiz 4 5" xfId="1093"/>
    <cellStyle name="Notiz 5" xfId="1094"/>
    <cellStyle name="Obično 10" xfId="117"/>
    <cellStyle name="Obično 10 2" xfId="1095"/>
    <cellStyle name="Obično 10 3" xfId="1096"/>
    <cellStyle name="Obično 11" xfId="1097"/>
    <cellStyle name="Obično 12" xfId="123"/>
    <cellStyle name="Obično 13" xfId="124"/>
    <cellStyle name="Obično 14" xfId="138"/>
    <cellStyle name="Obično 15" xfId="1098"/>
    <cellStyle name="Obično 16" xfId="144"/>
    <cellStyle name="Obično 17" xfId="149"/>
    <cellStyle name="Obično 17 2" xfId="1099"/>
    <cellStyle name="Obično 18" xfId="150"/>
    <cellStyle name="Obično 2" xfId="1100"/>
    <cellStyle name="Obično 2 10" xfId="1101"/>
    <cellStyle name="Obično 2 11" xfId="1102"/>
    <cellStyle name="Obično 2 12" xfId="1103"/>
    <cellStyle name="Obično 2 13" xfId="1104"/>
    <cellStyle name="Obično 2 14" xfId="1105"/>
    <cellStyle name="Obično 2 15" xfId="1106"/>
    <cellStyle name="Obično 2 16" xfId="1107"/>
    <cellStyle name="Obično 2 17" xfId="1108"/>
    <cellStyle name="Obično 2 18" xfId="1109"/>
    <cellStyle name="Obično 2 19" xfId="1110"/>
    <cellStyle name="Obično 2 2" xfId="1111"/>
    <cellStyle name="Obično 2 2 10" xfId="1112"/>
    <cellStyle name="Obično 2 2 10 2" xfId="1113"/>
    <cellStyle name="Obično 2 2 10 3" xfId="1114"/>
    <cellStyle name="Obično 2 2 11" xfId="1115"/>
    <cellStyle name="Obično 2 2 11 2" xfId="1116"/>
    <cellStyle name="Obično 2 2 11 3" xfId="1117"/>
    <cellStyle name="Obično 2 2 12" xfId="1118"/>
    <cellStyle name="Obično 2 2 12 2" xfId="1119"/>
    <cellStyle name="Obično 2 2 12 3" xfId="1120"/>
    <cellStyle name="Obično 2 2 13" xfId="1121"/>
    <cellStyle name="Obično 2 2 13 2" xfId="1122"/>
    <cellStyle name="Obično 2 2 13 3" xfId="1123"/>
    <cellStyle name="Obično 2 2 14" xfId="1124"/>
    <cellStyle name="Obično 2 2 14 2" xfId="1125"/>
    <cellStyle name="Obično 2 2 14 3" xfId="1126"/>
    <cellStyle name="Obično 2 2 15" xfId="1127"/>
    <cellStyle name="Obično 2 2 15 2" xfId="1128"/>
    <cellStyle name="Obično 2 2 15 3" xfId="1129"/>
    <cellStyle name="Obično 2 2 16" xfId="1130"/>
    <cellStyle name="Obično 2 2 16 2" xfId="1131"/>
    <cellStyle name="Obično 2 2 16 3" xfId="1132"/>
    <cellStyle name="Obično 2 2 17" xfId="1133"/>
    <cellStyle name="Obično 2 2 17 2" xfId="1134"/>
    <cellStyle name="Obično 2 2 17 3" xfId="1135"/>
    <cellStyle name="Obično 2 2 18" xfId="1136"/>
    <cellStyle name="Obično 2 2 18 2" xfId="1137"/>
    <cellStyle name="Obično 2 2 18 3" xfId="1138"/>
    <cellStyle name="Obično 2 2 19" xfId="1139"/>
    <cellStyle name="Obično 2 2 19 2" xfId="1140"/>
    <cellStyle name="Obično 2 2 19 3" xfId="1141"/>
    <cellStyle name="Obično 2 2 2" xfId="1142"/>
    <cellStyle name="Obično 2 2 2 10" xfId="1143"/>
    <cellStyle name="Obično 2 2 2 11" xfId="1144"/>
    <cellStyle name="Obično 2 2 2 12" xfId="1145"/>
    <cellStyle name="Obično 2 2 2 13" xfId="1146"/>
    <cellStyle name="Obično 2 2 2 14" xfId="1147"/>
    <cellStyle name="Obično 2 2 2 15" xfId="1148"/>
    <cellStyle name="Obično 2 2 2 16" xfId="1149"/>
    <cellStyle name="Obično 2 2 2 17" xfId="1150"/>
    <cellStyle name="Obično 2 2 2 18" xfId="1151"/>
    <cellStyle name="Obično 2 2 2 2" xfId="1152"/>
    <cellStyle name="Obično 2 2 2 2 10" xfId="1153"/>
    <cellStyle name="Obično 2 2 2 2 10 2" xfId="1154"/>
    <cellStyle name="Obično 2 2 2 2 10 3" xfId="1155"/>
    <cellStyle name="Obično 2 2 2 2 11" xfId="1156"/>
    <cellStyle name="Obično 2 2 2 2 11 2" xfId="1157"/>
    <cellStyle name="Obično 2 2 2 2 11 3" xfId="1158"/>
    <cellStyle name="Obično 2 2 2 2 12" xfId="1159"/>
    <cellStyle name="Obično 2 2 2 2 12 2" xfId="1160"/>
    <cellStyle name="Obično 2 2 2 2 12 3" xfId="1161"/>
    <cellStyle name="Obično 2 2 2 2 13" xfId="1162"/>
    <cellStyle name="Obično 2 2 2 2 13 2" xfId="1163"/>
    <cellStyle name="Obično 2 2 2 2 13 3" xfId="1164"/>
    <cellStyle name="Obično 2 2 2 2 14" xfId="1165"/>
    <cellStyle name="Obično 2 2 2 2 14 2" xfId="1166"/>
    <cellStyle name="Obično 2 2 2 2 14 3" xfId="1167"/>
    <cellStyle name="Obično 2 2 2 2 15" xfId="1168"/>
    <cellStyle name="Obično 2 2 2 2 15 2" xfId="1169"/>
    <cellStyle name="Obično 2 2 2 2 15 3" xfId="1170"/>
    <cellStyle name="Obično 2 2 2 2 16" xfId="1171"/>
    <cellStyle name="Obično 2 2 2 2 2" xfId="1172"/>
    <cellStyle name="Obično 2 2 2 2 2 2" xfId="1173"/>
    <cellStyle name="Obično 2 2 2 2 2 3" xfId="1174"/>
    <cellStyle name="Obično 2 2 2 2 3" xfId="1175"/>
    <cellStyle name="Obično 2 2 2 2 3 2" xfId="1176"/>
    <cellStyle name="Obično 2 2 2 2 3 3" xfId="1177"/>
    <cellStyle name="Obično 2 2 2 2 4" xfId="1178"/>
    <cellStyle name="Obično 2 2 2 2 4 2" xfId="1179"/>
    <cellStyle name="Obično 2 2 2 2 4 3" xfId="1180"/>
    <cellStyle name="Obično 2 2 2 2 5" xfId="1181"/>
    <cellStyle name="Obično 2 2 2 2 5 2" xfId="1182"/>
    <cellStyle name="Obično 2 2 2 2 5 3" xfId="1183"/>
    <cellStyle name="Obično 2 2 2 2 6" xfId="1184"/>
    <cellStyle name="Obično 2 2 2 2 6 2" xfId="1185"/>
    <cellStyle name="Obično 2 2 2 2 6 3" xfId="1186"/>
    <cellStyle name="Obično 2 2 2 2 7" xfId="1187"/>
    <cellStyle name="Obično 2 2 2 2 7 2" xfId="1188"/>
    <cellStyle name="Obično 2 2 2 2 7 3" xfId="1189"/>
    <cellStyle name="Obično 2 2 2 2 8" xfId="1190"/>
    <cellStyle name="Obično 2 2 2 2 8 2" xfId="1191"/>
    <cellStyle name="Obično 2 2 2 2 8 3" xfId="1192"/>
    <cellStyle name="Obično 2 2 2 2 9" xfId="1193"/>
    <cellStyle name="Obično 2 2 2 2 9 2" xfId="1194"/>
    <cellStyle name="Obično 2 2 2 2 9 3" xfId="1195"/>
    <cellStyle name="Obično 2 2 2 3" xfId="1196"/>
    <cellStyle name="Obično 2 2 2 3 2" xfId="1197"/>
    <cellStyle name="Obično 2 2 2 3 3" xfId="1198"/>
    <cellStyle name="Obično 2 2 2 4" xfId="1199"/>
    <cellStyle name="Obično 2 2 2 5" xfId="1200"/>
    <cellStyle name="Obično 2 2 2 6" xfId="1201"/>
    <cellStyle name="Obično 2 2 2 7" xfId="1202"/>
    <cellStyle name="Obično 2 2 2 8" xfId="1203"/>
    <cellStyle name="Obično 2 2 2 9" xfId="1204"/>
    <cellStyle name="Obično 2 2 20" xfId="1205"/>
    <cellStyle name="Obično 2 2 20 2" xfId="1206"/>
    <cellStyle name="Obično 2 2 20 3" xfId="1207"/>
    <cellStyle name="Obično 2 2 21" xfId="1208"/>
    <cellStyle name="Obično 2 2 3" xfId="1209"/>
    <cellStyle name="Obično 2 2 3 2" xfId="1210"/>
    <cellStyle name="Obično 2 2 3 3" xfId="1211"/>
    <cellStyle name="Obično 2 2 4" xfId="1212"/>
    <cellStyle name="Obično 2 2 4 2" xfId="1213"/>
    <cellStyle name="Obično 2 2 4 3" xfId="1214"/>
    <cellStyle name="Obično 2 2 5" xfId="1215"/>
    <cellStyle name="Obično 2 2 5 2" xfId="1216"/>
    <cellStyle name="Obično 2 2 5 3" xfId="1217"/>
    <cellStyle name="Obično 2 2 6" xfId="1218"/>
    <cellStyle name="Obično 2 2 6 2" xfId="1219"/>
    <cellStyle name="Obično 2 2 6 3" xfId="1220"/>
    <cellStyle name="Obično 2 2 7" xfId="1221"/>
    <cellStyle name="Obično 2 2 8" xfId="1222"/>
    <cellStyle name="Obično 2 2 8 2" xfId="1223"/>
    <cellStyle name="Obično 2 2 8 3" xfId="1224"/>
    <cellStyle name="Obično 2 2 9" xfId="1225"/>
    <cellStyle name="Obično 2 2 9 2" xfId="1226"/>
    <cellStyle name="Obično 2 2 9 3" xfId="1227"/>
    <cellStyle name="Obično 2 20" xfId="1228"/>
    <cellStyle name="Obično 2 21" xfId="1229"/>
    <cellStyle name="Obično 2 22" xfId="1230"/>
    <cellStyle name="Obično 2 23" xfId="1231"/>
    <cellStyle name="Obično 2 24" xfId="1232"/>
    <cellStyle name="Obično 2 3" xfId="1233"/>
    <cellStyle name="Obično 2 4" xfId="1234"/>
    <cellStyle name="Obično 2 5" xfId="1235"/>
    <cellStyle name="Obično 2 6" xfId="1236"/>
    <cellStyle name="Obično 2 7" xfId="1237"/>
    <cellStyle name="Obično 2 7 2" xfId="1238"/>
    <cellStyle name="Obično 2 7 3" xfId="1239"/>
    <cellStyle name="Obično 2 8" xfId="1240"/>
    <cellStyle name="Obično 2 9" xfId="1241"/>
    <cellStyle name="Obično 20" xfId="155"/>
    <cellStyle name="Obično 21" xfId="1242"/>
    <cellStyle name="Obično 21 2" xfId="1243"/>
    <cellStyle name="Obično 22" xfId="164"/>
    <cellStyle name="Obično 22 2" xfId="1244"/>
    <cellStyle name="Obično 23" xfId="169"/>
    <cellStyle name="Obično 3" xfId="1245"/>
    <cellStyle name="Obično 3 2" xfId="1246"/>
    <cellStyle name="Obično 3 2 2" xfId="1247"/>
    <cellStyle name="Obično 3 2 2 2" xfId="1248"/>
    <cellStyle name="Obično 3 2 2 2 2" xfId="1249"/>
    <cellStyle name="Obično 3 2 2 2 3" xfId="1250"/>
    <cellStyle name="Obično 3 2 2 3" xfId="1251"/>
    <cellStyle name="Obično 3 2 2 3 2" xfId="1252"/>
    <cellStyle name="Obično 3 2 2 3 3" xfId="1253"/>
    <cellStyle name="Obično 3 2 2 4" xfId="1254"/>
    <cellStyle name="Obično 3 2 2 4 2" xfId="1255"/>
    <cellStyle name="Obično 3 2 2 5" xfId="1256"/>
    <cellStyle name="Obično 3 2 2 6" xfId="1257"/>
    <cellStyle name="Obično 3 2 3" xfId="1258"/>
    <cellStyle name="Obično 3 2 3 2" xfId="1259"/>
    <cellStyle name="Obično 3 2 3 2 2" xfId="1260"/>
    <cellStyle name="Obično 3 2 3 2 3" xfId="1261"/>
    <cellStyle name="Obično 3 2 3 3" xfId="1262"/>
    <cellStyle name="Obično 3 2 3 3 2" xfId="1263"/>
    <cellStyle name="Obično 3 2 3 4" xfId="1264"/>
    <cellStyle name="Obično 3 2 3 5" xfId="1265"/>
    <cellStyle name="Obično 3 2 4" xfId="1266"/>
    <cellStyle name="Obično 3 2 4 2" xfId="1267"/>
    <cellStyle name="Obično 3 2 4 3" xfId="1268"/>
    <cellStyle name="Obično 3 2 5" xfId="1269"/>
    <cellStyle name="Obično 3 2 5 2" xfId="1270"/>
    <cellStyle name="Obično 3 2 6" xfId="1271"/>
    <cellStyle name="Obično 3 2 7" xfId="1272"/>
    <cellStyle name="Obično 3 3" xfId="1273"/>
    <cellStyle name="Obično 3 3 2" xfId="1274"/>
    <cellStyle name="Obično 3 3 2 2" xfId="1275"/>
    <cellStyle name="Obično 3 3 2 2 2" xfId="1276"/>
    <cellStyle name="Obično 3 3 2 2 3" xfId="1277"/>
    <cellStyle name="Obično 3 3 2 3" xfId="1278"/>
    <cellStyle name="Obično 3 3 2 3 2" xfId="1279"/>
    <cellStyle name="Obično 3 3 2 3 3" xfId="1280"/>
    <cellStyle name="Obično 3 3 2 4" xfId="1281"/>
    <cellStyle name="Obično 3 3 2 4 2" xfId="1282"/>
    <cellStyle name="Obično 3 3 2 5" xfId="1283"/>
    <cellStyle name="Obično 3 3 2 6" xfId="1284"/>
    <cellStyle name="Obično 3 3 3" xfId="1285"/>
    <cellStyle name="Obično 3 3 3 2" xfId="1286"/>
    <cellStyle name="Obično 3 3 3 2 2" xfId="1287"/>
    <cellStyle name="Obično 3 3 3 2 3" xfId="1288"/>
    <cellStyle name="Obično 3 3 3 3" xfId="1289"/>
    <cellStyle name="Obično 3 3 3 3 2" xfId="1290"/>
    <cellStyle name="Obično 3 3 3 4" xfId="1291"/>
    <cellStyle name="Obično 3 3 3 5" xfId="1292"/>
    <cellStyle name="Obično 3 3 4" xfId="1293"/>
    <cellStyle name="Obično 3 3 4 2" xfId="1294"/>
    <cellStyle name="Obično 3 3 4 3" xfId="1295"/>
    <cellStyle name="Obično 3 3 5" xfId="1296"/>
    <cellStyle name="Obično 3 3 5 2" xfId="1297"/>
    <cellStyle name="Obično 3 3 6" xfId="1298"/>
    <cellStyle name="Obično 3 3 7" xfId="1299"/>
    <cellStyle name="Obično 3 4" xfId="1300"/>
    <cellStyle name="Obično 3 5" xfId="1301"/>
    <cellStyle name="Obično 3 6" xfId="1302"/>
    <cellStyle name="Obično 3 7" xfId="1303"/>
    <cellStyle name="Obično 4" xfId="1304"/>
    <cellStyle name="Obično 4 2" xfId="1305"/>
    <cellStyle name="Obično 4 3" xfId="1306"/>
    <cellStyle name="Obično 5" xfId="87"/>
    <cellStyle name="Obično 5 2" xfId="1307"/>
    <cellStyle name="Obično 5 3" xfId="1308"/>
    <cellStyle name="Obično 5 4" xfId="1309"/>
    <cellStyle name="Obično 6" xfId="90"/>
    <cellStyle name="Obično 7" xfId="1310"/>
    <cellStyle name="Obično 7 2" xfId="1311"/>
    <cellStyle name="Obično 7 3" xfId="1312"/>
    <cellStyle name="Obično 8" xfId="91"/>
    <cellStyle name="Obično 8 2" xfId="1313"/>
    <cellStyle name="Obično 8 3" xfId="1314"/>
    <cellStyle name="Obično 8 4" xfId="1315"/>
    <cellStyle name="Obično 9" xfId="96"/>
    <cellStyle name="Obično_5_Elektro ins" xfId="1316"/>
    <cellStyle name="Output 1" xfId="1317"/>
    <cellStyle name="Output 2" xfId="1318"/>
    <cellStyle name="Percent 2" xfId="1319"/>
    <cellStyle name="Percent 2 2" xfId="1320"/>
    <cellStyle name="Percent 2 2 2" xfId="1321"/>
    <cellStyle name="Percent 2 2 2 2" xfId="1322"/>
    <cellStyle name="Percent 2 3" xfId="1323"/>
    <cellStyle name="Percent 2 4" xfId="1324"/>
    <cellStyle name="Percent 2 4 2" xfId="1325"/>
    <cellStyle name="Percent 2 5" xfId="1326"/>
    <cellStyle name="Percent 2 5 2" xfId="1327"/>
    <cellStyle name="Percent 2 6" xfId="1328"/>
    <cellStyle name="Percent 3" xfId="1329"/>
    <cellStyle name="Postotak 2" xfId="1330"/>
    <cellStyle name="RO" xfId="1331"/>
    <cellStyle name="Schlecht" xfId="1332"/>
    <cellStyle name="Standard" xfId="1333"/>
    <cellStyle name="Stavka" xfId="1334"/>
    <cellStyle name="Stil 1" xfId="1335"/>
    <cellStyle name="Stil 1 2" xfId="1336"/>
    <cellStyle name="Style 1" xfId="122"/>
    <cellStyle name="Style 1 2" xfId="1337"/>
    <cellStyle name="Tekst upozorenja" xfId="1338"/>
    <cellStyle name="Tekst upozorenja 2" xfId="1339"/>
    <cellStyle name="Title 1" xfId="1340"/>
    <cellStyle name="Title 2" xfId="1341"/>
    <cellStyle name="Total 1" xfId="1342"/>
    <cellStyle name="Total 2" xfId="359"/>
    <cellStyle name="Überschrift" xfId="1343"/>
    <cellStyle name="Überschrift 1" xfId="1344"/>
    <cellStyle name="Überschrift 2" xfId="1345"/>
    <cellStyle name="Überschrift 3" xfId="1346"/>
    <cellStyle name="Überschrift 4" xfId="1347"/>
    <cellStyle name="Ukupni zbroj 2" xfId="1348"/>
    <cellStyle name="Ukupno" xfId="1349"/>
    <cellStyle name="Verknüpfte Zelle" xfId="1350"/>
    <cellStyle name="Warnender Text" xfId="1351"/>
    <cellStyle name="Warning Text 1" xfId="1352"/>
    <cellStyle name="Warning Text 2" xfId="1353"/>
    <cellStyle name="Zarez [0] 2" xfId="1354"/>
    <cellStyle name="Zarez 10" xfId="1355"/>
    <cellStyle name="Zarez 10 2" xfId="1356"/>
    <cellStyle name="Zarez 10 3" xfId="1357"/>
    <cellStyle name="Zarez 11" xfId="1358"/>
    <cellStyle name="Zarez 12" xfId="1359"/>
    <cellStyle name="Zarez 13" xfId="1360"/>
    <cellStyle name="Zarez 14" xfId="1361"/>
    <cellStyle name="Zarez 15" xfId="1362"/>
    <cellStyle name="Zarez 16" xfId="1363"/>
    <cellStyle name="Zarez 18" xfId="1364"/>
    <cellStyle name="Zarez 18 2" xfId="1365"/>
    <cellStyle name="Zarez 2" xfId="4"/>
    <cellStyle name="Zarez 2 10" xfId="37"/>
    <cellStyle name="Zarez 2 10 2" xfId="214"/>
    <cellStyle name="Zarez 2 10 3" xfId="1366"/>
    <cellStyle name="Zarez 2 11" xfId="55"/>
    <cellStyle name="Zarez 2 11 2" xfId="232"/>
    <cellStyle name="Zarez 2 11 3" xfId="1367"/>
    <cellStyle name="Zarez 2 12" xfId="79"/>
    <cellStyle name="Zarez 2 12 2" xfId="253"/>
    <cellStyle name="Zarez 2 12 3" xfId="1368"/>
    <cellStyle name="Zarez 2 13" xfId="84"/>
    <cellStyle name="Zarez 2 13 2" xfId="257"/>
    <cellStyle name="Zarez 2 13 3" xfId="1369"/>
    <cellStyle name="Zarez 2 14" xfId="93"/>
    <cellStyle name="Zarez 2 14 2" xfId="262"/>
    <cellStyle name="Zarez 2 14 3" xfId="1370"/>
    <cellStyle name="Zarez 2 15" xfId="98"/>
    <cellStyle name="Zarez 2 15 2" xfId="266"/>
    <cellStyle name="Zarez 2 15 3" xfId="1371"/>
    <cellStyle name="Zarez 2 16" xfId="102"/>
    <cellStyle name="Zarez 2 16 2" xfId="270"/>
    <cellStyle name="Zarez 2 17" xfId="106"/>
    <cellStyle name="Zarez 2 17 2" xfId="274"/>
    <cellStyle name="Zarez 2 18" xfId="114"/>
    <cellStyle name="Zarez 2 18 2" xfId="281"/>
    <cellStyle name="Zarez 2 19" xfId="126"/>
    <cellStyle name="Zarez 2 19 2" xfId="288"/>
    <cellStyle name="Zarez 2 2" xfId="6"/>
    <cellStyle name="Zarez 2 2 10" xfId="112"/>
    <cellStyle name="Zarez 2 2 10 2" xfId="279"/>
    <cellStyle name="Zarez 2 2 11" xfId="129"/>
    <cellStyle name="Zarez 2 2 11 2" xfId="290"/>
    <cellStyle name="Zarez 2 2 12" xfId="133"/>
    <cellStyle name="Zarez 2 2 12 2" xfId="294"/>
    <cellStyle name="Zarez 2 2 13" xfId="186"/>
    <cellStyle name="Zarez 2 2 2" xfId="30"/>
    <cellStyle name="Zarez 2 2 2 2" xfId="208"/>
    <cellStyle name="Zarez 2 2 3" xfId="42"/>
    <cellStyle name="Zarez 2 2 3 2" xfId="219"/>
    <cellStyle name="Zarez 2 2 4" xfId="51"/>
    <cellStyle name="Zarez 2 2 4 2" xfId="228"/>
    <cellStyle name="Zarez 2 2 5" xfId="61"/>
    <cellStyle name="Zarez 2 2 5 2" xfId="238"/>
    <cellStyle name="Zarez 2 2 6" xfId="68"/>
    <cellStyle name="Zarez 2 2 6 2" xfId="244"/>
    <cellStyle name="Zarez 2 2 7" xfId="73"/>
    <cellStyle name="Zarez 2 2 7 2" xfId="248"/>
    <cellStyle name="Zarez 2 2 8" xfId="35"/>
    <cellStyle name="Zarez 2 2 8 2" xfId="213"/>
    <cellStyle name="Zarez 2 2 9" xfId="109"/>
    <cellStyle name="Zarez 2 2 9 2" xfId="276"/>
    <cellStyle name="Zarez 2 20" xfId="135"/>
    <cellStyle name="Zarez 2 20 2" xfId="296"/>
    <cellStyle name="Zarez 2 21" xfId="141"/>
    <cellStyle name="Zarez 2 21 2" xfId="301"/>
    <cellStyle name="Zarez 2 22" xfId="146"/>
    <cellStyle name="Zarez 2 22 2" xfId="304"/>
    <cellStyle name="Zarez 2 23" xfId="152"/>
    <cellStyle name="Zarez 2 23 2" xfId="308"/>
    <cellStyle name="Zarez 2 24" xfId="157"/>
    <cellStyle name="Zarez 2 24 2" xfId="312"/>
    <cellStyle name="Zarez 2 25" xfId="161"/>
    <cellStyle name="Zarez 2 25 2" xfId="316"/>
    <cellStyle name="Zarez 2 26" xfId="166"/>
    <cellStyle name="Zarez 2 26 2" xfId="320"/>
    <cellStyle name="Zarez 2 27" xfId="171"/>
    <cellStyle name="Zarez 2 27 2" xfId="324"/>
    <cellStyle name="Zarez 2 28" xfId="175"/>
    <cellStyle name="Zarez 2 28 2" xfId="328"/>
    <cellStyle name="Zarez 2 29" xfId="179"/>
    <cellStyle name="Zarez 2 29 2" xfId="332"/>
    <cellStyle name="Zarez 2 3" xfId="15"/>
    <cellStyle name="Zarez 2 3 2" xfId="44"/>
    <cellStyle name="Zarez 2 3 2 2" xfId="221"/>
    <cellStyle name="Zarez 2 3 3" xfId="194"/>
    <cellStyle name="Zarez 2 30" xfId="184"/>
    <cellStyle name="Zarez 2 31" xfId="364"/>
    <cellStyle name="Zarez 2 32" xfId="1387"/>
    <cellStyle name="Zarez 2 4" xfId="19"/>
    <cellStyle name="Zarez 2 4 2" xfId="48"/>
    <cellStyle name="Zarez 2 4 2 2" xfId="225"/>
    <cellStyle name="Zarez 2 4 3" xfId="198"/>
    <cellStyle name="Zarez 2 5" xfId="23"/>
    <cellStyle name="Zarez 2 5 2" xfId="202"/>
    <cellStyle name="Zarez 2 5 3" xfId="1372"/>
    <cellStyle name="Zarez 2 6" xfId="27"/>
    <cellStyle name="Zarez 2 6 2" xfId="206"/>
    <cellStyle name="Zarez 2 6 3" xfId="1373"/>
    <cellStyle name="Zarez 2 7" xfId="52"/>
    <cellStyle name="Zarez 2 7 2" xfId="229"/>
    <cellStyle name="Zarez 2 7 3" xfId="1374"/>
    <cellStyle name="Zarez 2 8" xfId="13"/>
    <cellStyle name="Zarez 2 8 2" xfId="192"/>
    <cellStyle name="Zarez 2 8 3" xfId="1375"/>
    <cellStyle name="Zarez 2 9" xfId="12"/>
    <cellStyle name="Zarez 2 9 2" xfId="191"/>
    <cellStyle name="Zarez 2 9 3" xfId="1376"/>
    <cellStyle name="Zarez 3" xfId="8"/>
    <cellStyle name="Zarez 3 10" xfId="81"/>
    <cellStyle name="Zarez 3 10 2" xfId="254"/>
    <cellStyle name="Zarez 3 11" xfId="86"/>
    <cellStyle name="Zarez 3 11 2" xfId="258"/>
    <cellStyle name="Zarez 3 12" xfId="88"/>
    <cellStyle name="Zarez 3 12 2" xfId="259"/>
    <cellStyle name="Zarez 3 13" xfId="95"/>
    <cellStyle name="Zarez 3 13 2" xfId="264"/>
    <cellStyle name="Zarez 3 14" xfId="100"/>
    <cellStyle name="Zarez 3 14 2" xfId="268"/>
    <cellStyle name="Zarez 3 15" xfId="104"/>
    <cellStyle name="Zarez 3 15 2" xfId="272"/>
    <cellStyle name="Zarez 3 16" xfId="111"/>
    <cellStyle name="Zarez 3 16 2" xfId="278"/>
    <cellStyle name="Zarez 3 17" xfId="121"/>
    <cellStyle name="Zarez 3 17 2" xfId="286"/>
    <cellStyle name="Zarez 3 18" xfId="132"/>
    <cellStyle name="Zarez 3 18 2" xfId="293"/>
    <cellStyle name="Zarez 3 19" xfId="143"/>
    <cellStyle name="Zarez 3 19 2" xfId="302"/>
    <cellStyle name="Zarez 3 2" xfId="17"/>
    <cellStyle name="Zarez 3 2 2" xfId="50"/>
    <cellStyle name="Zarez 3 2 2 2" xfId="227"/>
    <cellStyle name="Zarez 3 2 3" xfId="196"/>
    <cellStyle name="Zarez 3 20" xfId="148"/>
    <cellStyle name="Zarez 3 20 2" xfId="306"/>
    <cellStyle name="Zarez 3 21" xfId="154"/>
    <cellStyle name="Zarez 3 21 2" xfId="310"/>
    <cellStyle name="Zarez 3 22" xfId="159"/>
    <cellStyle name="Zarez 3 22 2" xfId="314"/>
    <cellStyle name="Zarez 3 23" xfId="163"/>
    <cellStyle name="Zarez 3 23 2" xfId="318"/>
    <cellStyle name="Zarez 3 24" xfId="168"/>
    <cellStyle name="Zarez 3 24 2" xfId="322"/>
    <cellStyle name="Zarez 3 25" xfId="173"/>
    <cellStyle name="Zarez 3 25 2" xfId="326"/>
    <cellStyle name="Zarez 3 26" xfId="177"/>
    <cellStyle name="Zarez 3 26 2" xfId="330"/>
    <cellStyle name="Zarez 3 27" xfId="181"/>
    <cellStyle name="Zarez 3 27 2" xfId="334"/>
    <cellStyle name="Zarez 3 28" xfId="188"/>
    <cellStyle name="Zarez 3 3" xfId="21"/>
    <cellStyle name="Zarez 3 3 2" xfId="200"/>
    <cellStyle name="Zarez 3 4" xfId="25"/>
    <cellStyle name="Zarez 3 4 2" xfId="204"/>
    <cellStyle name="Zarez 3 5" xfId="34"/>
    <cellStyle name="Zarez 3 5 2" xfId="212"/>
    <cellStyle name="Zarez 3 6" xfId="33"/>
    <cellStyle name="Zarez 3 6 2" xfId="211"/>
    <cellStyle name="Zarez 3 7" xfId="46"/>
    <cellStyle name="Zarez 3 7 2" xfId="223"/>
    <cellStyle name="Zarez 3 8" xfId="59"/>
    <cellStyle name="Zarez 3 8 2" xfId="236"/>
    <cellStyle name="Zarez 3 9" xfId="38"/>
    <cellStyle name="Zarez 3 9 2" xfId="215"/>
    <cellStyle name="Zarez 4" xfId="1377"/>
    <cellStyle name="Zarez 5" xfId="1378"/>
    <cellStyle name="Zarez 6" xfId="1379"/>
    <cellStyle name="Zarez 7" xfId="1380"/>
    <cellStyle name="Zarez 8" xfId="1381"/>
    <cellStyle name="Zarez 9" xfId="1382"/>
    <cellStyle name="Zelle überprüfen" xfId="1383"/>
  </cellStyles>
  <dxfs count="280">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ill>
        <patternFill>
          <bgColor rgb="FFFF99FF"/>
        </patternFill>
      </fill>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ill>
        <patternFill>
          <bgColor rgb="FFFF99FF"/>
        </patternFill>
      </fill>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ill>
        <patternFill>
          <bgColor rgb="FFFF99FF"/>
        </patternFill>
      </fill>
    </dxf>
    <dxf>
      <font>
        <condense val="0"/>
        <extend val="0"/>
        <color indexed="9"/>
      </font>
    </dxf>
    <dxf>
      <font>
        <b/>
        <i val="0"/>
        <condense val="0"/>
        <extend val="0"/>
        <color indexed="10"/>
      </font>
    </dxf>
    <dxf>
      <font>
        <condense val="0"/>
        <extend val="0"/>
        <color indexed="9"/>
      </font>
    </dxf>
    <dxf>
      <font>
        <b/>
        <i val="0"/>
        <condense val="0"/>
        <extend val="0"/>
        <color indexed="10"/>
      </font>
    </dxf>
    <dxf>
      <fill>
        <patternFill>
          <bgColor rgb="FFFF99FF"/>
        </patternFill>
      </fill>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ill>
        <patternFill>
          <bgColor rgb="FFFF99FF"/>
        </patternFill>
      </fill>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ill>
        <patternFill>
          <bgColor rgb="FFFF99FF"/>
        </patternFill>
      </fill>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lor rgb="FFFF000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lor rgb="FFFF0000"/>
      </font>
    </dxf>
    <dxf>
      <font>
        <b/>
        <i val="0"/>
        <color rgb="FFFF000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lor rgb="FFFF0000"/>
      </font>
    </dxf>
    <dxf>
      <font>
        <condense val="0"/>
        <extend val="0"/>
        <color indexed="9"/>
      </font>
    </dxf>
    <dxf>
      <font>
        <b/>
        <i val="0"/>
        <condense val="0"/>
        <extend val="0"/>
        <color indexed="10"/>
      </font>
    </dxf>
  </dxfs>
  <tableStyles count="0" defaultTableStyle="TableStyleMedium2" defaultPivotStyle="PivotStyleLight16"/>
  <colors>
    <mruColors>
      <color rgb="FFFF99FF"/>
      <color rgb="FF00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125535</xdr:colOff>
      <xdr:row>1</xdr:row>
      <xdr:rowOff>0</xdr:rowOff>
    </xdr:from>
    <xdr:ext cx="184731" cy="264560"/>
    <xdr:sp macro="" textlink="">
      <xdr:nvSpPr>
        <xdr:cNvPr id="2" name="TekstniOkvir 1"/>
        <xdr:cNvSpPr txBox="1"/>
      </xdr:nvSpPr>
      <xdr:spPr>
        <a:xfrm>
          <a:off x="335085"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125535</xdr:colOff>
      <xdr:row>1</xdr:row>
      <xdr:rowOff>0</xdr:rowOff>
    </xdr:from>
    <xdr:ext cx="184731" cy="264560"/>
    <xdr:sp macro="" textlink="">
      <xdr:nvSpPr>
        <xdr:cNvPr id="3" name="TekstniOkvir 2"/>
        <xdr:cNvSpPr txBox="1"/>
      </xdr:nvSpPr>
      <xdr:spPr>
        <a:xfrm>
          <a:off x="335085"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125535</xdr:colOff>
      <xdr:row>1</xdr:row>
      <xdr:rowOff>0</xdr:rowOff>
    </xdr:from>
    <xdr:ext cx="184731" cy="264560"/>
    <xdr:sp macro="" textlink="">
      <xdr:nvSpPr>
        <xdr:cNvPr id="4" name="TekstniOkvir 3"/>
        <xdr:cNvSpPr txBox="1"/>
      </xdr:nvSpPr>
      <xdr:spPr>
        <a:xfrm>
          <a:off x="335085"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109660</xdr:colOff>
      <xdr:row>1</xdr:row>
      <xdr:rowOff>0</xdr:rowOff>
    </xdr:from>
    <xdr:ext cx="184731" cy="264560"/>
    <xdr:sp macro="" textlink="">
      <xdr:nvSpPr>
        <xdr:cNvPr id="5" name="TekstniOkvir 4"/>
        <xdr:cNvSpPr txBox="1"/>
      </xdr:nvSpPr>
      <xdr:spPr>
        <a:xfrm>
          <a:off x="31921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109660</xdr:colOff>
      <xdr:row>1</xdr:row>
      <xdr:rowOff>0</xdr:rowOff>
    </xdr:from>
    <xdr:ext cx="184731" cy="264560"/>
    <xdr:sp macro="" textlink="">
      <xdr:nvSpPr>
        <xdr:cNvPr id="6" name="TekstniOkvir 5"/>
        <xdr:cNvSpPr txBox="1"/>
      </xdr:nvSpPr>
      <xdr:spPr>
        <a:xfrm>
          <a:off x="31921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125535</xdr:colOff>
      <xdr:row>5</xdr:row>
      <xdr:rowOff>0</xdr:rowOff>
    </xdr:from>
    <xdr:ext cx="184731" cy="264560"/>
    <xdr:sp macro="" textlink="">
      <xdr:nvSpPr>
        <xdr:cNvPr id="7" name="TekstniOkvir 33"/>
        <xdr:cNvSpPr txBox="1"/>
      </xdr:nvSpPr>
      <xdr:spPr>
        <a:xfrm>
          <a:off x="12553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125535</xdr:colOff>
      <xdr:row>5</xdr:row>
      <xdr:rowOff>0</xdr:rowOff>
    </xdr:from>
    <xdr:ext cx="184731" cy="264560"/>
    <xdr:sp macro="" textlink="">
      <xdr:nvSpPr>
        <xdr:cNvPr id="8" name="TekstniOkvir 34"/>
        <xdr:cNvSpPr txBox="1"/>
      </xdr:nvSpPr>
      <xdr:spPr>
        <a:xfrm>
          <a:off x="12553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125535</xdr:colOff>
      <xdr:row>5</xdr:row>
      <xdr:rowOff>0</xdr:rowOff>
    </xdr:from>
    <xdr:ext cx="184731" cy="264560"/>
    <xdr:sp macro="" textlink="">
      <xdr:nvSpPr>
        <xdr:cNvPr id="9" name="TekstniOkvir 35"/>
        <xdr:cNvSpPr txBox="1"/>
      </xdr:nvSpPr>
      <xdr:spPr>
        <a:xfrm>
          <a:off x="12553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5</xdr:row>
      <xdr:rowOff>0</xdr:rowOff>
    </xdr:from>
    <xdr:ext cx="224105" cy="274009"/>
    <xdr:sp macro="" textlink="">
      <xdr:nvSpPr>
        <xdr:cNvPr id="10" name="TekstniOkvir 37"/>
        <xdr:cNvSpPr txBox="1"/>
      </xdr:nvSpPr>
      <xdr:spPr>
        <a:xfrm>
          <a:off x="5276850" y="904875"/>
          <a:ext cx="224105" cy="27400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hr-HR"/>
        </a:p>
      </xdr:txBody>
    </xdr:sp>
    <xdr:clientData/>
  </xdr:oneCellAnchor>
  <xdr:oneCellAnchor>
    <xdr:from>
      <xdr:col>6</xdr:col>
      <xdr:colOff>0</xdr:colOff>
      <xdr:row>5</xdr:row>
      <xdr:rowOff>0</xdr:rowOff>
    </xdr:from>
    <xdr:ext cx="224105" cy="274009"/>
    <xdr:sp macro="" textlink="">
      <xdr:nvSpPr>
        <xdr:cNvPr id="11" name="TekstniOkvir 39"/>
        <xdr:cNvSpPr txBox="1"/>
      </xdr:nvSpPr>
      <xdr:spPr>
        <a:xfrm>
          <a:off x="5276850" y="904875"/>
          <a:ext cx="224105" cy="27400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hr-HR"/>
        </a:p>
      </xdr:txBody>
    </xdr:sp>
    <xdr:clientData/>
  </xdr:oneCellAnchor>
  <xdr:oneCellAnchor>
    <xdr:from>
      <xdr:col>6</xdr:col>
      <xdr:colOff>0</xdr:colOff>
      <xdr:row>2</xdr:row>
      <xdr:rowOff>73267</xdr:rowOff>
    </xdr:from>
    <xdr:ext cx="224105" cy="264560"/>
    <xdr:sp macro="" textlink="">
      <xdr:nvSpPr>
        <xdr:cNvPr id="12" name="TekstniOkvir 40"/>
        <xdr:cNvSpPr txBox="1"/>
      </xdr:nvSpPr>
      <xdr:spPr>
        <a:xfrm>
          <a:off x="5276850" y="435217"/>
          <a:ext cx="22410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hr-HR"/>
        </a:p>
      </xdr:txBody>
    </xdr:sp>
    <xdr:clientData/>
  </xdr:oneCellAnchor>
  <xdr:oneCellAnchor>
    <xdr:from>
      <xdr:col>6</xdr:col>
      <xdr:colOff>0</xdr:colOff>
      <xdr:row>2</xdr:row>
      <xdr:rowOff>73267</xdr:rowOff>
    </xdr:from>
    <xdr:ext cx="224105" cy="264560"/>
    <xdr:sp macro="" textlink="">
      <xdr:nvSpPr>
        <xdr:cNvPr id="13" name="TekstniOkvir 42"/>
        <xdr:cNvSpPr txBox="1"/>
      </xdr:nvSpPr>
      <xdr:spPr>
        <a:xfrm>
          <a:off x="5276850" y="435217"/>
          <a:ext cx="22410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hr-H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125535</xdr:colOff>
      <xdr:row>1</xdr:row>
      <xdr:rowOff>0</xdr:rowOff>
    </xdr:from>
    <xdr:ext cx="184731" cy="264560"/>
    <xdr:sp macro="" textlink="">
      <xdr:nvSpPr>
        <xdr:cNvPr id="2" name="TekstniOkvir 1"/>
        <xdr:cNvSpPr txBox="1"/>
      </xdr:nvSpPr>
      <xdr:spPr>
        <a:xfrm>
          <a:off x="335085"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125535</xdr:colOff>
      <xdr:row>1</xdr:row>
      <xdr:rowOff>0</xdr:rowOff>
    </xdr:from>
    <xdr:ext cx="184731" cy="264560"/>
    <xdr:sp macro="" textlink="">
      <xdr:nvSpPr>
        <xdr:cNvPr id="3" name="TekstniOkvir 2"/>
        <xdr:cNvSpPr txBox="1"/>
      </xdr:nvSpPr>
      <xdr:spPr>
        <a:xfrm>
          <a:off x="335085"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125535</xdr:colOff>
      <xdr:row>1</xdr:row>
      <xdr:rowOff>0</xdr:rowOff>
    </xdr:from>
    <xdr:ext cx="184731" cy="264560"/>
    <xdr:sp macro="" textlink="">
      <xdr:nvSpPr>
        <xdr:cNvPr id="4" name="TekstniOkvir 3"/>
        <xdr:cNvSpPr txBox="1"/>
      </xdr:nvSpPr>
      <xdr:spPr>
        <a:xfrm>
          <a:off x="335085"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109660</xdr:colOff>
      <xdr:row>1</xdr:row>
      <xdr:rowOff>0</xdr:rowOff>
    </xdr:from>
    <xdr:ext cx="184731" cy="264560"/>
    <xdr:sp macro="" textlink="">
      <xdr:nvSpPr>
        <xdr:cNvPr id="5" name="TekstniOkvir 4"/>
        <xdr:cNvSpPr txBox="1"/>
      </xdr:nvSpPr>
      <xdr:spPr>
        <a:xfrm>
          <a:off x="31921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109660</xdr:colOff>
      <xdr:row>1</xdr:row>
      <xdr:rowOff>0</xdr:rowOff>
    </xdr:from>
    <xdr:ext cx="184731" cy="264560"/>
    <xdr:sp macro="" textlink="">
      <xdr:nvSpPr>
        <xdr:cNvPr id="6" name="TekstniOkvir 5"/>
        <xdr:cNvSpPr txBox="1"/>
      </xdr:nvSpPr>
      <xdr:spPr>
        <a:xfrm>
          <a:off x="31921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125535</xdr:colOff>
      <xdr:row>5</xdr:row>
      <xdr:rowOff>0</xdr:rowOff>
    </xdr:from>
    <xdr:ext cx="184731" cy="264560"/>
    <xdr:sp macro="" textlink="">
      <xdr:nvSpPr>
        <xdr:cNvPr id="7" name="TekstniOkvir 33"/>
        <xdr:cNvSpPr txBox="1"/>
      </xdr:nvSpPr>
      <xdr:spPr>
        <a:xfrm>
          <a:off x="12553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125535</xdr:colOff>
      <xdr:row>5</xdr:row>
      <xdr:rowOff>0</xdr:rowOff>
    </xdr:from>
    <xdr:ext cx="184731" cy="264560"/>
    <xdr:sp macro="" textlink="">
      <xdr:nvSpPr>
        <xdr:cNvPr id="8" name="TekstniOkvir 34"/>
        <xdr:cNvSpPr txBox="1"/>
      </xdr:nvSpPr>
      <xdr:spPr>
        <a:xfrm>
          <a:off x="12553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125535</xdr:colOff>
      <xdr:row>5</xdr:row>
      <xdr:rowOff>0</xdr:rowOff>
    </xdr:from>
    <xdr:ext cx="184731" cy="264560"/>
    <xdr:sp macro="" textlink="">
      <xdr:nvSpPr>
        <xdr:cNvPr id="9" name="TekstniOkvir 35"/>
        <xdr:cNvSpPr txBox="1"/>
      </xdr:nvSpPr>
      <xdr:spPr>
        <a:xfrm>
          <a:off x="12553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5</xdr:row>
      <xdr:rowOff>0</xdr:rowOff>
    </xdr:from>
    <xdr:ext cx="224105" cy="274009"/>
    <xdr:sp macro="" textlink="">
      <xdr:nvSpPr>
        <xdr:cNvPr id="10" name="TekstniOkvir 37"/>
        <xdr:cNvSpPr txBox="1"/>
      </xdr:nvSpPr>
      <xdr:spPr>
        <a:xfrm>
          <a:off x="5276850" y="904875"/>
          <a:ext cx="224105" cy="27400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hr-HR"/>
        </a:p>
      </xdr:txBody>
    </xdr:sp>
    <xdr:clientData/>
  </xdr:oneCellAnchor>
  <xdr:oneCellAnchor>
    <xdr:from>
      <xdr:col>6</xdr:col>
      <xdr:colOff>0</xdr:colOff>
      <xdr:row>5</xdr:row>
      <xdr:rowOff>0</xdr:rowOff>
    </xdr:from>
    <xdr:ext cx="224105" cy="274009"/>
    <xdr:sp macro="" textlink="">
      <xdr:nvSpPr>
        <xdr:cNvPr id="11" name="TekstniOkvir 39"/>
        <xdr:cNvSpPr txBox="1"/>
      </xdr:nvSpPr>
      <xdr:spPr>
        <a:xfrm>
          <a:off x="5276850" y="904875"/>
          <a:ext cx="224105" cy="27400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hr-HR"/>
        </a:p>
      </xdr:txBody>
    </xdr:sp>
    <xdr:clientData/>
  </xdr:oneCellAnchor>
  <xdr:oneCellAnchor>
    <xdr:from>
      <xdr:col>6</xdr:col>
      <xdr:colOff>0</xdr:colOff>
      <xdr:row>2</xdr:row>
      <xdr:rowOff>73267</xdr:rowOff>
    </xdr:from>
    <xdr:ext cx="224105" cy="264560"/>
    <xdr:sp macro="" textlink="">
      <xdr:nvSpPr>
        <xdr:cNvPr id="12" name="TekstniOkvir 40"/>
        <xdr:cNvSpPr txBox="1"/>
      </xdr:nvSpPr>
      <xdr:spPr>
        <a:xfrm>
          <a:off x="5276850" y="435217"/>
          <a:ext cx="22410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hr-HR"/>
        </a:p>
      </xdr:txBody>
    </xdr:sp>
    <xdr:clientData/>
  </xdr:oneCellAnchor>
  <xdr:oneCellAnchor>
    <xdr:from>
      <xdr:col>6</xdr:col>
      <xdr:colOff>0</xdr:colOff>
      <xdr:row>2</xdr:row>
      <xdr:rowOff>73267</xdr:rowOff>
    </xdr:from>
    <xdr:ext cx="224105" cy="264560"/>
    <xdr:sp macro="" textlink="">
      <xdr:nvSpPr>
        <xdr:cNvPr id="13" name="TekstniOkvir 42"/>
        <xdr:cNvSpPr txBox="1"/>
      </xdr:nvSpPr>
      <xdr:spPr>
        <a:xfrm>
          <a:off x="5276850" y="435217"/>
          <a:ext cx="22410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hr-H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125535</xdr:colOff>
      <xdr:row>1</xdr:row>
      <xdr:rowOff>0</xdr:rowOff>
    </xdr:from>
    <xdr:ext cx="184731" cy="264560"/>
    <xdr:sp macro="" textlink="">
      <xdr:nvSpPr>
        <xdr:cNvPr id="2" name="TekstniOkvir 1"/>
        <xdr:cNvSpPr txBox="1"/>
      </xdr:nvSpPr>
      <xdr:spPr>
        <a:xfrm>
          <a:off x="335085"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125535</xdr:colOff>
      <xdr:row>1</xdr:row>
      <xdr:rowOff>0</xdr:rowOff>
    </xdr:from>
    <xdr:ext cx="184731" cy="264560"/>
    <xdr:sp macro="" textlink="">
      <xdr:nvSpPr>
        <xdr:cNvPr id="3" name="TekstniOkvir 2"/>
        <xdr:cNvSpPr txBox="1"/>
      </xdr:nvSpPr>
      <xdr:spPr>
        <a:xfrm>
          <a:off x="335085"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125535</xdr:colOff>
      <xdr:row>1</xdr:row>
      <xdr:rowOff>0</xdr:rowOff>
    </xdr:from>
    <xdr:ext cx="184731" cy="264560"/>
    <xdr:sp macro="" textlink="">
      <xdr:nvSpPr>
        <xdr:cNvPr id="4" name="TekstniOkvir 3"/>
        <xdr:cNvSpPr txBox="1"/>
      </xdr:nvSpPr>
      <xdr:spPr>
        <a:xfrm>
          <a:off x="335085"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109660</xdr:colOff>
      <xdr:row>1</xdr:row>
      <xdr:rowOff>0</xdr:rowOff>
    </xdr:from>
    <xdr:ext cx="184731" cy="264560"/>
    <xdr:sp macro="" textlink="">
      <xdr:nvSpPr>
        <xdr:cNvPr id="5" name="TekstniOkvir 4"/>
        <xdr:cNvSpPr txBox="1"/>
      </xdr:nvSpPr>
      <xdr:spPr>
        <a:xfrm>
          <a:off x="31921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109660</xdr:colOff>
      <xdr:row>1</xdr:row>
      <xdr:rowOff>0</xdr:rowOff>
    </xdr:from>
    <xdr:ext cx="184731" cy="264560"/>
    <xdr:sp macro="" textlink="">
      <xdr:nvSpPr>
        <xdr:cNvPr id="6" name="TekstniOkvir 5"/>
        <xdr:cNvSpPr txBox="1"/>
      </xdr:nvSpPr>
      <xdr:spPr>
        <a:xfrm>
          <a:off x="31921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125535</xdr:colOff>
      <xdr:row>5</xdr:row>
      <xdr:rowOff>0</xdr:rowOff>
    </xdr:from>
    <xdr:ext cx="184731" cy="264560"/>
    <xdr:sp macro="" textlink="">
      <xdr:nvSpPr>
        <xdr:cNvPr id="7" name="TekstniOkvir 33"/>
        <xdr:cNvSpPr txBox="1"/>
      </xdr:nvSpPr>
      <xdr:spPr>
        <a:xfrm>
          <a:off x="12553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125535</xdr:colOff>
      <xdr:row>5</xdr:row>
      <xdr:rowOff>0</xdr:rowOff>
    </xdr:from>
    <xdr:ext cx="184731" cy="264560"/>
    <xdr:sp macro="" textlink="">
      <xdr:nvSpPr>
        <xdr:cNvPr id="8" name="TekstniOkvir 34"/>
        <xdr:cNvSpPr txBox="1"/>
      </xdr:nvSpPr>
      <xdr:spPr>
        <a:xfrm>
          <a:off x="12553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125535</xdr:colOff>
      <xdr:row>5</xdr:row>
      <xdr:rowOff>0</xdr:rowOff>
    </xdr:from>
    <xdr:ext cx="184731" cy="264560"/>
    <xdr:sp macro="" textlink="">
      <xdr:nvSpPr>
        <xdr:cNvPr id="9" name="TekstniOkvir 35"/>
        <xdr:cNvSpPr txBox="1"/>
      </xdr:nvSpPr>
      <xdr:spPr>
        <a:xfrm>
          <a:off x="12553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5</xdr:row>
      <xdr:rowOff>0</xdr:rowOff>
    </xdr:from>
    <xdr:ext cx="224105" cy="274009"/>
    <xdr:sp macro="" textlink="">
      <xdr:nvSpPr>
        <xdr:cNvPr id="10" name="TekstniOkvir 37"/>
        <xdr:cNvSpPr txBox="1"/>
      </xdr:nvSpPr>
      <xdr:spPr>
        <a:xfrm>
          <a:off x="5276850" y="904875"/>
          <a:ext cx="224105" cy="27400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hr-HR"/>
        </a:p>
      </xdr:txBody>
    </xdr:sp>
    <xdr:clientData/>
  </xdr:oneCellAnchor>
  <xdr:oneCellAnchor>
    <xdr:from>
      <xdr:col>4</xdr:col>
      <xdr:colOff>0</xdr:colOff>
      <xdr:row>5</xdr:row>
      <xdr:rowOff>0</xdr:rowOff>
    </xdr:from>
    <xdr:ext cx="224105" cy="274009"/>
    <xdr:sp macro="" textlink="">
      <xdr:nvSpPr>
        <xdr:cNvPr id="11" name="TekstniOkvir 39"/>
        <xdr:cNvSpPr txBox="1"/>
      </xdr:nvSpPr>
      <xdr:spPr>
        <a:xfrm>
          <a:off x="5276850" y="904875"/>
          <a:ext cx="224105" cy="27400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hr-HR"/>
        </a:p>
      </xdr:txBody>
    </xdr:sp>
    <xdr:clientData/>
  </xdr:oneCellAnchor>
  <xdr:oneCellAnchor>
    <xdr:from>
      <xdr:col>4</xdr:col>
      <xdr:colOff>0</xdr:colOff>
      <xdr:row>2</xdr:row>
      <xdr:rowOff>73267</xdr:rowOff>
    </xdr:from>
    <xdr:ext cx="224105" cy="264560"/>
    <xdr:sp macro="" textlink="">
      <xdr:nvSpPr>
        <xdr:cNvPr id="12" name="TekstniOkvir 40"/>
        <xdr:cNvSpPr txBox="1"/>
      </xdr:nvSpPr>
      <xdr:spPr>
        <a:xfrm>
          <a:off x="5276850" y="435217"/>
          <a:ext cx="22410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hr-HR"/>
        </a:p>
      </xdr:txBody>
    </xdr:sp>
    <xdr:clientData/>
  </xdr:oneCellAnchor>
  <xdr:oneCellAnchor>
    <xdr:from>
      <xdr:col>4</xdr:col>
      <xdr:colOff>0</xdr:colOff>
      <xdr:row>2</xdr:row>
      <xdr:rowOff>73267</xdr:rowOff>
    </xdr:from>
    <xdr:ext cx="224105" cy="264560"/>
    <xdr:sp macro="" textlink="">
      <xdr:nvSpPr>
        <xdr:cNvPr id="13" name="TekstniOkvir 42"/>
        <xdr:cNvSpPr txBox="1"/>
      </xdr:nvSpPr>
      <xdr:spPr>
        <a:xfrm>
          <a:off x="5276850" y="435217"/>
          <a:ext cx="22410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hr-H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ro\2.%20PODDIONICA%20SPA&#268;VA-LIPOVAC\KNJIGA%20III.i-A\3.%20OBJEKTI%20NA%20TRASI\za%20HAC-tro&#353;kovnici%20za%20dionicu%20&#381;upanja-Lipovac\TRO&#352;KOVNICI%20ZA%20CIJELU%20DIONICU%20(ZA%20NATJE&#268;AJNU%20DOKUMENTACIJ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users\USER\KLK\ZLATKO\WEROLA.XLW"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oro\PONUDE%20HRV.CESTE%20UGOVORENO\HC%20D8,%20%20SV.KUZAM%20KRI&#381;I&#352;&#262;E%202007\ARADNI%20ZA%20IZMJENU\ana\2004%20BIBA%20(%20PRIJE%20GO%20)\PROJEKT%20POJATNO%202005\ANALIZE%20TBP-2005\GAL%20(EUR)-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oro\Local%20Settings\Temporary%20Internet%20Files\OLK19C\UGOVORNI%20IZRAVNA%20POGODBA%20%20OPREMANJE%20JAKU&#352;EVAC%20-%20V%20GORIC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OCUME~1\BISERK~1\LOCALS~1\Temp\Obrazac%20Knji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Vjeko\AppData\Local\Microsoft\Windows\Temporary%20Internet%20Files\Content.Outlook\DR0N55CY\KOOP\112%20KOOP_12.03.%20Pon%20troskovnik%20KTC%20Opatija%20prag%2010.03.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Ivan\AppData\Local\Microsoft\Windows\INetCache\Content.Outlook\6OTVHF68\Struja%208.4.2019\IP-%2028+29%20-17%20TROSK%20Dvorana%20sa%20cijenam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users\DOCS95\BAU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5 (originalno)"/>
      <sheetName val="S-5 (veće količine)"/>
      <sheetName val="S-5 (engleski)"/>
      <sheetName val="VELIKE NJIVE (originalno)"/>
      <sheetName val="VELIKE NJIVE (veće količine)"/>
      <sheetName val="VELIKE NJIVE (engleski)"/>
      <sheetName val="BOŠNJACI (originalno)"/>
      <sheetName val="BOŠNJACI (veće količine)"/>
      <sheetName val="BOŠNJACI (engleski)"/>
      <sheetName val="RAČKOVICA (originalno)"/>
      <sheetName val="RAČKOVICA (veće količine)"/>
      <sheetName val="RAČKOVICA (engleski)"/>
      <sheetName val="VINKOVCI-BRČKO (originalno)"/>
      <sheetName val="VINKOVCI-BRČKO (veće količine)"/>
      <sheetName val="VINKOVCI-BRČKO (engleski)"/>
      <sheetName val="SPAČVA-ČVOR (originalno)"/>
      <sheetName val="SPAČVA-ČVOR (veće količine)"/>
      <sheetName val="SPAČVA-ČVOR (engleski)"/>
      <sheetName val="S-7 (originalno)"/>
      <sheetName val="S-7 (veće količine)"/>
      <sheetName val="S-7 (engleski)"/>
      <sheetName val="VRBANJSKE ŠUME (originalno)"/>
      <sheetName val="VRBANJSKE ŠUME (veće količine)"/>
      <sheetName val="VRBANJSKE ŠUME (engleski)"/>
      <sheetName val="S-8 (originalno)"/>
      <sheetName val="S-8 (veće količine)"/>
      <sheetName val="S-8 (engleski)"/>
      <sheetName val="PREDMJER-POLJSKI PUT-S8"/>
      <sheetName val="TROŠKOVNIK-POLJSKI PUT-S8"/>
      <sheetName val="PARALLEL ROAD-S8"/>
      <sheetName val="LJUBANJ-S-7 (engleski)"/>
      <sheetName val="S-10 (originalno)"/>
      <sheetName val="S-10 (veće količine)"/>
      <sheetName val="S-10 (engleski)"/>
      <sheetName val="LUKOVO (originalno)"/>
      <sheetName val="LUKOVO (veće količine)"/>
      <sheetName val="LUKOVO (engleski)"/>
      <sheetName val="LIPOVAC-ČVOR(originalno)"/>
      <sheetName val="LIPOVAC-ČVOR (veće količine)"/>
      <sheetName val="LIPOVAC-ČVOR (engleski)"/>
      <sheetName val="PUO SPAČVA (novi objekt)"/>
      <sheetName val="PUO SPAČVA (engleski)"/>
      <sheetName val="PREDMJER_POLJSKI PUT_S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jenik (2)"/>
      <sheetName val="cjenik _2_"/>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GAL"/>
      <sheetName val="Sheet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een"/>
      <sheetName val="tk"/>
      <sheetName val="prom. oprema"/>
      <sheetName val="REKAPITULACIJA"/>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oškovnik"/>
      <sheetName val="Knjiga"/>
      <sheetName val="List knjige"/>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A Građevinski"/>
      <sheetName val="A1"/>
      <sheetName val="A2"/>
      <sheetName val="A3"/>
      <sheetName val="A4"/>
      <sheetName val="A5"/>
      <sheetName val="A6"/>
      <sheetName val="A7"/>
      <sheetName val="B Obrtnički"/>
      <sheetName val="B1"/>
      <sheetName val="B2"/>
      <sheetName val="B3"/>
      <sheetName val="B4"/>
      <sheetName val="B5"/>
      <sheetName val="B6"/>
      <sheetName val="B7"/>
      <sheetName val="B8"/>
      <sheetName val="B9"/>
      <sheetName val="B10"/>
      <sheetName val="B11"/>
      <sheetName val="B12"/>
      <sheetName val="C Oprema"/>
      <sheetName val="C1"/>
      <sheetName val="C2"/>
      <sheetName val="D Instalacije"/>
      <sheetName val="D1"/>
      <sheetName val="D2.1"/>
      <sheetName val="D2.2"/>
      <sheetName val="Naslovna"/>
      <sheetName val="Op-uvj"/>
      <sheetName val="Vent"/>
      <sheetName val="Ven_podr"/>
      <sheetName val="Fc-rad"/>
      <sheetName val="Rad-podr"/>
      <sheetName val="Teh"/>
      <sheetName val="EBI"/>
      <sheetName val="DDC"/>
      <sheetName val="Rek"/>
      <sheetName val="Nas_sprink"/>
      <sheetName val="Op_uvj"/>
      <sheetName val="Ktc"/>
      <sheetName val="Aer"/>
      <sheetName val="E Liftovi"/>
      <sheetName val="E1"/>
      <sheetName val="F Scena"/>
      <sheetName val="F scen"/>
      <sheetName val="G Okoliš"/>
      <sheetName val="G1 i G2"/>
    </sheetNames>
    <sheetDataSet>
      <sheetData sheetId="0">
        <row r="2">
          <cell r="AF2">
            <v>1.05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Rekapitulacija"/>
      <sheetName val="IP-28-17"/>
      <sheetName val="IP-29-17"/>
    </sheetNames>
    <sheetDataSet>
      <sheetData sheetId="0" refreshError="1"/>
      <sheetData sheetId="1" refreshError="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šiljka 4-95"/>
      <sheetName val="order4-95"/>
      <sheetName val="posiljka 3-95"/>
      <sheetName val="Order 3-95"/>
      <sheetName val="cjenik1995"/>
      <sheetName val="cjenik1994"/>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view="pageLayout" zoomScaleNormal="100" zoomScaleSheetLayoutView="85" workbookViewId="0">
      <selection activeCell="B19" sqref="B19"/>
    </sheetView>
  </sheetViews>
  <sheetFormatPr defaultColWidth="9.109375" defaultRowHeight="13.2" x14ac:dyDescent="0.25"/>
  <cols>
    <col min="1" max="1" width="25.44140625" style="8" customWidth="1"/>
    <col min="2" max="2" width="31" style="8" customWidth="1"/>
    <col min="3" max="3" width="35.6640625" style="8" customWidth="1"/>
    <col min="4" max="16384" width="9.109375" style="8"/>
  </cols>
  <sheetData>
    <row r="1" spans="1:3" ht="31.65" customHeight="1" x14ac:dyDescent="0.25">
      <c r="A1" s="1073"/>
      <c r="B1" s="1073"/>
      <c r="C1" s="1073"/>
    </row>
    <row r="2" spans="1:3" x14ac:dyDescent="0.25">
      <c r="A2" s="1073"/>
      <c r="B2" s="1073"/>
      <c r="C2" s="1073"/>
    </row>
    <row r="3" spans="1:3" ht="23.25" customHeight="1" x14ac:dyDescent="0.25">
      <c r="A3" s="9"/>
      <c r="B3" s="9"/>
      <c r="C3" s="9"/>
    </row>
    <row r="4" spans="1:3" ht="23.25" customHeight="1" x14ac:dyDescent="0.25">
      <c r="A4" s="9"/>
      <c r="B4" s="9"/>
      <c r="C4" s="9"/>
    </row>
    <row r="5" spans="1:3" ht="23.25" customHeight="1" x14ac:dyDescent="0.25">
      <c r="A5" s="9"/>
      <c r="B5" s="9"/>
      <c r="C5" s="9"/>
    </row>
    <row r="6" spans="1:3" ht="23.25" customHeight="1" x14ac:dyDescent="0.25">
      <c r="A6" s="9"/>
      <c r="B6" s="9"/>
      <c r="C6" s="9"/>
    </row>
    <row r="7" spans="1:3" ht="23.25" customHeight="1" x14ac:dyDescent="0.25">
      <c r="A7" s="9"/>
      <c r="B7" s="9"/>
      <c r="C7" s="9"/>
    </row>
    <row r="8" spans="1:3" ht="23.25" customHeight="1" x14ac:dyDescent="0.25">
      <c r="A8" s="9"/>
      <c r="B8" s="9"/>
      <c r="C8" s="9"/>
    </row>
    <row r="9" spans="1:3" ht="23.25" customHeight="1" x14ac:dyDescent="0.25">
      <c r="A9" s="10"/>
      <c r="B9" s="10"/>
      <c r="C9" s="10"/>
    </row>
    <row r="10" spans="1:3" ht="24.6" x14ac:dyDescent="0.25">
      <c r="A10" s="1266" t="s">
        <v>5</v>
      </c>
      <c r="B10" s="1266"/>
      <c r="C10" s="1266"/>
    </row>
    <row r="11" spans="1:3" ht="23.25" customHeight="1" x14ac:dyDescent="0.25">
      <c r="A11" s="1261"/>
      <c r="B11" s="1261"/>
      <c r="C11" s="1261"/>
    </row>
    <row r="12" spans="1:3" ht="23.25" customHeight="1" x14ac:dyDescent="0.25">
      <c r="A12" s="611"/>
      <c r="B12" s="611"/>
      <c r="C12" s="611"/>
    </row>
    <row r="13" spans="1:3" ht="23.25" customHeight="1" x14ac:dyDescent="0.25">
      <c r="A13" s="611"/>
      <c r="B13" s="611"/>
      <c r="C13" s="611"/>
    </row>
    <row r="14" spans="1:3" ht="58.65" customHeight="1" x14ac:dyDescent="0.25">
      <c r="A14" s="612" t="s">
        <v>6</v>
      </c>
      <c r="B14" s="1264" t="s">
        <v>11</v>
      </c>
      <c r="C14" s="1264"/>
    </row>
    <row r="15" spans="1:3" ht="16.8" x14ac:dyDescent="0.25">
      <c r="A15" s="612"/>
      <c r="B15" s="613"/>
      <c r="C15" s="611"/>
    </row>
    <row r="16" spans="1:3" ht="36" customHeight="1" x14ac:dyDescent="0.25">
      <c r="A16" s="612" t="s">
        <v>7</v>
      </c>
      <c r="B16" s="1264" t="s">
        <v>12</v>
      </c>
      <c r="C16" s="1265"/>
    </row>
    <row r="17" spans="1:3" ht="16.8" x14ac:dyDescent="0.25">
      <c r="A17" s="612"/>
      <c r="B17" s="614"/>
      <c r="C17" s="611"/>
    </row>
    <row r="18" spans="1:3" ht="30.15" customHeight="1" x14ac:dyDescent="0.25">
      <c r="A18" s="611"/>
      <c r="B18" s="611"/>
      <c r="C18" s="611"/>
    </row>
    <row r="19" spans="1:3" ht="16.5" customHeight="1" x14ac:dyDescent="0.25">
      <c r="A19" s="611"/>
      <c r="B19" s="611"/>
      <c r="C19" s="611"/>
    </row>
    <row r="20" spans="1:3" ht="27" customHeight="1" x14ac:dyDescent="0.25">
      <c r="A20" s="611"/>
      <c r="B20" s="611"/>
      <c r="C20" s="611"/>
    </row>
    <row r="21" spans="1:3" ht="30.15" customHeight="1" x14ac:dyDescent="0.25">
      <c r="A21" s="611"/>
      <c r="B21" s="611"/>
      <c r="C21" s="611"/>
    </row>
    <row r="22" spans="1:3" ht="30.15" customHeight="1" x14ac:dyDescent="0.25">
      <c r="A22" s="611"/>
      <c r="B22" s="611"/>
      <c r="C22" s="611"/>
    </row>
    <row r="23" spans="1:3" ht="15" x14ac:dyDescent="0.25">
      <c r="A23" s="615"/>
      <c r="B23" s="615"/>
      <c r="C23" s="615"/>
    </row>
    <row r="24" spans="1:3" ht="15" x14ac:dyDescent="0.25">
      <c r="A24" s="615"/>
      <c r="B24" s="615"/>
      <c r="C24" s="615"/>
    </row>
    <row r="25" spans="1:3" ht="15" x14ac:dyDescent="0.25">
      <c r="A25" s="615"/>
      <c r="B25" s="615"/>
      <c r="C25" s="615"/>
    </row>
    <row r="26" spans="1:3" ht="15" x14ac:dyDescent="0.25">
      <c r="A26" s="615"/>
      <c r="B26" s="615"/>
      <c r="C26" s="616"/>
    </row>
    <row r="27" spans="1:3" ht="15" x14ac:dyDescent="0.25">
      <c r="A27" s="615"/>
      <c r="B27" s="615"/>
      <c r="C27" s="615"/>
    </row>
    <row r="28" spans="1:3" ht="15" x14ac:dyDescent="0.25">
      <c r="A28" s="615"/>
      <c r="B28" s="615"/>
      <c r="C28" s="615"/>
    </row>
    <row r="29" spans="1:3" ht="15" x14ac:dyDescent="0.25">
      <c r="A29" s="615"/>
      <c r="B29" s="615"/>
      <c r="C29" s="615"/>
    </row>
    <row r="30" spans="1:3" ht="15" x14ac:dyDescent="0.25">
      <c r="A30" s="615"/>
      <c r="B30" s="615"/>
      <c r="C30" s="615"/>
    </row>
    <row r="31" spans="1:3" ht="15" x14ac:dyDescent="0.25">
      <c r="A31" s="615" t="s">
        <v>1691</v>
      </c>
      <c r="B31" s="615"/>
      <c r="C31" s="615"/>
    </row>
    <row r="32" spans="1:3" ht="15.6" x14ac:dyDescent="0.25">
      <c r="A32" s="11"/>
      <c r="B32" s="11"/>
      <c r="C32" s="11"/>
    </row>
    <row r="33" spans="1:3" ht="15.6" x14ac:dyDescent="0.25">
      <c r="A33" s="11"/>
      <c r="B33" s="11"/>
      <c r="C33" s="11"/>
    </row>
    <row r="34" spans="1:3" ht="15.6" x14ac:dyDescent="0.25">
      <c r="A34" s="11"/>
      <c r="B34" s="11"/>
      <c r="C34" s="11"/>
    </row>
    <row r="35" spans="1:3" ht="15.6" x14ac:dyDescent="0.25">
      <c r="A35" s="11"/>
      <c r="B35" s="11"/>
      <c r="C35" s="11"/>
    </row>
  </sheetData>
  <mergeCells count="3">
    <mergeCell ref="B16:C16"/>
    <mergeCell ref="B14:C14"/>
    <mergeCell ref="A10:C10"/>
  </mergeCells>
  <pageMargins left="0.78740157480314965" right="0.39370078740157483" top="0.39370078740157483" bottom="0.39370078740157483" header="0.31496062992125984" footer="0.31496062992125984"/>
  <pageSetup paperSize="9" fitToHeight="0"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7"/>
  <sheetViews>
    <sheetView view="pageLayout" topLeftCell="A13" zoomScaleNormal="100" zoomScaleSheetLayoutView="100" workbookViewId="0">
      <selection activeCell="B15" sqref="B15"/>
    </sheetView>
  </sheetViews>
  <sheetFormatPr defaultColWidth="9.109375" defaultRowHeight="13.2" x14ac:dyDescent="0.25"/>
  <cols>
    <col min="1" max="1" width="9.109375" style="304"/>
    <col min="2" max="2" width="70.5546875" style="304" customWidth="1"/>
    <col min="3" max="3" width="35.109375" style="304" customWidth="1"/>
    <col min="4" max="16384" width="9.109375" style="304"/>
  </cols>
  <sheetData>
    <row r="1" spans="1:6" ht="15.6" x14ac:dyDescent="0.25">
      <c r="A1" s="302" t="s">
        <v>880</v>
      </c>
      <c r="B1" s="303" t="s">
        <v>881</v>
      </c>
      <c r="C1" s="303"/>
      <c r="D1" s="303"/>
      <c r="E1" s="303"/>
      <c r="F1" s="303"/>
    </row>
    <row r="2" spans="1:6" x14ac:dyDescent="0.25">
      <c r="A2" s="305"/>
      <c r="B2" s="306"/>
      <c r="C2" s="307"/>
      <c r="D2" s="308"/>
      <c r="E2" s="309"/>
      <c r="F2" s="308"/>
    </row>
    <row r="3" spans="1:6" x14ac:dyDescent="0.25">
      <c r="A3" s="305"/>
      <c r="B3" s="310"/>
      <c r="C3" s="307"/>
      <c r="D3" s="308"/>
      <c r="E3" s="309"/>
      <c r="F3" s="308"/>
    </row>
    <row r="4" spans="1:6" ht="42.75" customHeight="1" x14ac:dyDescent="0.25">
      <c r="A4" s="311" t="s">
        <v>882</v>
      </c>
      <c r="B4" s="312" t="s">
        <v>883</v>
      </c>
      <c r="D4" s="313"/>
      <c r="E4" s="313"/>
      <c r="F4" s="313"/>
    </row>
    <row r="5" spans="1:6" x14ac:dyDescent="0.25">
      <c r="A5" s="311"/>
      <c r="B5" s="313"/>
      <c r="C5" s="313"/>
      <c r="D5" s="313"/>
      <c r="E5" s="313"/>
      <c r="F5" s="313"/>
    </row>
    <row r="6" spans="1:6" x14ac:dyDescent="0.25">
      <c r="A6" s="311"/>
      <c r="B6" s="314"/>
      <c r="C6" s="315"/>
      <c r="D6" s="308"/>
      <c r="E6" s="309"/>
      <c r="F6" s="308"/>
    </row>
    <row r="7" spans="1:6" ht="26.4" x14ac:dyDescent="0.25">
      <c r="A7" s="311" t="s">
        <v>884</v>
      </c>
      <c r="B7" s="312" t="s">
        <v>885</v>
      </c>
      <c r="C7" s="316"/>
      <c r="D7" s="316"/>
      <c r="E7" s="316"/>
      <c r="F7" s="316"/>
    </row>
    <row r="8" spans="1:6" x14ac:dyDescent="0.25">
      <c r="A8" s="311"/>
      <c r="B8" s="316"/>
      <c r="C8" s="316"/>
      <c r="D8" s="316"/>
      <c r="E8" s="316"/>
      <c r="F8" s="316"/>
    </row>
    <row r="9" spans="1:6" x14ac:dyDescent="0.25">
      <c r="A9" s="305"/>
      <c r="B9" s="310"/>
      <c r="C9" s="307"/>
      <c r="D9" s="307"/>
      <c r="E9" s="307"/>
      <c r="F9" s="307"/>
    </row>
    <row r="10" spans="1:6" ht="26.4" x14ac:dyDescent="0.25">
      <c r="A10" s="311" t="s">
        <v>886</v>
      </c>
      <c r="B10" s="312" t="s">
        <v>887</v>
      </c>
      <c r="C10" s="316"/>
      <c r="D10" s="316"/>
      <c r="E10" s="316"/>
      <c r="F10" s="316"/>
    </row>
    <row r="11" spans="1:6" x14ac:dyDescent="0.25">
      <c r="A11" s="311"/>
      <c r="B11" s="316"/>
      <c r="C11" s="316"/>
      <c r="D11" s="316"/>
      <c r="E11" s="316"/>
      <c r="F11" s="316"/>
    </row>
    <row r="12" spans="1:6" x14ac:dyDescent="0.25">
      <c r="A12" s="305"/>
      <c r="B12" s="310"/>
      <c r="C12" s="307"/>
      <c r="D12" s="307"/>
      <c r="E12" s="307"/>
      <c r="F12" s="307"/>
    </row>
    <row r="13" spans="1:6" ht="26.4" x14ac:dyDescent="0.25">
      <c r="A13" s="311" t="s">
        <v>888</v>
      </c>
      <c r="B13" s="312" t="s">
        <v>889</v>
      </c>
      <c r="C13" s="316"/>
      <c r="D13" s="316"/>
      <c r="E13" s="316"/>
      <c r="F13" s="316"/>
    </row>
    <row r="14" spans="1:6" x14ac:dyDescent="0.25">
      <c r="A14" s="311"/>
      <c r="B14" s="316"/>
      <c r="C14" s="316"/>
      <c r="D14" s="316"/>
      <c r="E14" s="316"/>
      <c r="F14" s="316"/>
    </row>
    <row r="15" spans="1:6" x14ac:dyDescent="0.25">
      <c r="A15" s="311"/>
      <c r="B15" s="316"/>
      <c r="C15" s="316"/>
      <c r="D15" s="316"/>
      <c r="E15" s="316"/>
      <c r="F15" s="316"/>
    </row>
    <row r="16" spans="1:6" ht="39.6" x14ac:dyDescent="0.25">
      <c r="A16" s="311" t="s">
        <v>890</v>
      </c>
      <c r="B16" s="312" t="s">
        <v>891</v>
      </c>
      <c r="C16" s="313"/>
      <c r="D16" s="313"/>
      <c r="E16" s="313"/>
      <c r="F16" s="313"/>
    </row>
    <row r="17" spans="1:6" x14ac:dyDescent="0.25">
      <c r="A17" s="311"/>
      <c r="B17" s="313"/>
      <c r="C17" s="313"/>
      <c r="D17" s="313"/>
      <c r="E17" s="313"/>
      <c r="F17" s="313"/>
    </row>
    <row r="18" spans="1:6" x14ac:dyDescent="0.25">
      <c r="A18" s="311"/>
      <c r="B18" s="314"/>
      <c r="C18" s="315"/>
      <c r="D18" s="317"/>
      <c r="E18" s="317"/>
      <c r="F18" s="317"/>
    </row>
    <row r="19" spans="1:6" ht="26.4" x14ac:dyDescent="0.25">
      <c r="A19" s="311" t="s">
        <v>892</v>
      </c>
      <c r="B19" s="312" t="s">
        <v>893</v>
      </c>
      <c r="C19" s="316"/>
      <c r="D19" s="316"/>
      <c r="E19" s="316"/>
      <c r="F19" s="316"/>
    </row>
    <row r="20" spans="1:6" x14ac:dyDescent="0.25">
      <c r="A20" s="311"/>
      <c r="B20" s="316"/>
      <c r="C20" s="316"/>
      <c r="D20" s="316"/>
      <c r="E20" s="316"/>
      <c r="F20" s="316"/>
    </row>
    <row r="21" spans="1:6" x14ac:dyDescent="0.25">
      <c r="A21" s="311"/>
      <c r="B21" s="314"/>
      <c r="C21" s="315"/>
      <c r="D21" s="318"/>
      <c r="E21" s="318"/>
      <c r="F21" s="318"/>
    </row>
    <row r="22" spans="1:6" ht="26.4" x14ac:dyDescent="0.25">
      <c r="A22" s="311" t="s">
        <v>894</v>
      </c>
      <c r="B22" s="312" t="s">
        <v>895</v>
      </c>
      <c r="C22" s="316"/>
      <c r="D22" s="316"/>
      <c r="E22" s="316"/>
      <c r="F22" s="316"/>
    </row>
    <row r="23" spans="1:6" ht="39.6" x14ac:dyDescent="0.25">
      <c r="A23" s="311"/>
      <c r="B23" s="312" t="s">
        <v>896</v>
      </c>
      <c r="C23" s="316"/>
      <c r="D23" s="316"/>
      <c r="E23" s="316"/>
      <c r="F23" s="316"/>
    </row>
    <row r="24" spans="1:6" x14ac:dyDescent="0.25">
      <c r="A24" s="311"/>
      <c r="B24" s="316"/>
      <c r="C24" s="316"/>
      <c r="D24" s="316"/>
      <c r="E24" s="316"/>
      <c r="F24" s="316"/>
    </row>
    <row r="25" spans="1:6" x14ac:dyDescent="0.25">
      <c r="A25" s="311"/>
      <c r="B25" s="319"/>
      <c r="C25" s="318"/>
      <c r="D25" s="318"/>
      <c r="E25" s="318"/>
      <c r="F25" s="318"/>
    </row>
    <row r="26" spans="1:6" ht="39.6" x14ac:dyDescent="0.25">
      <c r="A26" s="311" t="s">
        <v>897</v>
      </c>
      <c r="B26" s="312" t="s">
        <v>898</v>
      </c>
      <c r="C26" s="316"/>
      <c r="D26" s="316"/>
      <c r="E26" s="316"/>
      <c r="F26" s="316"/>
    </row>
    <row r="27" spans="1:6" x14ac:dyDescent="0.25">
      <c r="A27" s="311"/>
      <c r="B27" s="316"/>
      <c r="C27" s="316"/>
      <c r="D27" s="316"/>
      <c r="E27" s="316"/>
      <c r="F27" s="316"/>
    </row>
    <row r="28" spans="1:6" ht="26.4" x14ac:dyDescent="0.25">
      <c r="A28" s="311"/>
      <c r="B28" s="312" t="s">
        <v>899</v>
      </c>
      <c r="C28" s="316"/>
      <c r="D28" s="316"/>
      <c r="E28" s="316"/>
      <c r="F28" s="316"/>
    </row>
    <row r="29" spans="1:6" x14ac:dyDescent="0.25">
      <c r="A29" s="311"/>
      <c r="B29" s="316"/>
      <c r="C29" s="316"/>
      <c r="D29" s="316"/>
      <c r="E29" s="316"/>
      <c r="F29" s="316"/>
    </row>
    <row r="30" spans="1:6" x14ac:dyDescent="0.25">
      <c r="A30" s="311"/>
      <c r="B30" s="314"/>
      <c r="C30" s="315"/>
      <c r="D30" s="320"/>
      <c r="E30" s="320"/>
      <c r="F30" s="320"/>
    </row>
    <row r="31" spans="1:6" ht="26.4" x14ac:dyDescent="0.25">
      <c r="A31" s="311" t="s">
        <v>900</v>
      </c>
      <c r="B31" s="312" t="s">
        <v>901</v>
      </c>
      <c r="C31" s="316"/>
      <c r="D31" s="316"/>
      <c r="E31" s="316"/>
      <c r="F31" s="316"/>
    </row>
    <row r="32" spans="1:6" x14ac:dyDescent="0.25">
      <c r="A32" s="311"/>
      <c r="B32" s="316"/>
      <c r="C32" s="316"/>
      <c r="D32" s="316"/>
      <c r="E32" s="316"/>
      <c r="F32" s="316"/>
    </row>
    <row r="33" spans="1:6" x14ac:dyDescent="0.25">
      <c r="A33" s="305"/>
      <c r="B33" s="310"/>
      <c r="C33" s="307"/>
      <c r="D33" s="307"/>
      <c r="E33" s="307"/>
      <c r="F33" s="307"/>
    </row>
    <row r="34" spans="1:6" ht="26.4" x14ac:dyDescent="0.25">
      <c r="A34" s="311" t="s">
        <v>902</v>
      </c>
      <c r="B34" s="312" t="s">
        <v>903</v>
      </c>
      <c r="C34" s="316"/>
      <c r="D34" s="316"/>
      <c r="E34" s="316"/>
      <c r="F34" s="316"/>
    </row>
    <row r="35" spans="1:6" x14ac:dyDescent="0.25">
      <c r="A35" s="311"/>
      <c r="B35" s="316"/>
      <c r="C35" s="316"/>
      <c r="D35" s="316"/>
      <c r="E35" s="316"/>
      <c r="F35" s="316"/>
    </row>
    <row r="36" spans="1:6" ht="33" customHeight="1" x14ac:dyDescent="0.25">
      <c r="A36" s="311"/>
      <c r="B36" s="321" t="s">
        <v>904</v>
      </c>
      <c r="C36" s="313"/>
      <c r="D36" s="313"/>
      <c r="E36" s="313"/>
      <c r="F36" s="313"/>
    </row>
    <row r="37" spans="1:6" x14ac:dyDescent="0.25">
      <c r="A37" s="311"/>
      <c r="B37" s="313"/>
      <c r="C37" s="313"/>
      <c r="D37" s="313"/>
      <c r="E37" s="313"/>
      <c r="F37" s="313"/>
    </row>
    <row r="38" spans="1:6" ht="26.4" x14ac:dyDescent="0.25">
      <c r="A38" s="311"/>
      <c r="B38" s="321" t="s">
        <v>905</v>
      </c>
      <c r="C38" s="321"/>
      <c r="D38" s="321"/>
      <c r="E38" s="321"/>
      <c r="F38" s="321"/>
    </row>
    <row r="39" spans="1:6" x14ac:dyDescent="0.25">
      <c r="A39" s="311"/>
      <c r="B39" s="321"/>
      <c r="C39" s="321"/>
      <c r="D39" s="321"/>
      <c r="E39" s="321"/>
      <c r="F39" s="321"/>
    </row>
    <row r="40" spans="1:6" x14ac:dyDescent="0.25">
      <c r="A40" s="311"/>
      <c r="B40" s="310"/>
      <c r="C40" s="315"/>
      <c r="D40" s="308"/>
      <c r="E40" s="309"/>
      <c r="F40" s="308"/>
    </row>
    <row r="41" spans="1:6" x14ac:dyDescent="0.25">
      <c r="A41" s="311"/>
      <c r="B41" s="314" t="s">
        <v>906</v>
      </c>
      <c r="C41" s="315"/>
      <c r="D41" s="308"/>
      <c r="E41" s="309"/>
      <c r="F41" s="308"/>
    </row>
    <row r="42" spans="1:6" x14ac:dyDescent="0.25">
      <c r="A42" s="311"/>
      <c r="B42" s="322" t="s">
        <v>907</v>
      </c>
      <c r="C42" s="315"/>
      <c r="D42" s="308"/>
      <c r="E42" s="309"/>
      <c r="F42" s="308"/>
    </row>
    <row r="43" spans="1:6" x14ac:dyDescent="0.25">
      <c r="A43" s="311"/>
      <c r="B43" s="323" t="s">
        <v>908</v>
      </c>
      <c r="C43" s="315"/>
      <c r="D43" s="308"/>
      <c r="E43" s="309"/>
      <c r="F43" s="308"/>
    </row>
    <row r="44" spans="1:6" x14ac:dyDescent="0.25">
      <c r="A44" s="311"/>
      <c r="B44" s="324" t="s">
        <v>909</v>
      </c>
      <c r="C44" s="315"/>
      <c r="D44" s="308"/>
      <c r="E44" s="309"/>
      <c r="F44" s="308"/>
    </row>
    <row r="45" spans="1:6" x14ac:dyDescent="0.25">
      <c r="A45" s="311"/>
      <c r="B45" s="324" t="s">
        <v>910</v>
      </c>
      <c r="C45" s="315"/>
      <c r="D45" s="308"/>
      <c r="E45" s="309"/>
      <c r="F45" s="308"/>
    </row>
    <row r="46" spans="1:6" x14ac:dyDescent="0.25">
      <c r="A46" s="311"/>
      <c r="B46" s="324" t="s">
        <v>911</v>
      </c>
      <c r="C46" s="315"/>
      <c r="D46" s="308"/>
      <c r="E46" s="309"/>
      <c r="F46" s="308"/>
    </row>
    <row r="47" spans="1:6" x14ac:dyDescent="0.25">
      <c r="A47" s="311"/>
      <c r="B47" s="324" t="s">
        <v>912</v>
      </c>
      <c r="C47" s="315"/>
      <c r="D47" s="308"/>
      <c r="E47" s="309"/>
      <c r="F47" s="308"/>
    </row>
    <row r="48" spans="1:6" x14ac:dyDescent="0.25">
      <c r="A48" s="311"/>
      <c r="B48" s="324" t="s">
        <v>913</v>
      </c>
      <c r="C48" s="315"/>
      <c r="D48" s="308"/>
      <c r="E48" s="309"/>
      <c r="F48" s="308"/>
    </row>
    <row r="49" spans="1:6" ht="26.4" x14ac:dyDescent="0.25">
      <c r="A49" s="311"/>
      <c r="B49" s="325" t="s">
        <v>914</v>
      </c>
      <c r="C49" s="325"/>
      <c r="D49" s="325"/>
      <c r="E49" s="325"/>
      <c r="F49" s="325"/>
    </row>
    <row r="50" spans="1:6" x14ac:dyDescent="0.25">
      <c r="A50" s="311"/>
      <c r="B50" s="324" t="s">
        <v>915</v>
      </c>
      <c r="C50" s="315"/>
      <c r="D50" s="308"/>
      <c r="E50" s="309"/>
      <c r="F50" s="308"/>
    </row>
    <row r="51" spans="1:6" x14ac:dyDescent="0.25">
      <c r="A51" s="311"/>
      <c r="B51" s="310"/>
      <c r="C51" s="315"/>
      <c r="D51" s="308"/>
      <c r="E51" s="309"/>
      <c r="F51" s="308"/>
    </row>
    <row r="52" spans="1:6" x14ac:dyDescent="0.25">
      <c r="A52" s="311"/>
      <c r="B52" s="323" t="s">
        <v>916</v>
      </c>
      <c r="C52" s="315"/>
      <c r="D52" s="308"/>
      <c r="E52" s="309"/>
      <c r="F52" s="308"/>
    </row>
    <row r="53" spans="1:6" x14ac:dyDescent="0.25">
      <c r="A53" s="311"/>
      <c r="B53" s="323" t="s">
        <v>917</v>
      </c>
      <c r="C53" s="315"/>
      <c r="D53" s="308"/>
      <c r="E53" s="309"/>
      <c r="F53" s="308"/>
    </row>
    <row r="54" spans="1:6" x14ac:dyDescent="0.25">
      <c r="A54" s="311"/>
      <c r="B54" s="323"/>
      <c r="C54" s="315"/>
      <c r="D54" s="308"/>
      <c r="E54" s="309"/>
      <c r="F54" s="308"/>
    </row>
    <row r="55" spans="1:6" x14ac:dyDescent="0.25">
      <c r="A55" s="311" t="s">
        <v>918</v>
      </c>
      <c r="B55" s="323" t="s">
        <v>919</v>
      </c>
      <c r="C55" s="315"/>
      <c r="D55" s="308"/>
      <c r="E55" s="309"/>
      <c r="F55" s="308"/>
    </row>
    <row r="56" spans="1:6" ht="39.6" x14ac:dyDescent="0.25">
      <c r="A56" s="311"/>
      <c r="B56" s="312" t="s">
        <v>920</v>
      </c>
      <c r="C56" s="316"/>
      <c r="D56" s="316"/>
      <c r="E56" s="316"/>
      <c r="F56" s="316"/>
    </row>
    <row r="57" spans="1:6" x14ac:dyDescent="0.25">
      <c r="A57" s="311"/>
      <c r="B57" s="316"/>
      <c r="C57" s="316"/>
      <c r="D57" s="316"/>
      <c r="E57" s="316"/>
      <c r="F57" s="316"/>
    </row>
    <row r="58" spans="1:6" x14ac:dyDescent="0.25">
      <c r="A58" s="311"/>
      <c r="B58" s="316"/>
      <c r="C58" s="316"/>
      <c r="D58" s="316"/>
      <c r="E58" s="316"/>
      <c r="F58" s="316"/>
    </row>
    <row r="59" spans="1:6" x14ac:dyDescent="0.25">
      <c r="A59" s="311"/>
      <c r="B59" s="323" t="s">
        <v>921</v>
      </c>
      <c r="C59" s="315"/>
      <c r="D59" s="308"/>
      <c r="E59" s="309"/>
      <c r="F59" s="308"/>
    </row>
    <row r="60" spans="1:6" ht="39.6" x14ac:dyDescent="0.25">
      <c r="A60" s="311"/>
      <c r="B60" s="312" t="s">
        <v>922</v>
      </c>
      <c r="C60" s="316"/>
      <c r="D60" s="316"/>
      <c r="E60" s="316"/>
      <c r="F60" s="316"/>
    </row>
    <row r="61" spans="1:6" x14ac:dyDescent="0.25">
      <c r="A61" s="311"/>
      <c r="B61" s="316"/>
      <c r="C61" s="316"/>
      <c r="D61" s="316"/>
      <c r="E61" s="316"/>
      <c r="F61" s="316"/>
    </row>
    <row r="62" spans="1:6" x14ac:dyDescent="0.25">
      <c r="A62" s="311"/>
      <c r="B62" s="319"/>
      <c r="C62" s="318"/>
      <c r="D62" s="318"/>
      <c r="E62" s="318"/>
      <c r="F62" s="318"/>
    </row>
    <row r="63" spans="1:6" ht="39.6" x14ac:dyDescent="0.25">
      <c r="A63" s="311" t="s">
        <v>923</v>
      </c>
      <c r="B63" s="312" t="s">
        <v>924</v>
      </c>
      <c r="C63" s="316"/>
      <c r="D63" s="316"/>
      <c r="E63" s="316"/>
      <c r="F63" s="316"/>
    </row>
    <row r="64" spans="1:6" x14ac:dyDescent="0.25">
      <c r="A64" s="311"/>
      <c r="B64" s="316"/>
      <c r="C64" s="316"/>
      <c r="D64" s="316"/>
      <c r="E64" s="316"/>
      <c r="F64" s="316"/>
    </row>
    <row r="65" spans="1:6" x14ac:dyDescent="0.25">
      <c r="A65" s="311"/>
      <c r="B65" s="319"/>
      <c r="C65" s="318"/>
      <c r="D65" s="318"/>
      <c r="E65" s="318"/>
      <c r="F65" s="318"/>
    </row>
    <row r="66" spans="1:6" ht="26.4" x14ac:dyDescent="0.25">
      <c r="A66" s="311" t="s">
        <v>925</v>
      </c>
      <c r="B66" s="312" t="s">
        <v>926</v>
      </c>
      <c r="C66" s="316"/>
      <c r="D66" s="316"/>
      <c r="E66" s="316"/>
      <c r="F66" s="316"/>
    </row>
    <row r="67" spans="1:6" x14ac:dyDescent="0.25">
      <c r="A67" s="311"/>
      <c r="B67" s="316"/>
      <c r="C67" s="316"/>
      <c r="D67" s="316"/>
      <c r="E67" s="316"/>
      <c r="F67" s="316"/>
    </row>
    <row r="68" spans="1:6" ht="26.4" x14ac:dyDescent="0.25">
      <c r="A68" s="311"/>
      <c r="B68" s="306" t="s">
        <v>927</v>
      </c>
      <c r="C68" s="315"/>
      <c r="D68" s="308"/>
      <c r="E68" s="309"/>
      <c r="F68" s="308"/>
    </row>
    <row r="69" spans="1:6" x14ac:dyDescent="0.25">
      <c r="A69" s="311"/>
      <c r="B69" s="314" t="s">
        <v>928</v>
      </c>
      <c r="C69" s="315"/>
      <c r="D69" s="308"/>
      <c r="E69" s="309"/>
      <c r="F69" s="308"/>
    </row>
    <row r="70" spans="1:6" x14ac:dyDescent="0.25">
      <c r="A70" s="311"/>
      <c r="B70" s="314"/>
      <c r="C70" s="315"/>
      <c r="D70" s="308"/>
      <c r="E70" s="309"/>
      <c r="F70" s="308"/>
    </row>
    <row r="71" spans="1:6" ht="26.4" x14ac:dyDescent="0.25">
      <c r="A71" s="311" t="s">
        <v>929</v>
      </c>
      <c r="B71" s="314" t="s">
        <v>930</v>
      </c>
      <c r="C71" s="326"/>
      <c r="D71" s="327"/>
      <c r="E71" s="328"/>
      <c r="F71" s="327"/>
    </row>
    <row r="72" spans="1:6" x14ac:dyDescent="0.25">
      <c r="A72" s="311"/>
      <c r="B72" s="314"/>
      <c r="C72" s="315"/>
      <c r="D72" s="308"/>
      <c r="E72" s="309"/>
      <c r="F72" s="308"/>
    </row>
    <row r="73" spans="1:6" ht="39.6" x14ac:dyDescent="0.25">
      <c r="A73" s="311" t="s">
        <v>931</v>
      </c>
      <c r="B73" s="312" t="s">
        <v>932</v>
      </c>
      <c r="C73" s="316"/>
      <c r="D73" s="316"/>
      <c r="E73" s="316"/>
      <c r="F73" s="316"/>
    </row>
    <row r="74" spans="1:6" x14ac:dyDescent="0.25">
      <c r="A74" s="311"/>
      <c r="B74" s="316"/>
      <c r="C74" s="316"/>
      <c r="D74" s="316"/>
      <c r="E74" s="316"/>
      <c r="F74" s="316"/>
    </row>
    <row r="75" spans="1:6" x14ac:dyDescent="0.25">
      <c r="A75" s="311"/>
      <c r="B75" s="319"/>
      <c r="C75" s="318"/>
      <c r="D75" s="318"/>
      <c r="E75" s="318"/>
      <c r="F75" s="318"/>
    </row>
    <row r="76" spans="1:6" ht="26.4" x14ac:dyDescent="0.25">
      <c r="A76" s="311" t="s">
        <v>933</v>
      </c>
      <c r="B76" s="312" t="s">
        <v>934</v>
      </c>
      <c r="C76" s="316"/>
      <c r="D76" s="316"/>
      <c r="E76" s="316"/>
      <c r="F76" s="316"/>
    </row>
    <row r="77" spans="1:6" x14ac:dyDescent="0.25">
      <c r="A77" s="311"/>
      <c r="B77" s="316"/>
      <c r="C77" s="316"/>
      <c r="D77" s="316"/>
      <c r="E77" s="316"/>
      <c r="F77" s="316"/>
    </row>
    <row r="78" spans="1:6" x14ac:dyDescent="0.25">
      <c r="A78" s="311"/>
      <c r="B78" s="319"/>
      <c r="C78" s="318"/>
      <c r="D78" s="318"/>
      <c r="E78" s="318"/>
      <c r="F78" s="318"/>
    </row>
    <row r="79" spans="1:6" ht="39.6" x14ac:dyDescent="0.25">
      <c r="A79" s="311" t="s">
        <v>935</v>
      </c>
      <c r="B79" s="312" t="s">
        <v>936</v>
      </c>
      <c r="C79" s="316"/>
      <c r="D79" s="316"/>
      <c r="E79" s="316"/>
      <c r="F79" s="316"/>
    </row>
    <row r="80" spans="1:6" x14ac:dyDescent="0.25">
      <c r="A80" s="311"/>
      <c r="B80" s="316"/>
      <c r="C80" s="316"/>
      <c r="D80" s="316"/>
      <c r="E80" s="316"/>
      <c r="F80" s="316"/>
    </row>
    <row r="81" spans="1:6" x14ac:dyDescent="0.25">
      <c r="A81" s="311"/>
      <c r="B81" s="319"/>
      <c r="C81" s="318"/>
      <c r="D81" s="318"/>
      <c r="E81" s="318"/>
      <c r="F81" s="318"/>
    </row>
    <row r="82" spans="1:6" ht="26.4" x14ac:dyDescent="0.25">
      <c r="A82" s="311" t="s">
        <v>937</v>
      </c>
      <c r="B82" s="312" t="s">
        <v>938</v>
      </c>
      <c r="C82" s="316"/>
      <c r="D82" s="316"/>
      <c r="E82" s="316"/>
      <c r="F82" s="316"/>
    </row>
    <row r="83" spans="1:6" x14ac:dyDescent="0.25">
      <c r="A83" s="311"/>
      <c r="B83" s="316"/>
      <c r="C83" s="316"/>
      <c r="D83" s="316"/>
      <c r="E83" s="316"/>
      <c r="F83" s="316"/>
    </row>
    <row r="84" spans="1:6" ht="39.6" x14ac:dyDescent="0.25">
      <c r="A84" s="311"/>
      <c r="B84" s="312" t="s">
        <v>939</v>
      </c>
      <c r="C84" s="316"/>
      <c r="D84" s="316"/>
      <c r="E84" s="316"/>
      <c r="F84" s="316"/>
    </row>
    <row r="85" spans="1:6" x14ac:dyDescent="0.25">
      <c r="A85" s="311"/>
      <c r="B85" s="316"/>
      <c r="C85" s="316"/>
      <c r="D85" s="316"/>
      <c r="E85" s="316"/>
      <c r="F85" s="316"/>
    </row>
    <row r="86" spans="1:6" ht="26.4" x14ac:dyDescent="0.25">
      <c r="A86" s="311"/>
      <c r="B86" s="312" t="s">
        <v>940</v>
      </c>
      <c r="C86" s="316"/>
      <c r="D86" s="316"/>
      <c r="E86" s="316"/>
      <c r="F86" s="316"/>
    </row>
    <row r="87" spans="1:6" ht="26.4" x14ac:dyDescent="0.25">
      <c r="A87" s="311"/>
      <c r="B87" s="312" t="s">
        <v>941</v>
      </c>
      <c r="C87" s="316"/>
      <c r="D87" s="316"/>
      <c r="E87" s="316"/>
      <c r="F87" s="316"/>
    </row>
    <row r="88" spans="1:6" x14ac:dyDescent="0.25">
      <c r="A88" s="311"/>
      <c r="B88" s="316"/>
      <c r="C88" s="316"/>
      <c r="D88" s="316"/>
      <c r="E88" s="316"/>
      <c r="F88" s="316"/>
    </row>
    <row r="89" spans="1:6" ht="26.4" x14ac:dyDescent="0.25">
      <c r="A89" s="311"/>
      <c r="B89" s="312" t="s">
        <v>942</v>
      </c>
      <c r="C89" s="316"/>
      <c r="D89" s="316"/>
      <c r="E89" s="316"/>
      <c r="F89" s="316"/>
    </row>
    <row r="90" spans="1:6" x14ac:dyDescent="0.25">
      <c r="A90" s="311"/>
      <c r="B90" s="316"/>
      <c r="C90" s="316"/>
      <c r="D90" s="316"/>
      <c r="E90" s="316"/>
      <c r="F90" s="316"/>
    </row>
    <row r="91" spans="1:6" x14ac:dyDescent="0.25">
      <c r="A91" s="311"/>
      <c r="B91" s="319"/>
      <c r="C91" s="318"/>
      <c r="D91" s="318"/>
      <c r="E91" s="318"/>
      <c r="F91" s="318"/>
    </row>
    <row r="92" spans="1:6" ht="39.6" x14ac:dyDescent="0.25">
      <c r="A92" s="311" t="s">
        <v>943</v>
      </c>
      <c r="B92" s="312" t="s">
        <v>944</v>
      </c>
      <c r="C92" s="316"/>
      <c r="D92" s="316"/>
      <c r="E92" s="316"/>
      <c r="F92" s="316"/>
    </row>
    <row r="93" spans="1:6" x14ac:dyDescent="0.25">
      <c r="A93" s="311"/>
      <c r="B93" s="316"/>
      <c r="C93" s="316"/>
      <c r="D93" s="316"/>
      <c r="E93" s="316"/>
      <c r="F93" s="316"/>
    </row>
    <row r="94" spans="1:6" x14ac:dyDescent="0.25">
      <c r="A94" s="311"/>
      <c r="B94" s="319"/>
      <c r="C94" s="318"/>
      <c r="D94" s="318"/>
      <c r="E94" s="318"/>
      <c r="F94" s="318"/>
    </row>
    <row r="95" spans="1:6" ht="26.4" x14ac:dyDescent="0.25">
      <c r="A95" s="311" t="s">
        <v>945</v>
      </c>
      <c r="B95" s="314" t="s">
        <v>946</v>
      </c>
      <c r="C95" s="315"/>
      <c r="D95" s="308"/>
      <c r="E95" s="309"/>
      <c r="F95" s="308"/>
    </row>
    <row r="96" spans="1:6" x14ac:dyDescent="0.25">
      <c r="A96" s="311"/>
      <c r="B96" s="310" t="s">
        <v>947</v>
      </c>
      <c r="C96" s="315"/>
      <c r="D96" s="308"/>
      <c r="E96" s="309"/>
      <c r="F96" s="308"/>
    </row>
    <row r="97" spans="1:6" x14ac:dyDescent="0.25">
      <c r="A97" s="311"/>
      <c r="B97" s="310" t="s">
        <v>948</v>
      </c>
      <c r="C97" s="315"/>
      <c r="D97" s="308"/>
      <c r="E97" s="309"/>
      <c r="F97" s="308"/>
    </row>
    <row r="98" spans="1:6" x14ac:dyDescent="0.25">
      <c r="A98" s="311"/>
      <c r="B98" s="323" t="s">
        <v>949</v>
      </c>
      <c r="C98" s="315"/>
      <c r="D98" s="308"/>
      <c r="E98" s="309"/>
      <c r="F98" s="308"/>
    </row>
    <row r="99" spans="1:6" x14ac:dyDescent="0.25">
      <c r="A99" s="311"/>
      <c r="B99" s="314" t="s">
        <v>950</v>
      </c>
      <c r="C99" s="315"/>
      <c r="D99" s="308"/>
      <c r="E99" s="309"/>
      <c r="F99" s="308"/>
    </row>
    <row r="100" spans="1:6" x14ac:dyDescent="0.25">
      <c r="A100" s="311"/>
      <c r="B100" s="323" t="s">
        <v>951</v>
      </c>
      <c r="C100" s="315"/>
      <c r="D100" s="308"/>
      <c r="E100" s="309"/>
      <c r="F100" s="308"/>
    </row>
    <row r="101" spans="1:6" x14ac:dyDescent="0.25">
      <c r="A101" s="311"/>
      <c r="B101" s="323"/>
      <c r="C101" s="315"/>
      <c r="D101" s="308"/>
      <c r="E101" s="309"/>
      <c r="F101" s="308"/>
    </row>
    <row r="102" spans="1:6" x14ac:dyDescent="0.25">
      <c r="A102" s="311"/>
      <c r="B102" s="323"/>
      <c r="C102" s="315"/>
      <c r="D102" s="308"/>
      <c r="E102" s="309"/>
      <c r="F102" s="308"/>
    </row>
    <row r="103" spans="1:6" ht="26.4" x14ac:dyDescent="0.25">
      <c r="A103" s="311" t="s">
        <v>952</v>
      </c>
      <c r="B103" s="312" t="s">
        <v>953</v>
      </c>
      <c r="C103" s="316"/>
      <c r="D103" s="316"/>
      <c r="E103" s="316"/>
      <c r="F103" s="316"/>
    </row>
    <row r="104" spans="1:6" ht="26.4" x14ac:dyDescent="0.25">
      <c r="A104" s="311"/>
      <c r="B104" s="312" t="s">
        <v>954</v>
      </c>
      <c r="C104" s="316"/>
      <c r="D104" s="316"/>
      <c r="E104" s="316"/>
      <c r="F104" s="316"/>
    </row>
    <row r="105" spans="1:6" x14ac:dyDescent="0.25">
      <c r="A105" s="311"/>
      <c r="B105" s="323" t="s">
        <v>955</v>
      </c>
      <c r="C105" s="315"/>
      <c r="D105" s="308"/>
      <c r="E105" s="309"/>
      <c r="F105" s="308"/>
    </row>
    <row r="106" spans="1:6" ht="26.4" x14ac:dyDescent="0.25">
      <c r="A106" s="311"/>
      <c r="B106" s="312" t="s">
        <v>956</v>
      </c>
      <c r="C106" s="316"/>
      <c r="D106" s="316"/>
      <c r="E106" s="316"/>
      <c r="F106" s="316"/>
    </row>
    <row r="107" spans="1:6" x14ac:dyDescent="0.25">
      <c r="A107" s="311"/>
      <c r="B107" s="323"/>
      <c r="C107" s="315"/>
      <c r="D107" s="308"/>
      <c r="E107" s="309"/>
      <c r="F107" s="308"/>
    </row>
    <row r="108" spans="1:6" x14ac:dyDescent="0.25">
      <c r="A108" s="311" t="s">
        <v>957</v>
      </c>
      <c r="B108" s="312" t="s">
        <v>958</v>
      </c>
      <c r="C108" s="316"/>
      <c r="D108" s="316"/>
      <c r="E108" s="316"/>
      <c r="F108" s="316"/>
    </row>
    <row r="109" spans="1:6" x14ac:dyDescent="0.25">
      <c r="A109" s="311"/>
      <c r="B109" s="323"/>
      <c r="C109" s="315"/>
      <c r="D109" s="308"/>
      <c r="E109" s="309"/>
      <c r="F109" s="308"/>
    </row>
    <row r="110" spans="1:6" ht="46.5" customHeight="1" x14ac:dyDescent="0.25">
      <c r="A110" s="311" t="s">
        <v>959</v>
      </c>
      <c r="B110" s="312" t="s">
        <v>960</v>
      </c>
      <c r="C110" s="316"/>
      <c r="D110" s="316"/>
      <c r="E110" s="316"/>
      <c r="F110" s="316"/>
    </row>
    <row r="111" spans="1:6" x14ac:dyDescent="0.25">
      <c r="A111" s="311"/>
      <c r="B111" s="323"/>
      <c r="C111" s="315"/>
      <c r="D111" s="308"/>
      <c r="E111" s="309"/>
      <c r="F111" s="308"/>
    </row>
    <row r="112" spans="1:6" x14ac:dyDescent="0.25">
      <c r="A112" s="311" t="s">
        <v>961</v>
      </c>
      <c r="B112" s="312" t="s">
        <v>962</v>
      </c>
      <c r="C112" s="316"/>
      <c r="D112" s="316"/>
      <c r="E112" s="316"/>
      <c r="F112" s="316"/>
    </row>
    <row r="113" spans="1:6" ht="26.4" x14ac:dyDescent="0.25">
      <c r="A113" s="311"/>
      <c r="B113" s="312" t="s">
        <v>963</v>
      </c>
      <c r="C113" s="313"/>
      <c r="D113" s="313"/>
      <c r="E113" s="313"/>
      <c r="F113" s="313"/>
    </row>
    <row r="114" spans="1:6" x14ac:dyDescent="0.25">
      <c r="A114" s="311"/>
      <c r="B114" s="323"/>
      <c r="C114" s="315"/>
      <c r="D114" s="308"/>
      <c r="E114" s="309"/>
      <c r="F114" s="308"/>
    </row>
    <row r="115" spans="1:6" ht="39.6" x14ac:dyDescent="0.25">
      <c r="A115" s="311" t="s">
        <v>964</v>
      </c>
      <c r="B115" s="312" t="s">
        <v>965</v>
      </c>
      <c r="C115" s="316"/>
      <c r="D115" s="316"/>
      <c r="E115" s="316"/>
      <c r="F115" s="316"/>
    </row>
    <row r="116" spans="1:6" x14ac:dyDescent="0.25">
      <c r="A116" s="311"/>
      <c r="B116" s="316"/>
      <c r="C116" s="316"/>
      <c r="D116" s="316"/>
      <c r="E116" s="316"/>
      <c r="F116" s="316"/>
    </row>
    <row r="117" spans="1:6" x14ac:dyDescent="0.25">
      <c r="A117" s="311"/>
      <c r="B117" s="323"/>
      <c r="C117" s="315"/>
      <c r="D117" s="308"/>
      <c r="E117" s="309"/>
      <c r="F117" s="308"/>
    </row>
    <row r="118" spans="1:6" ht="39.6" x14ac:dyDescent="0.25">
      <c r="A118" s="311" t="s">
        <v>966</v>
      </c>
      <c r="B118" s="312" t="s">
        <v>967</v>
      </c>
      <c r="C118" s="316"/>
      <c r="D118" s="316"/>
      <c r="E118" s="316"/>
      <c r="F118" s="316"/>
    </row>
    <row r="119" spans="1:6" x14ac:dyDescent="0.25">
      <c r="A119" s="329"/>
      <c r="B119" s="316"/>
      <c r="C119" s="316"/>
      <c r="D119" s="316"/>
      <c r="E119" s="316"/>
      <c r="F119" s="316"/>
    </row>
    <row r="120" spans="1:6" x14ac:dyDescent="0.25">
      <c r="A120" s="329"/>
      <c r="B120" s="319"/>
      <c r="C120" s="318"/>
      <c r="D120" s="318"/>
      <c r="E120" s="318"/>
      <c r="F120" s="318"/>
    </row>
    <row r="121" spans="1:6" ht="39.6" x14ac:dyDescent="0.25">
      <c r="A121" s="329" t="s">
        <v>968</v>
      </c>
      <c r="B121" s="330" t="s">
        <v>969</v>
      </c>
      <c r="C121" s="316"/>
      <c r="D121" s="316"/>
      <c r="E121" s="316"/>
      <c r="F121" s="316"/>
    </row>
    <row r="122" spans="1:6" x14ac:dyDescent="0.25">
      <c r="A122" s="329"/>
      <c r="B122" s="316"/>
      <c r="C122" s="316"/>
      <c r="D122" s="316"/>
      <c r="E122" s="316"/>
      <c r="F122" s="316"/>
    </row>
    <row r="123" spans="1:6" x14ac:dyDescent="0.25">
      <c r="A123" s="329"/>
      <c r="B123" s="331"/>
      <c r="C123" s="332"/>
      <c r="D123" s="308"/>
      <c r="E123" s="309"/>
      <c r="F123" s="308"/>
    </row>
    <row r="124" spans="1:6" ht="26.4" x14ac:dyDescent="0.25">
      <c r="A124" s="329" t="s">
        <v>970</v>
      </c>
      <c r="B124" s="330" t="s">
        <v>971</v>
      </c>
      <c r="C124" s="316"/>
      <c r="D124" s="316"/>
      <c r="E124" s="316"/>
      <c r="F124" s="316"/>
    </row>
    <row r="125" spans="1:6" x14ac:dyDescent="0.25">
      <c r="A125" s="329"/>
      <c r="B125" s="316"/>
      <c r="C125" s="316"/>
      <c r="D125" s="316"/>
      <c r="E125" s="316"/>
      <c r="F125" s="316"/>
    </row>
    <row r="126" spans="1:6" x14ac:dyDescent="0.25">
      <c r="A126" s="329"/>
      <c r="B126" s="331"/>
      <c r="C126" s="332"/>
      <c r="D126" s="308"/>
      <c r="E126" s="309"/>
      <c r="F126" s="308"/>
    </row>
    <row r="127" spans="1:6" ht="39.6" x14ac:dyDescent="0.25">
      <c r="A127" s="329" t="s">
        <v>972</v>
      </c>
      <c r="B127" s="330" t="s">
        <v>973</v>
      </c>
      <c r="C127" s="316"/>
      <c r="D127" s="316"/>
      <c r="E127" s="316"/>
      <c r="F127" s="316"/>
    </row>
    <row r="128" spans="1:6" x14ac:dyDescent="0.25">
      <c r="A128" s="329"/>
      <c r="B128" s="316"/>
      <c r="C128" s="316"/>
      <c r="D128" s="316"/>
      <c r="E128" s="316"/>
      <c r="F128" s="316"/>
    </row>
    <row r="129" spans="1:6" x14ac:dyDescent="0.25">
      <c r="A129" s="329"/>
      <c r="B129" s="319"/>
      <c r="C129" s="318"/>
      <c r="D129" s="318"/>
      <c r="E129" s="318"/>
      <c r="F129" s="318"/>
    </row>
    <row r="130" spans="1:6" ht="26.4" x14ac:dyDescent="0.25">
      <c r="A130" s="329" t="s">
        <v>974</v>
      </c>
      <c r="B130" s="330" t="s">
        <v>975</v>
      </c>
      <c r="C130" s="316"/>
      <c r="D130" s="316"/>
      <c r="E130" s="316"/>
      <c r="F130" s="316"/>
    </row>
    <row r="131" spans="1:6" x14ac:dyDescent="0.25">
      <c r="A131" s="329"/>
      <c r="B131" s="316"/>
      <c r="C131" s="316"/>
      <c r="D131" s="316"/>
      <c r="E131" s="316"/>
      <c r="F131" s="316"/>
    </row>
    <row r="132" spans="1:6" x14ac:dyDescent="0.25">
      <c r="A132" s="329"/>
      <c r="B132" s="333"/>
      <c r="C132" s="332"/>
      <c r="D132" s="308"/>
      <c r="E132" s="309"/>
      <c r="F132" s="308"/>
    </row>
    <row r="133" spans="1:6" ht="26.4" x14ac:dyDescent="0.25">
      <c r="A133" s="329" t="s">
        <v>976</v>
      </c>
      <c r="B133" s="330" t="s">
        <v>977</v>
      </c>
      <c r="C133" s="316"/>
      <c r="D133" s="316"/>
      <c r="E133" s="316"/>
      <c r="F133" s="316"/>
    </row>
    <row r="134" spans="1:6" x14ac:dyDescent="0.25">
      <c r="A134" s="329"/>
      <c r="B134" s="330"/>
      <c r="C134" s="316"/>
      <c r="D134" s="316"/>
      <c r="E134" s="316"/>
      <c r="F134" s="316"/>
    </row>
    <row r="135" spans="1:6" x14ac:dyDescent="0.25">
      <c r="A135" s="329"/>
      <c r="B135" s="333"/>
      <c r="C135" s="332"/>
      <c r="D135" s="308"/>
      <c r="E135" s="309"/>
      <c r="F135" s="308"/>
    </row>
    <row r="136" spans="1:6" ht="39.6" x14ac:dyDescent="0.25">
      <c r="A136" s="329" t="s">
        <v>978</v>
      </c>
      <c r="B136" s="330" t="s">
        <v>979</v>
      </c>
      <c r="C136" s="316"/>
      <c r="D136" s="316"/>
      <c r="E136" s="316"/>
      <c r="F136" s="316"/>
    </row>
    <row r="137" spans="1:6" x14ac:dyDescent="0.25">
      <c r="A137" s="329"/>
      <c r="B137" s="331" t="s">
        <v>980</v>
      </c>
      <c r="C137" s="316"/>
      <c r="D137" s="316"/>
      <c r="E137" s="316"/>
      <c r="F137" s="316"/>
    </row>
    <row r="138" spans="1:6" x14ac:dyDescent="0.25">
      <c r="A138" s="329"/>
      <c r="B138" s="331"/>
      <c r="C138" s="316"/>
      <c r="D138" s="316"/>
      <c r="E138" s="316"/>
      <c r="F138" s="316"/>
    </row>
    <row r="139" spans="1:6" x14ac:dyDescent="0.25">
      <c r="A139" s="334"/>
      <c r="B139" s="331"/>
      <c r="C139" s="332"/>
      <c r="D139" s="308"/>
      <c r="E139" s="309"/>
      <c r="F139" s="308"/>
    </row>
    <row r="140" spans="1:6" ht="26.4" x14ac:dyDescent="0.25">
      <c r="A140" s="329" t="s">
        <v>981</v>
      </c>
      <c r="B140" s="330" t="s">
        <v>982</v>
      </c>
      <c r="C140" s="316"/>
      <c r="D140" s="316"/>
      <c r="E140" s="316"/>
      <c r="F140" s="316"/>
    </row>
    <row r="141" spans="1:6" x14ac:dyDescent="0.25">
      <c r="A141" s="334"/>
      <c r="B141" s="316"/>
      <c r="C141" s="316"/>
      <c r="D141" s="316"/>
      <c r="E141" s="316"/>
      <c r="F141" s="316"/>
    </row>
    <row r="142" spans="1:6" x14ac:dyDescent="0.25">
      <c r="A142" s="334"/>
      <c r="B142" s="333"/>
      <c r="C142" s="332"/>
      <c r="D142" s="308"/>
      <c r="E142" s="309"/>
      <c r="F142" s="308"/>
    </row>
    <row r="143" spans="1:6" x14ac:dyDescent="0.25">
      <c r="A143" s="334"/>
      <c r="B143" s="333" t="s">
        <v>983</v>
      </c>
      <c r="C143" s="332"/>
      <c r="D143" s="308"/>
      <c r="E143" s="309"/>
      <c r="F143" s="308"/>
    </row>
    <row r="144" spans="1:6" x14ac:dyDescent="0.25">
      <c r="A144" s="334"/>
      <c r="B144" s="333"/>
      <c r="C144" s="332"/>
      <c r="D144" s="308"/>
      <c r="E144" s="309"/>
      <c r="F144" s="308"/>
    </row>
    <row r="145" spans="1:6" ht="52.8" x14ac:dyDescent="0.25">
      <c r="A145" s="334"/>
      <c r="B145" s="330" t="s">
        <v>984</v>
      </c>
      <c r="C145" s="316"/>
      <c r="D145" s="316"/>
      <c r="E145" s="316"/>
      <c r="F145" s="316"/>
    </row>
    <row r="146" spans="1:6" ht="66" x14ac:dyDescent="0.25">
      <c r="A146" s="334"/>
      <c r="B146" s="335" t="s">
        <v>985</v>
      </c>
      <c r="C146" s="316"/>
      <c r="D146" s="316"/>
      <c r="E146" s="316"/>
      <c r="F146" s="316"/>
    </row>
    <row r="147" spans="1:6" x14ac:dyDescent="0.25">
      <c r="A147" s="305"/>
      <c r="B147" s="305"/>
      <c r="C147" s="305"/>
      <c r="D147" s="305"/>
      <c r="E147" s="305"/>
      <c r="F147" s="305"/>
    </row>
    <row r="148" spans="1:6" ht="39.6" x14ac:dyDescent="0.25">
      <c r="A148" s="305"/>
      <c r="B148" s="330" t="s">
        <v>986</v>
      </c>
      <c r="C148" s="316"/>
      <c r="D148" s="316"/>
      <c r="E148" s="316"/>
      <c r="F148" s="316"/>
    </row>
    <row r="149" spans="1:6" x14ac:dyDescent="0.25">
      <c r="A149" s="305"/>
      <c r="B149" s="306"/>
      <c r="C149" s="307"/>
      <c r="D149" s="308"/>
      <c r="E149" s="309"/>
      <c r="F149" s="308"/>
    </row>
    <row r="150" spans="1:6" ht="26.4" x14ac:dyDescent="0.25">
      <c r="A150" s="336"/>
      <c r="B150" s="337" t="s">
        <v>987</v>
      </c>
      <c r="C150" s="338"/>
      <c r="D150" s="338"/>
      <c r="E150" s="338"/>
      <c r="F150" s="338"/>
    </row>
    <row r="151" spans="1:6" x14ac:dyDescent="0.25">
      <c r="A151" s="339"/>
      <c r="B151" s="338"/>
      <c r="C151" s="338"/>
      <c r="D151" s="338"/>
      <c r="E151" s="338"/>
      <c r="F151" s="338"/>
    </row>
    <row r="152" spans="1:6" x14ac:dyDescent="0.25">
      <c r="A152" s="339"/>
      <c r="B152" s="338"/>
      <c r="C152" s="338"/>
      <c r="D152" s="338"/>
      <c r="E152" s="338"/>
      <c r="F152" s="338"/>
    </row>
    <row r="153" spans="1:6" ht="26.4" x14ac:dyDescent="0.25">
      <c r="A153" s="336" t="s">
        <v>21</v>
      </c>
      <c r="B153" s="337" t="s">
        <v>988</v>
      </c>
      <c r="C153" s="337"/>
      <c r="D153" s="337"/>
      <c r="E153" s="337"/>
      <c r="F153" s="337"/>
    </row>
    <row r="154" spans="1:6" x14ac:dyDescent="0.25">
      <c r="A154" s="339"/>
      <c r="B154" s="337"/>
      <c r="C154" s="337"/>
      <c r="D154" s="337"/>
      <c r="E154" s="337"/>
      <c r="F154" s="337"/>
    </row>
    <row r="155" spans="1:6" ht="14.4" x14ac:dyDescent="0.3">
      <c r="A155" s="340"/>
      <c r="B155" s="338"/>
      <c r="C155" s="338"/>
      <c r="D155" s="338"/>
      <c r="E155" s="338"/>
      <c r="F155" s="338"/>
    </row>
    <row r="156" spans="1:6" ht="26.4" x14ac:dyDescent="0.25">
      <c r="A156" s="336" t="s">
        <v>22</v>
      </c>
      <c r="B156" s="337" t="s">
        <v>989</v>
      </c>
      <c r="C156" s="337"/>
      <c r="D156" s="337"/>
      <c r="E156" s="337"/>
      <c r="F156" s="337"/>
    </row>
    <row r="157" spans="1:6" ht="14.4" x14ac:dyDescent="0.3">
      <c r="A157" s="340"/>
      <c r="B157" s="337"/>
      <c r="C157" s="337"/>
      <c r="D157" s="337"/>
      <c r="E157" s="337"/>
      <c r="F157" s="337"/>
    </row>
  </sheetData>
  <pageMargins left="0.98425196850393704" right="0.39370078740157483" top="0.78740157480314965" bottom="0.78740157480314965" header="0.39370078740157483" footer="0.39370078740157483"/>
  <pageSetup paperSize="9" orientation="portrait" r:id="rId1"/>
  <headerFooter scaleWithDoc="0">
    <oddHeader>&amp;L&amp;8PRIMORSKO GORANSKA ŽUPANIJA 
Adamićeva 10, 51000 Rijeka &amp;C&amp;8IZGRADNJA  DVORANE U KOMPLEKSU 
MEDICINSKE ŠKOLE I  DOMA UČENIKA – RIJEKA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9"/>
  <sheetViews>
    <sheetView view="pageBreakPreview" topLeftCell="A10" zoomScaleNormal="100" zoomScaleSheetLayoutView="100" workbookViewId="0">
      <selection activeCell="D20" sqref="D20"/>
    </sheetView>
  </sheetViews>
  <sheetFormatPr defaultColWidth="8.44140625" defaultRowHeight="13.2" x14ac:dyDescent="0.25"/>
  <cols>
    <col min="1" max="1" width="2.88671875" style="390" customWidth="1"/>
    <col min="2" max="2" width="5.5546875" style="390" customWidth="1"/>
    <col min="3" max="3" width="52" style="390" customWidth="1"/>
    <col min="4" max="4" width="10.6640625" style="390" customWidth="1"/>
    <col min="5" max="5" width="5.5546875" style="585" customWidth="1"/>
    <col min="6" max="6" width="10.5546875" style="432" customWidth="1"/>
    <col min="7" max="7" width="13" style="434" customWidth="1"/>
    <col min="8" max="16384" width="8.44140625" style="390"/>
  </cols>
  <sheetData>
    <row r="2" spans="2:8" ht="15.6" x14ac:dyDescent="0.3">
      <c r="B2" s="33"/>
      <c r="C2" s="36" t="s">
        <v>388</v>
      </c>
      <c r="D2" s="33"/>
      <c r="E2" s="33"/>
      <c r="F2" s="34"/>
      <c r="G2" s="35"/>
      <c r="H2" s="33"/>
    </row>
    <row r="3" spans="2:8" ht="12.75" customHeight="1" x14ac:dyDescent="0.25">
      <c r="B3" s="33"/>
      <c r="C3" s="33"/>
      <c r="D3" s="33"/>
      <c r="E3" s="33"/>
      <c r="F3" s="34"/>
      <c r="G3" s="35"/>
      <c r="H3" s="33"/>
    </row>
    <row r="4" spans="2:8" x14ac:dyDescent="0.25">
      <c r="B4" s="33" t="s">
        <v>389</v>
      </c>
      <c r="C4" s="33"/>
      <c r="D4" s="33"/>
      <c r="E4" s="33"/>
      <c r="F4" s="34"/>
      <c r="G4" s="35"/>
      <c r="H4" s="33"/>
    </row>
    <row r="5" spans="2:8" x14ac:dyDescent="0.25">
      <c r="B5" s="33"/>
      <c r="C5" s="1277" t="s">
        <v>390</v>
      </c>
      <c r="D5" s="1277"/>
      <c r="E5" s="1277"/>
      <c r="F5" s="1277"/>
      <c r="G5" s="1277"/>
      <c r="H5" s="1277"/>
    </row>
    <row r="6" spans="2:8" x14ac:dyDescent="0.25">
      <c r="B6" s="33"/>
      <c r="C6" s="33"/>
      <c r="D6" s="33"/>
      <c r="E6" s="33"/>
      <c r="F6" s="34"/>
      <c r="G6" s="35"/>
      <c r="H6" s="33"/>
    </row>
    <row r="7" spans="2:8" x14ac:dyDescent="0.25">
      <c r="B7" s="33" t="s">
        <v>391</v>
      </c>
      <c r="C7" s="33"/>
      <c r="D7" s="33"/>
      <c r="E7" s="33"/>
      <c r="F7" s="34"/>
      <c r="G7" s="35"/>
      <c r="H7" s="32"/>
    </row>
    <row r="8" spans="2:8" x14ac:dyDescent="0.25">
      <c r="B8" s="33"/>
      <c r="C8" s="37" t="s">
        <v>392</v>
      </c>
      <c r="D8" s="33"/>
      <c r="E8" s="33"/>
      <c r="F8" s="34"/>
      <c r="G8" s="35"/>
      <c r="H8" s="33"/>
    </row>
    <row r="9" spans="2:8" x14ac:dyDescent="0.25">
      <c r="B9" s="33"/>
      <c r="C9" s="38"/>
      <c r="D9" s="33"/>
      <c r="E9" s="33"/>
      <c r="F9" s="34"/>
      <c r="G9" s="35"/>
      <c r="H9" s="33"/>
    </row>
    <row r="10" spans="2:8" x14ac:dyDescent="0.25">
      <c r="B10" s="33"/>
      <c r="C10" s="33"/>
      <c r="D10" s="33"/>
      <c r="E10" s="33"/>
      <c r="F10" s="34"/>
      <c r="G10" s="35"/>
      <c r="H10" s="33"/>
    </row>
    <row r="11" spans="2:8" x14ac:dyDescent="0.25">
      <c r="B11" s="33" t="s">
        <v>393</v>
      </c>
      <c r="C11" s="33"/>
      <c r="D11" s="33"/>
      <c r="E11" s="33"/>
      <c r="F11" s="34"/>
      <c r="G11" s="35"/>
      <c r="H11" s="33"/>
    </row>
    <row r="12" spans="2:8" x14ac:dyDescent="0.25">
      <c r="B12" s="33"/>
      <c r="C12" s="39" t="s">
        <v>394</v>
      </c>
      <c r="D12" s="33"/>
      <c r="E12" s="33"/>
      <c r="F12" s="34"/>
      <c r="G12" s="35"/>
      <c r="H12" s="33"/>
    </row>
    <row r="13" spans="2:8" x14ac:dyDescent="0.25">
      <c r="B13" s="33"/>
      <c r="C13" s="39"/>
      <c r="D13" s="33"/>
      <c r="E13" s="33"/>
      <c r="F13" s="34"/>
      <c r="G13" s="35"/>
      <c r="H13" s="33"/>
    </row>
    <row r="14" spans="2:8" x14ac:dyDescent="0.25">
      <c r="B14" s="33" t="s">
        <v>395</v>
      </c>
      <c r="C14" s="39"/>
      <c r="D14" s="33"/>
      <c r="E14" s="33"/>
      <c r="F14" s="34"/>
      <c r="G14" s="35"/>
      <c r="H14" s="33"/>
    </row>
    <row r="15" spans="2:8" x14ac:dyDescent="0.25">
      <c r="B15" s="33"/>
      <c r="C15" s="39" t="s">
        <v>396</v>
      </c>
      <c r="D15" s="33"/>
      <c r="E15" s="33"/>
      <c r="F15" s="34"/>
      <c r="G15" s="35"/>
      <c r="H15" s="33"/>
    </row>
    <row r="16" spans="2:8" x14ac:dyDescent="0.25">
      <c r="B16" s="32"/>
      <c r="C16" s="32"/>
      <c r="D16" s="32"/>
      <c r="E16" s="32"/>
      <c r="F16" s="34"/>
      <c r="G16" s="35"/>
      <c r="H16" s="33"/>
    </row>
    <row r="17" spans="2:8" x14ac:dyDescent="0.25">
      <c r="B17" s="33" t="s">
        <v>397</v>
      </c>
      <c r="C17" s="33"/>
      <c r="D17" s="33"/>
      <c r="E17" s="33"/>
      <c r="F17" s="34"/>
      <c r="G17" s="35"/>
      <c r="H17" s="33"/>
    </row>
    <row r="18" spans="2:8" x14ac:dyDescent="0.25">
      <c r="B18" s="33"/>
      <c r="C18" s="39" t="s">
        <v>398</v>
      </c>
      <c r="D18" s="33"/>
      <c r="E18" s="33"/>
      <c r="F18" s="34"/>
      <c r="G18" s="35"/>
      <c r="H18" s="33"/>
    </row>
    <row r="19" spans="2:8" ht="15.6" x14ac:dyDescent="0.3">
      <c r="B19" s="32"/>
      <c r="C19" s="40"/>
      <c r="D19" s="32"/>
      <c r="E19" s="32"/>
      <c r="F19" s="34"/>
      <c r="G19" s="35"/>
      <c r="H19" s="33"/>
    </row>
    <row r="20" spans="2:8" x14ac:dyDescent="0.25">
      <c r="B20" s="33"/>
      <c r="C20" s="33"/>
      <c r="D20" s="33"/>
      <c r="E20" s="33"/>
      <c r="F20" s="34"/>
      <c r="G20" s="35"/>
      <c r="H20" s="33"/>
    </row>
    <row r="21" spans="2:8" x14ac:dyDescent="0.25">
      <c r="B21" s="33" t="s">
        <v>399</v>
      </c>
      <c r="C21" s="33"/>
      <c r="D21" s="33"/>
      <c r="E21" s="33"/>
      <c r="F21" s="34"/>
      <c r="G21" s="35"/>
      <c r="H21" s="33"/>
    </row>
    <row r="22" spans="2:8" x14ac:dyDescent="0.25">
      <c r="B22" s="33"/>
      <c r="C22" s="41" t="s">
        <v>10</v>
      </c>
      <c r="D22" s="33"/>
      <c r="E22" s="33"/>
      <c r="F22" s="34"/>
      <c r="G22" s="35"/>
      <c r="H22" s="33"/>
    </row>
    <row r="23" spans="2:8" x14ac:dyDescent="0.25">
      <c r="B23" s="33"/>
      <c r="C23" s="41"/>
      <c r="D23" s="33"/>
      <c r="E23" s="33"/>
      <c r="F23" s="34"/>
      <c r="G23" s="35"/>
      <c r="H23" s="33"/>
    </row>
    <row r="24" spans="2:8" x14ac:dyDescent="0.25">
      <c r="B24" s="33"/>
      <c r="C24" s="33"/>
      <c r="D24" s="33"/>
      <c r="E24" s="33"/>
      <c r="F24" s="34"/>
      <c r="G24" s="35"/>
      <c r="H24" s="33"/>
    </row>
    <row r="25" spans="2:8" x14ac:dyDescent="0.25">
      <c r="B25" s="33" t="s">
        <v>400</v>
      </c>
      <c r="C25" s="33"/>
      <c r="D25" s="33"/>
      <c r="E25" s="33"/>
      <c r="F25" s="34"/>
      <c r="G25" s="35"/>
      <c r="H25" s="33"/>
    </row>
    <row r="26" spans="2:8" x14ac:dyDescent="0.25">
      <c r="B26" s="33"/>
      <c r="C26" s="1277" t="s">
        <v>401</v>
      </c>
      <c r="D26" s="1277"/>
      <c r="E26" s="1277"/>
      <c r="F26" s="1277"/>
      <c r="G26" s="1277"/>
      <c r="H26" s="1277"/>
    </row>
    <row r="27" spans="2:8" x14ac:dyDescent="0.25">
      <c r="B27" s="33"/>
      <c r="C27" s="41"/>
      <c r="D27" s="33"/>
      <c r="E27" s="33"/>
      <c r="F27" s="34"/>
      <c r="G27" s="35"/>
      <c r="H27" s="33"/>
    </row>
    <row r="28" spans="2:8" x14ac:dyDescent="0.25">
      <c r="B28" s="33"/>
      <c r="C28" s="33"/>
      <c r="D28" s="33"/>
      <c r="E28" s="33"/>
      <c r="F28" s="34"/>
      <c r="G28" s="35"/>
      <c r="H28" s="33"/>
    </row>
    <row r="29" spans="2:8" x14ac:dyDescent="0.25">
      <c r="B29" s="33" t="s">
        <v>402</v>
      </c>
      <c r="C29" s="33"/>
      <c r="D29" s="33"/>
      <c r="E29" s="33"/>
      <c r="F29" s="34"/>
      <c r="G29" s="35"/>
      <c r="H29" s="33"/>
    </row>
    <row r="30" spans="2:8" x14ac:dyDescent="0.25">
      <c r="B30" s="33"/>
      <c r="C30" s="41" t="s">
        <v>403</v>
      </c>
      <c r="D30" s="33"/>
      <c r="E30" s="33"/>
      <c r="F30" s="34"/>
      <c r="G30" s="35"/>
      <c r="H30" s="33"/>
    </row>
    <row r="31" spans="2:8" x14ac:dyDescent="0.25">
      <c r="B31" s="33"/>
      <c r="C31" s="33"/>
      <c r="D31" s="33"/>
      <c r="E31" s="33"/>
      <c r="F31" s="34"/>
      <c r="G31" s="35"/>
      <c r="H31" s="33"/>
    </row>
    <row r="32" spans="2:8" x14ac:dyDescent="0.25">
      <c r="B32" s="32"/>
      <c r="C32" s="32"/>
      <c r="D32" s="32"/>
      <c r="E32" s="32"/>
      <c r="F32" s="32"/>
      <c r="G32" s="32"/>
      <c r="H32" s="32"/>
    </row>
    <row r="33" spans="2:8" x14ac:dyDescent="0.25">
      <c r="B33" s="32" t="s">
        <v>404</v>
      </c>
      <c r="C33" s="32"/>
      <c r="D33" s="32"/>
      <c r="E33" s="32"/>
      <c r="F33" s="32"/>
      <c r="G33" s="32"/>
      <c r="H33" s="32"/>
    </row>
    <row r="34" spans="2:8" x14ac:dyDescent="0.25">
      <c r="B34" s="32"/>
      <c r="C34" s="42" t="s">
        <v>405</v>
      </c>
      <c r="D34" s="32"/>
      <c r="E34" s="32"/>
      <c r="F34" s="32"/>
      <c r="G34" s="32"/>
      <c r="H34" s="32"/>
    </row>
    <row r="35" spans="2:8" x14ac:dyDescent="0.25">
      <c r="B35" s="32"/>
      <c r="C35" s="32"/>
      <c r="D35" s="32"/>
      <c r="E35" s="32"/>
      <c r="F35" s="32"/>
      <c r="G35" s="32"/>
      <c r="H35" s="32"/>
    </row>
    <row r="36" spans="2:8" x14ac:dyDescent="0.25">
      <c r="B36" s="32"/>
      <c r="C36" s="32"/>
      <c r="D36" s="32"/>
      <c r="E36" s="32"/>
      <c r="F36" s="32"/>
      <c r="G36" s="32"/>
      <c r="H36" s="32"/>
    </row>
    <row r="37" spans="2:8" x14ac:dyDescent="0.25">
      <c r="B37" s="33" t="s">
        <v>406</v>
      </c>
      <c r="C37" s="32"/>
      <c r="D37" s="32"/>
      <c r="E37" s="32"/>
      <c r="F37" s="32"/>
      <c r="G37" s="32"/>
      <c r="H37" s="32"/>
    </row>
    <row r="38" spans="2:8" x14ac:dyDescent="0.25">
      <c r="C38" s="584"/>
      <c r="E38" s="390"/>
    </row>
    <row r="39" spans="2:8" x14ac:dyDescent="0.25">
      <c r="C39" s="584"/>
      <c r="E39" s="390"/>
    </row>
    <row r="40" spans="2:8" x14ac:dyDescent="0.25">
      <c r="C40" s="584"/>
      <c r="E40" s="390"/>
    </row>
    <row r="42" spans="2:8" x14ac:dyDescent="0.25">
      <c r="B42" s="586" t="s">
        <v>1552</v>
      </c>
    </row>
    <row r="43" spans="2:8" x14ac:dyDescent="0.25">
      <c r="B43" s="584" t="s">
        <v>1553</v>
      </c>
    </row>
    <row r="44" spans="2:8" x14ac:dyDescent="0.25">
      <c r="B44" s="584"/>
    </row>
    <row r="45" spans="2:8" x14ac:dyDescent="0.25">
      <c r="B45" s="584"/>
    </row>
    <row r="47" spans="2:8" x14ac:dyDescent="0.25">
      <c r="B47" s="399" t="s">
        <v>1673</v>
      </c>
      <c r="C47" s="390" t="s">
        <v>1576</v>
      </c>
      <c r="G47" s="433">
        <f>'C.3.a. Vent'!G335</f>
        <v>0</v>
      </c>
    </row>
    <row r="48" spans="2:8" x14ac:dyDescent="0.25">
      <c r="B48" s="399" t="s">
        <v>1674</v>
      </c>
      <c r="C48" s="390" t="s">
        <v>1579</v>
      </c>
      <c r="G48" s="433">
        <f>'C.3.b. Podno'!G86</f>
        <v>0</v>
      </c>
    </row>
    <row r="49" spans="1:11" x14ac:dyDescent="0.25">
      <c r="B49" s="399" t="s">
        <v>1675</v>
      </c>
      <c r="C49" s="587" t="s">
        <v>1578</v>
      </c>
      <c r="G49" s="433">
        <f>'C.3.C. vkonv'!G141</f>
        <v>0</v>
      </c>
    </row>
    <row r="50" spans="1:11" x14ac:dyDescent="0.25">
      <c r="B50" s="593" t="s">
        <v>1676</v>
      </c>
      <c r="C50" s="1071" t="s">
        <v>1577</v>
      </c>
      <c r="D50" s="1072"/>
      <c r="E50" s="594"/>
      <c r="F50" s="595"/>
      <c r="G50" s="596">
        <f>'C.3.D. topl blok'!G420</f>
        <v>0</v>
      </c>
    </row>
    <row r="51" spans="1:11" x14ac:dyDescent="0.25">
      <c r="D51" s="399" t="s">
        <v>714</v>
      </c>
      <c r="G51" s="433">
        <f>SUM(G47:G50)</f>
        <v>0</v>
      </c>
    </row>
    <row r="52" spans="1:11" s="585" customFormat="1" x14ac:dyDescent="0.25">
      <c r="B52" s="390"/>
      <c r="C52" s="390"/>
      <c r="D52" s="390"/>
      <c r="F52" s="432"/>
      <c r="G52" s="434"/>
      <c r="H52" s="390"/>
      <c r="I52" s="390"/>
      <c r="J52" s="390"/>
      <c r="K52" s="390"/>
    </row>
    <row r="53" spans="1:11" s="585" customFormat="1" x14ac:dyDescent="0.25">
      <c r="A53" s="390"/>
      <c r="B53" s="390"/>
      <c r="C53" s="390"/>
      <c r="D53" s="390"/>
      <c r="F53" s="432"/>
      <c r="G53" s="434"/>
      <c r="H53" s="390"/>
      <c r="I53" s="390"/>
      <c r="J53" s="390"/>
      <c r="K53" s="390"/>
    </row>
    <row r="55" spans="1:11" s="585" customFormat="1" x14ac:dyDescent="0.25">
      <c r="A55" s="390"/>
      <c r="B55" s="390"/>
      <c r="C55" s="390"/>
      <c r="D55" s="390"/>
      <c r="F55" s="432"/>
      <c r="G55" s="434"/>
      <c r="H55" s="390"/>
      <c r="I55" s="390"/>
      <c r="J55" s="390"/>
      <c r="K55" s="390"/>
    </row>
    <row r="56" spans="1:11" s="585" customFormat="1" x14ac:dyDescent="0.25">
      <c r="A56" s="390"/>
      <c r="B56" s="390"/>
      <c r="C56" s="390"/>
      <c r="D56" s="390"/>
      <c r="F56" s="432"/>
      <c r="G56" s="434"/>
      <c r="H56" s="390"/>
      <c r="I56" s="390"/>
      <c r="J56" s="390"/>
      <c r="K56" s="390"/>
    </row>
    <row r="57" spans="1:11" s="585" customFormat="1" x14ac:dyDescent="0.25">
      <c r="A57" s="390"/>
      <c r="B57" s="390"/>
      <c r="C57" s="390"/>
      <c r="D57" s="390"/>
      <c r="F57" s="432"/>
      <c r="G57" s="434"/>
      <c r="H57" s="390"/>
      <c r="I57" s="390"/>
      <c r="J57" s="390"/>
      <c r="K57" s="390"/>
    </row>
    <row r="58" spans="1:11" s="585" customFormat="1" x14ac:dyDescent="0.25">
      <c r="A58" s="390"/>
      <c r="B58" s="390"/>
      <c r="C58" s="390"/>
      <c r="D58" s="390"/>
      <c r="F58" s="432"/>
      <c r="G58" s="434"/>
      <c r="H58" s="390"/>
      <c r="I58" s="390"/>
      <c r="J58" s="390"/>
      <c r="K58" s="390"/>
    </row>
    <row r="62" spans="1:11" x14ac:dyDescent="0.25">
      <c r="C62" s="587"/>
      <c r="G62" s="433"/>
    </row>
    <row r="63" spans="1:11" x14ac:dyDescent="0.25">
      <c r="G63" s="433"/>
    </row>
    <row r="64" spans="1:11" x14ac:dyDescent="0.25">
      <c r="G64" s="433"/>
    </row>
    <row r="65" spans="3:7" x14ac:dyDescent="0.25">
      <c r="D65" s="589"/>
      <c r="E65" s="590"/>
      <c r="F65" s="591"/>
      <c r="G65" s="592"/>
    </row>
    <row r="66" spans="3:7" x14ac:dyDescent="0.25">
      <c r="C66" s="588"/>
      <c r="D66" s="589"/>
      <c r="E66" s="590"/>
      <c r="F66" s="591"/>
      <c r="G66" s="592"/>
    </row>
    <row r="67" spans="3:7" x14ac:dyDescent="0.25">
      <c r="D67" s="589"/>
      <c r="E67" s="590"/>
      <c r="F67" s="591"/>
      <c r="G67" s="592"/>
    </row>
    <row r="68" spans="3:7" x14ac:dyDescent="0.25">
      <c r="D68" s="589"/>
      <c r="E68" s="590"/>
      <c r="F68" s="591"/>
      <c r="G68" s="592"/>
    </row>
    <row r="69" spans="3:7" x14ac:dyDescent="0.25">
      <c r="D69" s="589"/>
      <c r="E69" s="590"/>
      <c r="F69" s="591"/>
      <c r="G69" s="592"/>
    </row>
    <row r="70" spans="3:7" x14ac:dyDescent="0.25">
      <c r="D70" s="589"/>
      <c r="E70" s="590"/>
      <c r="F70" s="591"/>
      <c r="G70" s="592"/>
    </row>
    <row r="71" spans="3:7" x14ac:dyDescent="0.25">
      <c r="D71" s="589"/>
      <c r="E71" s="590"/>
      <c r="F71" s="591"/>
      <c r="G71" s="592"/>
    </row>
    <row r="72" spans="3:7" x14ac:dyDescent="0.25">
      <c r="D72" s="589"/>
      <c r="E72" s="590"/>
      <c r="F72" s="591"/>
      <c r="G72" s="592"/>
    </row>
    <row r="73" spans="3:7" x14ac:dyDescent="0.25">
      <c r="D73" s="589"/>
      <c r="E73" s="590"/>
      <c r="F73" s="591"/>
      <c r="G73" s="592"/>
    </row>
    <row r="74" spans="3:7" x14ac:dyDescent="0.25">
      <c r="D74" s="589"/>
      <c r="E74" s="590"/>
      <c r="F74" s="591"/>
      <c r="G74" s="592"/>
    </row>
    <row r="75" spans="3:7" x14ac:dyDescent="0.25">
      <c r="D75" s="589"/>
      <c r="E75" s="590"/>
      <c r="F75" s="591"/>
      <c r="G75" s="592"/>
    </row>
    <row r="76" spans="3:7" x14ac:dyDescent="0.25">
      <c r="D76" s="589"/>
      <c r="E76" s="590"/>
      <c r="F76" s="591"/>
      <c r="G76" s="592"/>
    </row>
    <row r="77" spans="3:7" x14ac:dyDescent="0.25">
      <c r="D77" s="589"/>
      <c r="E77" s="590"/>
      <c r="F77" s="591"/>
      <c r="G77" s="592"/>
    </row>
    <row r="78" spans="3:7" x14ac:dyDescent="0.25">
      <c r="G78" s="598"/>
    </row>
    <row r="79" spans="3:7" x14ac:dyDescent="0.25">
      <c r="D79" s="399"/>
      <c r="G79" s="597"/>
    </row>
  </sheetData>
  <mergeCells count="2">
    <mergeCell ref="C5:H5"/>
    <mergeCell ref="C26:H26"/>
  </mergeCells>
  <pageMargins left="0.98425196850393704" right="0.39370078740157483" top="0.78740157480314965" bottom="0.78740157480314965" header="0.39370078740157483" footer="0.39370078740157483"/>
  <pageSetup paperSize="9" scale="89" orientation="portrait" r:id="rId1"/>
  <headerFooter scaleWithDoc="0">
    <oddHeader>&amp;L&amp;8PRIMORSKO GORANSKA ŽUPANIJA 
Adamićeva 10, 51000 Rijeka &amp;C&amp;8IZGRADNJA  DVORANE U KOMPLEKSU 
MEDICINSKE ŠKOLE I  DOMA UČENIKA – RIJEKA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1"/>
  <sheetViews>
    <sheetView view="pageBreakPreview" topLeftCell="A91" zoomScaleNormal="100" zoomScaleSheetLayoutView="100" workbookViewId="0">
      <selection activeCell="C82" sqref="C82"/>
    </sheetView>
  </sheetViews>
  <sheetFormatPr defaultColWidth="8.44140625" defaultRowHeight="13.2" x14ac:dyDescent="0.25"/>
  <cols>
    <col min="1" max="1" width="2.88671875" style="852" customWidth="1"/>
    <col min="2" max="2" width="4.6640625" style="852" customWidth="1"/>
    <col min="3" max="3" width="52" style="852" customWidth="1"/>
    <col min="4" max="4" width="10.6640625" style="852" customWidth="1"/>
    <col min="5" max="5" width="6.44140625" style="855" customWidth="1"/>
    <col min="6" max="6" width="10.5546875" style="852" customWidth="1"/>
    <col min="7" max="7" width="13" style="868" customWidth="1"/>
    <col min="8" max="16384" width="8.44140625" style="852"/>
  </cols>
  <sheetData>
    <row r="2" spans="1:7" x14ac:dyDescent="0.25">
      <c r="A2" s="849"/>
      <c r="B2" s="849" t="s">
        <v>990</v>
      </c>
      <c r="C2" s="849"/>
      <c r="D2" s="850" t="s">
        <v>991</v>
      </c>
      <c r="E2" s="851" t="s">
        <v>992</v>
      </c>
      <c r="F2" s="850" t="s">
        <v>3</v>
      </c>
      <c r="G2" s="899" t="s">
        <v>993</v>
      </c>
    </row>
    <row r="3" spans="1:7" ht="13.8" thickBot="1" x14ac:dyDescent="0.3">
      <c r="A3" s="853"/>
      <c r="B3" s="853"/>
      <c r="C3" s="853"/>
      <c r="D3" s="853"/>
      <c r="E3" s="854"/>
      <c r="F3" s="853"/>
      <c r="G3" s="900" t="s">
        <v>994</v>
      </c>
    </row>
    <row r="4" spans="1:7" x14ac:dyDescent="0.25">
      <c r="G4" s="901"/>
    </row>
    <row r="5" spans="1:7" ht="15.6" x14ac:dyDescent="0.25">
      <c r="B5" s="856"/>
      <c r="G5" s="902"/>
    </row>
    <row r="6" spans="1:7" ht="15.6" x14ac:dyDescent="0.25">
      <c r="B6" s="896" t="s">
        <v>1673</v>
      </c>
      <c r="C6" s="897" t="s">
        <v>1576</v>
      </c>
    </row>
    <row r="7" spans="1:7" ht="15.6" x14ac:dyDescent="0.25">
      <c r="B7" s="856"/>
    </row>
    <row r="8" spans="1:7" ht="13.8" x14ac:dyDescent="0.25">
      <c r="B8" s="858" t="s">
        <v>1657</v>
      </c>
    </row>
    <row r="9" spans="1:7" x14ac:dyDescent="0.25">
      <c r="F9" s="903"/>
      <c r="G9" s="902"/>
    </row>
    <row r="10" spans="1:7" x14ac:dyDescent="0.25">
      <c r="B10" s="859"/>
      <c r="E10" s="860"/>
      <c r="F10" s="882"/>
      <c r="G10" s="902"/>
    </row>
    <row r="11" spans="1:7" s="344" customFormat="1" ht="79.2" x14ac:dyDescent="0.25">
      <c r="B11" s="345">
        <f>COUNTA(B$9:B9)+1</f>
        <v>1</v>
      </c>
      <c r="C11" s="346" t="s">
        <v>1799</v>
      </c>
      <c r="E11" s="347"/>
    </row>
    <row r="12" spans="1:7" s="344" customFormat="1" ht="39.6" x14ac:dyDescent="0.25">
      <c r="B12" s="348"/>
      <c r="C12" s="346" t="s">
        <v>995</v>
      </c>
      <c r="E12" s="347"/>
    </row>
    <row r="13" spans="1:7" s="344" customFormat="1" x14ac:dyDescent="0.25">
      <c r="B13" s="348"/>
      <c r="C13" s="346"/>
      <c r="E13" s="347"/>
    </row>
    <row r="14" spans="1:7" s="344" customFormat="1" x14ac:dyDescent="0.25">
      <c r="B14" s="348"/>
      <c r="C14" s="349" t="s">
        <v>996</v>
      </c>
      <c r="E14" s="347"/>
    </row>
    <row r="15" spans="1:7" s="344" customFormat="1" x14ac:dyDescent="0.25">
      <c r="B15" s="350"/>
      <c r="C15" s="351"/>
      <c r="E15" s="347"/>
    </row>
    <row r="16" spans="1:7" s="344" customFormat="1" x14ac:dyDescent="0.25">
      <c r="B16" s="350"/>
      <c r="C16" s="351" t="s">
        <v>1658</v>
      </c>
      <c r="D16" s="352"/>
      <c r="E16" s="347"/>
    </row>
    <row r="17" spans="2:7" s="344" customFormat="1" x14ac:dyDescent="0.25">
      <c r="B17" s="350"/>
      <c r="C17" s="351"/>
      <c r="D17" s="353"/>
      <c r="E17" s="347"/>
    </row>
    <row r="18" spans="2:7" s="344" customFormat="1" x14ac:dyDescent="0.25">
      <c r="C18" s="354" t="s">
        <v>997</v>
      </c>
      <c r="E18" s="347"/>
    </row>
    <row r="19" spans="2:7" s="344" customFormat="1" x14ac:dyDescent="0.25">
      <c r="C19" s="862" t="s">
        <v>998</v>
      </c>
      <c r="D19" s="344" t="s">
        <v>999</v>
      </c>
      <c r="E19" s="347"/>
    </row>
    <row r="20" spans="2:7" s="344" customFormat="1" x14ac:dyDescent="0.25">
      <c r="C20" s="862" t="s">
        <v>1000</v>
      </c>
      <c r="D20" s="344" t="s">
        <v>1001</v>
      </c>
      <c r="E20" s="347"/>
    </row>
    <row r="21" spans="2:7" s="344" customFormat="1" x14ac:dyDescent="0.25">
      <c r="C21" s="862" t="s">
        <v>1002</v>
      </c>
      <c r="D21" s="344" t="s">
        <v>1003</v>
      </c>
      <c r="E21" s="347"/>
    </row>
    <row r="22" spans="2:7" s="344" customFormat="1" x14ac:dyDescent="0.25">
      <c r="C22" s="862" t="s">
        <v>1004</v>
      </c>
      <c r="D22" s="344" t="s">
        <v>1005</v>
      </c>
      <c r="E22" s="347"/>
    </row>
    <row r="23" spans="2:7" s="344" customFormat="1" x14ac:dyDescent="0.25">
      <c r="B23" s="355"/>
      <c r="C23" s="862" t="s">
        <v>1006</v>
      </c>
      <c r="D23" s="356">
        <v>0.1</v>
      </c>
      <c r="E23" s="347"/>
    </row>
    <row r="24" spans="2:7" s="344" customFormat="1" x14ac:dyDescent="0.25">
      <c r="C24" s="357" t="s">
        <v>1007</v>
      </c>
      <c r="D24" s="358" t="s">
        <v>1008</v>
      </c>
      <c r="E24" s="359"/>
      <c r="F24" s="358"/>
      <c r="G24" s="358"/>
    </row>
    <row r="25" spans="2:7" s="344" customFormat="1" x14ac:dyDescent="0.25">
      <c r="C25" s="357" t="s">
        <v>1009</v>
      </c>
      <c r="D25" s="358" t="s">
        <v>1010</v>
      </c>
      <c r="E25" s="359"/>
      <c r="F25" s="358"/>
      <c r="G25" s="358"/>
    </row>
    <row r="26" spans="2:7" s="344" customFormat="1" x14ac:dyDescent="0.25">
      <c r="C26" s="360"/>
      <c r="D26" s="355"/>
      <c r="E26" s="347"/>
    </row>
    <row r="27" spans="2:7" s="344" customFormat="1" x14ac:dyDescent="0.25">
      <c r="C27" s="354" t="s">
        <v>1011</v>
      </c>
      <c r="D27" s="355"/>
      <c r="E27" s="347"/>
    </row>
    <row r="28" spans="2:7" s="344" customFormat="1" x14ac:dyDescent="0.25">
      <c r="B28" s="355"/>
      <c r="C28" s="357" t="s">
        <v>1012</v>
      </c>
      <c r="D28" s="355"/>
      <c r="E28" s="347"/>
    </row>
    <row r="29" spans="2:7" s="344" customFormat="1" x14ac:dyDescent="0.25">
      <c r="B29" s="355"/>
      <c r="C29" s="357" t="s">
        <v>1013</v>
      </c>
      <c r="D29" s="355"/>
      <c r="E29" s="347"/>
    </row>
    <row r="30" spans="2:7" s="344" customFormat="1" x14ac:dyDescent="0.25">
      <c r="B30" s="355"/>
      <c r="C30" s="357" t="s">
        <v>1014</v>
      </c>
      <c r="D30" s="355" t="s">
        <v>1015</v>
      </c>
      <c r="E30" s="347"/>
    </row>
    <row r="31" spans="2:7" s="344" customFormat="1" x14ac:dyDescent="0.25">
      <c r="B31" s="355"/>
      <c r="C31" s="354" t="s">
        <v>1016</v>
      </c>
      <c r="D31" s="355"/>
      <c r="E31" s="347"/>
    </row>
    <row r="32" spans="2:7" s="344" customFormat="1" ht="15.6" x14ac:dyDescent="0.25">
      <c r="B32" s="355"/>
      <c r="C32" s="357" t="s">
        <v>1017</v>
      </c>
      <c r="D32" s="355" t="s">
        <v>1018</v>
      </c>
      <c r="E32" s="347"/>
    </row>
    <row r="33" spans="2:5" s="344" customFormat="1" x14ac:dyDescent="0.25">
      <c r="B33" s="355"/>
      <c r="C33" s="357" t="s">
        <v>1019</v>
      </c>
      <c r="D33" s="355" t="s">
        <v>1020</v>
      </c>
      <c r="E33" s="347"/>
    </row>
    <row r="34" spans="2:5" s="344" customFormat="1" x14ac:dyDescent="0.25">
      <c r="B34" s="355"/>
      <c r="C34" s="357" t="s">
        <v>1021</v>
      </c>
      <c r="D34" s="361" t="s">
        <v>1022</v>
      </c>
      <c r="E34" s="347"/>
    </row>
    <row r="35" spans="2:5" s="344" customFormat="1" x14ac:dyDescent="0.25">
      <c r="B35" s="355"/>
      <c r="C35" s="357" t="s">
        <v>1023</v>
      </c>
      <c r="D35" s="362">
        <v>0.77</v>
      </c>
      <c r="E35" s="347"/>
    </row>
    <row r="36" spans="2:5" s="344" customFormat="1" x14ac:dyDescent="0.25">
      <c r="B36" s="355"/>
      <c r="C36" s="357" t="s">
        <v>1024</v>
      </c>
      <c r="D36" s="355"/>
      <c r="E36" s="347"/>
    </row>
    <row r="37" spans="2:5" s="344" customFormat="1" x14ac:dyDescent="0.25">
      <c r="B37" s="355"/>
      <c r="C37" s="357"/>
      <c r="D37" s="355"/>
      <c r="E37" s="347"/>
    </row>
    <row r="38" spans="2:5" s="344" customFormat="1" x14ac:dyDescent="0.25">
      <c r="B38" s="355"/>
      <c r="C38" s="354" t="s">
        <v>1025</v>
      </c>
      <c r="D38" s="355"/>
      <c r="E38" s="347"/>
    </row>
    <row r="39" spans="2:5" s="344" customFormat="1" x14ac:dyDescent="0.25">
      <c r="C39" s="357"/>
      <c r="D39" s="355" t="s">
        <v>1026</v>
      </c>
      <c r="E39" s="347"/>
    </row>
    <row r="40" spans="2:5" s="344" customFormat="1" x14ac:dyDescent="0.25">
      <c r="B40" s="355"/>
      <c r="C40" s="354" t="s">
        <v>1027</v>
      </c>
      <c r="D40" s="355"/>
      <c r="E40" s="347"/>
    </row>
    <row r="41" spans="2:5" s="344" customFormat="1" x14ac:dyDescent="0.25">
      <c r="C41" s="354" t="s">
        <v>1028</v>
      </c>
      <c r="D41" s="363">
        <v>2</v>
      </c>
      <c r="E41" s="347"/>
    </row>
    <row r="42" spans="2:5" s="344" customFormat="1" x14ac:dyDescent="0.25">
      <c r="C42" s="357" t="s">
        <v>1029</v>
      </c>
      <c r="D42" s="355" t="s">
        <v>1030</v>
      </c>
      <c r="E42" s="347"/>
    </row>
    <row r="43" spans="2:5" s="344" customFormat="1" x14ac:dyDescent="0.25">
      <c r="C43" s="357" t="s">
        <v>1031</v>
      </c>
      <c r="D43" s="355" t="s">
        <v>1032</v>
      </c>
      <c r="E43" s="347"/>
    </row>
    <row r="44" spans="2:5" s="344" customFormat="1" x14ac:dyDescent="0.25">
      <c r="C44" s="357" t="s">
        <v>1033</v>
      </c>
      <c r="D44" s="355" t="s">
        <v>1034</v>
      </c>
      <c r="E44" s="347"/>
    </row>
    <row r="45" spans="2:5" s="344" customFormat="1" x14ac:dyDescent="0.25">
      <c r="C45" s="357" t="s">
        <v>1031</v>
      </c>
      <c r="D45" s="355" t="s">
        <v>1035</v>
      </c>
      <c r="E45" s="347"/>
    </row>
    <row r="46" spans="2:5" s="344" customFormat="1" ht="15.6" x14ac:dyDescent="0.25">
      <c r="C46" s="357" t="s">
        <v>1036</v>
      </c>
      <c r="D46" s="355" t="s">
        <v>1037</v>
      </c>
      <c r="E46" s="347"/>
    </row>
    <row r="47" spans="2:5" s="344" customFormat="1" x14ac:dyDescent="0.25">
      <c r="C47" s="354" t="s">
        <v>1038</v>
      </c>
      <c r="D47" s="355"/>
      <c r="E47" s="347"/>
    </row>
    <row r="48" spans="2:5" s="344" customFormat="1" x14ac:dyDescent="0.25">
      <c r="C48" s="354" t="s">
        <v>1039</v>
      </c>
      <c r="D48" s="355"/>
      <c r="E48" s="347"/>
    </row>
    <row r="49" spans="2:7" s="344" customFormat="1" x14ac:dyDescent="0.25">
      <c r="C49" s="354"/>
      <c r="D49" s="355"/>
      <c r="E49" s="347"/>
    </row>
    <row r="50" spans="2:7" s="344" customFormat="1" x14ac:dyDescent="0.25">
      <c r="C50" s="357"/>
      <c r="D50" s="355"/>
      <c r="E50" s="347"/>
    </row>
    <row r="51" spans="2:7" s="344" customFormat="1" x14ac:dyDescent="0.25">
      <c r="C51" s="354" t="s">
        <v>1040</v>
      </c>
      <c r="E51" s="347"/>
    </row>
    <row r="52" spans="2:7" s="344" customFormat="1" ht="15.6" x14ac:dyDescent="0.25">
      <c r="C52" s="357" t="s">
        <v>1017</v>
      </c>
      <c r="D52" s="355" t="s">
        <v>1018</v>
      </c>
      <c r="E52" s="347"/>
    </row>
    <row r="53" spans="2:7" s="344" customFormat="1" x14ac:dyDescent="0.25">
      <c r="C53" s="357" t="s">
        <v>1041</v>
      </c>
      <c r="D53" s="355" t="s">
        <v>1042</v>
      </c>
      <c r="E53" s="347"/>
    </row>
    <row r="54" spans="2:7" s="344" customFormat="1" x14ac:dyDescent="0.25">
      <c r="C54" s="357" t="s">
        <v>1043</v>
      </c>
      <c r="D54" s="344" t="s">
        <v>1044</v>
      </c>
      <c r="E54" s="347"/>
    </row>
    <row r="55" spans="2:7" s="344" customFormat="1" x14ac:dyDescent="0.25">
      <c r="B55" s="355"/>
      <c r="C55" s="357" t="s">
        <v>1045</v>
      </c>
      <c r="E55" s="347"/>
    </row>
    <row r="56" spans="2:7" s="344" customFormat="1" x14ac:dyDescent="0.25">
      <c r="B56" s="355"/>
      <c r="C56" s="357" t="s">
        <v>1046</v>
      </c>
      <c r="E56" s="347"/>
    </row>
    <row r="57" spans="2:7" s="344" customFormat="1" x14ac:dyDescent="0.25">
      <c r="B57" s="355"/>
      <c r="C57" s="364" t="s">
        <v>1047</v>
      </c>
      <c r="D57" s="344" t="s">
        <v>1048</v>
      </c>
      <c r="E57" s="347"/>
    </row>
    <row r="58" spans="2:7" s="344" customFormat="1" x14ac:dyDescent="0.25">
      <c r="B58" s="355"/>
      <c r="C58" s="357"/>
      <c r="E58" s="347"/>
    </row>
    <row r="59" spans="2:7" s="344" customFormat="1" x14ac:dyDescent="0.25">
      <c r="B59" s="355"/>
      <c r="C59" s="365" t="s">
        <v>1049</v>
      </c>
      <c r="D59" s="355"/>
      <c r="E59" s="366"/>
      <c r="F59" s="355"/>
      <c r="G59" s="355"/>
    </row>
    <row r="60" spans="2:7" s="344" customFormat="1" x14ac:dyDescent="0.25">
      <c r="B60" s="355"/>
      <c r="C60" s="367" t="s">
        <v>1050</v>
      </c>
      <c r="D60" s="355" t="s">
        <v>1015</v>
      </c>
      <c r="E60" s="366"/>
      <c r="F60" s="355"/>
      <c r="G60" s="355"/>
    </row>
    <row r="61" spans="2:7" s="344" customFormat="1" x14ac:dyDescent="0.25">
      <c r="B61" s="355"/>
      <c r="C61" s="367" t="s">
        <v>1051</v>
      </c>
      <c r="D61" s="355" t="s">
        <v>1052</v>
      </c>
      <c r="E61" s="366"/>
      <c r="F61" s="355"/>
      <c r="G61" s="355"/>
    </row>
    <row r="62" spans="2:7" s="344" customFormat="1" x14ac:dyDescent="0.25">
      <c r="B62" s="355"/>
      <c r="C62" s="367" t="s">
        <v>1053</v>
      </c>
      <c r="D62" s="355"/>
      <c r="E62" s="366"/>
      <c r="F62" s="355"/>
      <c r="G62" s="355"/>
    </row>
    <row r="63" spans="2:7" s="344" customFormat="1" x14ac:dyDescent="0.25">
      <c r="B63" s="355"/>
      <c r="C63" s="367"/>
      <c r="D63" s="355"/>
      <c r="E63" s="366"/>
      <c r="F63" s="355"/>
      <c r="G63" s="355"/>
    </row>
    <row r="64" spans="2:7" s="344" customFormat="1" x14ac:dyDescent="0.25">
      <c r="C64" s="365" t="s">
        <v>1054</v>
      </c>
      <c r="D64" s="355"/>
      <c r="E64" s="366"/>
      <c r="F64" s="355"/>
      <c r="G64" s="355"/>
    </row>
    <row r="65" spans="2:7" s="344" customFormat="1" x14ac:dyDescent="0.25">
      <c r="B65" s="355"/>
      <c r="C65" s="367" t="s">
        <v>1055</v>
      </c>
      <c r="D65" s="355" t="s">
        <v>1056</v>
      </c>
      <c r="E65" s="366"/>
      <c r="F65" s="355"/>
      <c r="G65" s="355"/>
    </row>
    <row r="66" spans="2:7" s="344" customFormat="1" x14ac:dyDescent="0.25">
      <c r="B66" s="355"/>
      <c r="C66" s="367" t="s">
        <v>1057</v>
      </c>
      <c r="D66" s="355" t="s">
        <v>1058</v>
      </c>
      <c r="E66" s="366"/>
      <c r="F66" s="355"/>
      <c r="G66" s="355"/>
    </row>
    <row r="67" spans="2:7" s="344" customFormat="1" x14ac:dyDescent="0.25">
      <c r="B67" s="355"/>
      <c r="C67" s="357"/>
      <c r="D67" s="355"/>
      <c r="E67" s="366"/>
      <c r="F67" s="355"/>
      <c r="G67" s="355"/>
    </row>
    <row r="68" spans="2:7" s="344" customFormat="1" x14ac:dyDescent="0.25">
      <c r="C68" s="365" t="s">
        <v>1059</v>
      </c>
      <c r="D68" s="355"/>
      <c r="E68" s="366"/>
      <c r="F68" s="355"/>
      <c r="G68" s="355"/>
    </row>
    <row r="69" spans="2:7" s="344" customFormat="1" ht="15.6" x14ac:dyDescent="0.25">
      <c r="C69" s="367" t="s">
        <v>1017</v>
      </c>
      <c r="D69" s="355" t="s">
        <v>1018</v>
      </c>
      <c r="E69" s="366"/>
      <c r="F69" s="355"/>
      <c r="G69" s="355"/>
    </row>
    <row r="70" spans="2:7" s="344" customFormat="1" x14ac:dyDescent="0.25">
      <c r="C70" s="367" t="s">
        <v>1041</v>
      </c>
      <c r="D70" s="355" t="s">
        <v>1060</v>
      </c>
      <c r="E70" s="366"/>
      <c r="F70" s="355"/>
      <c r="G70" s="355"/>
    </row>
    <row r="71" spans="2:7" s="344" customFormat="1" x14ac:dyDescent="0.25">
      <c r="C71" s="365" t="s">
        <v>1061</v>
      </c>
      <c r="D71" s="355"/>
      <c r="E71" s="366"/>
      <c r="F71" s="355"/>
      <c r="G71" s="355"/>
    </row>
    <row r="72" spans="2:7" s="344" customFormat="1" x14ac:dyDescent="0.25">
      <c r="B72" s="355"/>
      <c r="C72" s="367" t="s">
        <v>1043</v>
      </c>
      <c r="D72" s="355" t="s">
        <v>1062</v>
      </c>
      <c r="E72" s="366"/>
      <c r="F72" s="355"/>
      <c r="G72" s="355"/>
    </row>
    <row r="73" spans="2:7" s="344" customFormat="1" x14ac:dyDescent="0.25">
      <c r="B73" s="355"/>
      <c r="C73" s="367" t="s">
        <v>1045</v>
      </c>
      <c r="D73" s="355"/>
      <c r="E73" s="366"/>
      <c r="F73" s="355"/>
      <c r="G73" s="355"/>
    </row>
    <row r="74" spans="2:7" s="344" customFormat="1" x14ac:dyDescent="0.25">
      <c r="B74" s="355"/>
      <c r="C74" s="357" t="s">
        <v>1046</v>
      </c>
      <c r="D74" s="355"/>
      <c r="E74" s="366"/>
      <c r="F74" s="355"/>
      <c r="G74" s="355"/>
    </row>
    <row r="75" spans="2:7" s="344" customFormat="1" x14ac:dyDescent="0.25">
      <c r="B75" s="355"/>
      <c r="C75" s="368" t="s">
        <v>1063</v>
      </c>
      <c r="D75" s="355" t="s">
        <v>1064</v>
      </c>
      <c r="E75" s="366"/>
      <c r="F75" s="355"/>
      <c r="G75" s="355"/>
    </row>
    <row r="76" spans="2:7" s="344" customFormat="1" x14ac:dyDescent="0.25">
      <c r="B76" s="355"/>
      <c r="C76" s="368" t="s">
        <v>1065</v>
      </c>
      <c r="D76" s="355" t="s">
        <v>1066</v>
      </c>
      <c r="E76" s="366"/>
      <c r="F76" s="355"/>
      <c r="G76" s="355"/>
    </row>
    <row r="77" spans="2:7" s="344" customFormat="1" x14ac:dyDescent="0.25">
      <c r="C77" s="365" t="s">
        <v>1054</v>
      </c>
      <c r="D77" s="355"/>
      <c r="E77" s="366"/>
      <c r="F77" s="355"/>
      <c r="G77" s="355"/>
    </row>
    <row r="78" spans="2:7" s="344" customFormat="1" x14ac:dyDescent="0.25">
      <c r="B78" s="355"/>
      <c r="C78" s="367" t="s">
        <v>1055</v>
      </c>
      <c r="D78" s="355" t="s">
        <v>1056</v>
      </c>
      <c r="E78" s="366"/>
      <c r="F78" s="355"/>
      <c r="G78" s="355"/>
    </row>
    <row r="79" spans="2:7" s="344" customFormat="1" x14ac:dyDescent="0.25">
      <c r="B79" s="355"/>
      <c r="C79" s="367" t="s">
        <v>1057</v>
      </c>
      <c r="D79" s="355" t="s">
        <v>1058</v>
      </c>
      <c r="E79" s="366"/>
      <c r="F79" s="355"/>
      <c r="G79" s="355"/>
    </row>
    <row r="80" spans="2:7" s="344" customFormat="1" x14ac:dyDescent="0.25">
      <c r="B80" s="355"/>
      <c r="C80" s="367"/>
      <c r="D80" s="355"/>
      <c r="E80" s="366"/>
      <c r="F80" s="355"/>
      <c r="G80" s="355"/>
    </row>
    <row r="81" spans="1:7" s="344" customFormat="1" x14ac:dyDescent="0.25">
      <c r="B81" s="355"/>
      <c r="C81" s="367" t="s">
        <v>1659</v>
      </c>
      <c r="D81" s="355" t="s">
        <v>1660</v>
      </c>
      <c r="E81" s="366"/>
      <c r="F81" s="355"/>
      <c r="G81" s="355"/>
    </row>
    <row r="82" spans="1:7" s="344" customFormat="1" x14ac:dyDescent="0.25">
      <c r="B82" s="355"/>
      <c r="C82" s="367" t="s">
        <v>1835</v>
      </c>
      <c r="D82" s="355" t="s">
        <v>1067</v>
      </c>
      <c r="E82" s="366"/>
      <c r="F82" s="355"/>
      <c r="G82" s="355"/>
    </row>
    <row r="83" spans="1:7" s="344" customFormat="1" x14ac:dyDescent="0.25">
      <c r="B83" s="355"/>
      <c r="C83" s="367" t="s">
        <v>1068</v>
      </c>
      <c r="D83" s="355"/>
      <c r="E83" s="366"/>
      <c r="F83" s="355"/>
      <c r="G83" s="355"/>
    </row>
    <row r="84" spans="1:7" s="344" customFormat="1" x14ac:dyDescent="0.25">
      <c r="C84" s="367" t="s">
        <v>1069</v>
      </c>
      <c r="D84" s="355"/>
      <c r="E84" s="366"/>
      <c r="F84" s="355"/>
      <c r="G84" s="355"/>
    </row>
    <row r="85" spans="1:7" s="344" customFormat="1" x14ac:dyDescent="0.25">
      <c r="C85" s="354"/>
      <c r="D85" s="344" t="s">
        <v>1070</v>
      </c>
      <c r="E85" s="855">
        <v>1</v>
      </c>
      <c r="F85" s="882"/>
      <c r="G85" s="902">
        <f>E85*F85</f>
        <v>0</v>
      </c>
    </row>
    <row r="86" spans="1:7" s="341" customFormat="1" x14ac:dyDescent="0.25">
      <c r="A86" s="344"/>
      <c r="B86" s="343"/>
      <c r="E86" s="342"/>
      <c r="F86" s="379"/>
      <c r="G86" s="904"/>
    </row>
    <row r="87" spans="1:7" x14ac:dyDescent="0.25">
      <c r="B87" s="345">
        <f>COUNTA(B$9:B86)+1</f>
        <v>2</v>
      </c>
      <c r="C87" s="863" t="s">
        <v>1071</v>
      </c>
      <c r="E87" s="864"/>
      <c r="G87" s="903"/>
    </row>
    <row r="88" spans="1:7" ht="32.25" customHeight="1" x14ac:dyDescent="0.25">
      <c r="B88" s="859"/>
      <c r="C88" s="866" t="s">
        <v>1072</v>
      </c>
      <c r="E88" s="864"/>
      <c r="G88" s="903"/>
    </row>
    <row r="89" spans="1:7" x14ac:dyDescent="0.25">
      <c r="B89" s="859"/>
      <c r="C89" s="867"/>
      <c r="E89" s="864"/>
      <c r="G89" s="903"/>
    </row>
    <row r="90" spans="1:7" x14ac:dyDescent="0.25">
      <c r="B90" s="350"/>
      <c r="C90" s="351" t="s">
        <v>1658</v>
      </c>
      <c r="D90" s="352"/>
      <c r="F90" s="882"/>
      <c r="G90" s="902"/>
    </row>
    <row r="91" spans="1:7" x14ac:dyDescent="0.25">
      <c r="B91" s="350"/>
      <c r="C91" s="351"/>
      <c r="D91" s="353"/>
      <c r="F91" s="882"/>
      <c r="G91" s="902"/>
    </row>
    <row r="92" spans="1:7" ht="15.6" x14ac:dyDescent="0.25">
      <c r="B92" s="859"/>
      <c r="C92" s="867" t="s">
        <v>1661</v>
      </c>
      <c r="D92" s="868" t="s">
        <v>1073</v>
      </c>
      <c r="F92" s="868"/>
      <c r="G92" s="903"/>
    </row>
    <row r="93" spans="1:7" x14ac:dyDescent="0.25">
      <c r="B93" s="859"/>
      <c r="C93" s="867" t="s">
        <v>1662</v>
      </c>
      <c r="D93" s="868" t="s">
        <v>1075</v>
      </c>
      <c r="F93" s="868"/>
      <c r="G93" s="903"/>
    </row>
    <row r="94" spans="1:7" x14ac:dyDescent="0.25">
      <c r="B94" s="859"/>
      <c r="E94" s="864"/>
      <c r="G94" s="903"/>
    </row>
    <row r="95" spans="1:7" s="344" customFormat="1" x14ac:dyDescent="0.25">
      <c r="B95" s="859"/>
      <c r="C95" s="852"/>
      <c r="D95" s="852" t="s">
        <v>1076</v>
      </c>
      <c r="E95" s="855">
        <v>1</v>
      </c>
      <c r="F95" s="882"/>
      <c r="G95" s="905">
        <f>E95*F95</f>
        <v>0</v>
      </c>
    </row>
    <row r="96" spans="1:7" x14ac:dyDescent="0.25">
      <c r="F96" s="882"/>
      <c r="G96" s="902"/>
    </row>
    <row r="97" spans="2:7" s="344" customFormat="1" x14ac:dyDescent="0.25">
      <c r="B97" s="345">
        <f>COUNTA(B$9:B96)+1</f>
        <v>3</v>
      </c>
      <c r="C97" s="372" t="s">
        <v>1077</v>
      </c>
      <c r="E97" s="855"/>
      <c r="F97" s="882"/>
      <c r="G97" s="902"/>
    </row>
    <row r="98" spans="2:7" s="344" customFormat="1" ht="26.4" x14ac:dyDescent="0.25">
      <c r="B98" s="345"/>
      <c r="C98" s="372" t="s">
        <v>1078</v>
      </c>
      <c r="E98" s="855"/>
      <c r="F98" s="882"/>
      <c r="G98" s="902"/>
    </row>
    <row r="99" spans="2:7" s="344" customFormat="1" ht="26.4" x14ac:dyDescent="0.25">
      <c r="B99" s="348"/>
      <c r="C99" s="372" t="s">
        <v>1079</v>
      </c>
      <c r="E99" s="855"/>
      <c r="F99" s="882"/>
      <c r="G99" s="902"/>
    </row>
    <row r="100" spans="2:7" s="344" customFormat="1" ht="26.4" x14ac:dyDescent="0.25">
      <c r="B100" s="348"/>
      <c r="C100" s="372" t="s">
        <v>1800</v>
      </c>
      <c r="E100" s="855"/>
      <c r="F100" s="882"/>
      <c r="G100" s="902"/>
    </row>
    <row r="101" spans="2:7" s="344" customFormat="1" x14ac:dyDescent="0.25">
      <c r="C101" s="357"/>
      <c r="E101" s="855"/>
      <c r="F101" s="882"/>
      <c r="G101" s="902"/>
    </row>
    <row r="102" spans="2:7" s="344" customFormat="1" x14ac:dyDescent="0.25">
      <c r="B102" s="350"/>
      <c r="C102" s="351" t="s">
        <v>1658</v>
      </c>
      <c r="D102" s="352"/>
      <c r="E102" s="855"/>
      <c r="F102" s="882"/>
      <c r="G102" s="902"/>
    </row>
    <row r="103" spans="2:7" s="344" customFormat="1" x14ac:dyDescent="0.25">
      <c r="C103" s="357" t="s">
        <v>1080</v>
      </c>
      <c r="E103" s="855"/>
      <c r="F103" s="882"/>
      <c r="G103" s="902"/>
    </row>
    <row r="104" spans="2:7" x14ac:dyDescent="0.25">
      <c r="C104" s="867" t="s">
        <v>1663</v>
      </c>
      <c r="D104" s="852" t="s">
        <v>1081</v>
      </c>
      <c r="E104" s="869"/>
      <c r="G104" s="903"/>
    </row>
    <row r="105" spans="2:7" x14ac:dyDescent="0.25">
      <c r="C105" s="867" t="s">
        <v>1664</v>
      </c>
      <c r="D105" s="852" t="s">
        <v>1082</v>
      </c>
      <c r="E105" s="869"/>
      <c r="G105" s="903"/>
    </row>
    <row r="106" spans="2:7" s="344" customFormat="1" x14ac:dyDescent="0.25">
      <c r="C106" s="357" t="s">
        <v>1083</v>
      </c>
      <c r="D106" s="356">
        <v>125</v>
      </c>
      <c r="E106" s="855"/>
      <c r="F106" s="882"/>
      <c r="G106" s="902"/>
    </row>
    <row r="107" spans="2:7" s="344" customFormat="1" x14ac:dyDescent="0.25">
      <c r="C107" s="360"/>
      <c r="D107" s="344" t="s">
        <v>1076</v>
      </c>
      <c r="E107" s="855">
        <v>19</v>
      </c>
      <c r="F107" s="882"/>
      <c r="G107" s="902">
        <f>E107*F107</f>
        <v>0</v>
      </c>
    </row>
    <row r="108" spans="2:7" s="344" customFormat="1" x14ac:dyDescent="0.25">
      <c r="B108" s="852"/>
      <c r="C108" s="852"/>
      <c r="D108" s="852"/>
      <c r="E108" s="855"/>
      <c r="F108" s="882"/>
      <c r="G108" s="905"/>
    </row>
    <row r="109" spans="2:7" s="344" customFormat="1" ht="39.6" x14ac:dyDescent="0.25">
      <c r="B109" s="345">
        <f>COUNTA(B$10:B108)+1</f>
        <v>4</v>
      </c>
      <c r="C109" s="870" t="s">
        <v>1084</v>
      </c>
      <c r="D109" s="852"/>
      <c r="E109" s="855"/>
      <c r="F109" s="882"/>
      <c r="G109" s="905"/>
    </row>
    <row r="110" spans="2:7" s="344" customFormat="1" x14ac:dyDescent="0.25">
      <c r="B110" s="345"/>
      <c r="C110" s="870" t="s">
        <v>1085</v>
      </c>
      <c r="D110" s="852"/>
      <c r="E110" s="855"/>
      <c r="F110" s="882"/>
      <c r="G110" s="905"/>
    </row>
    <row r="111" spans="2:7" s="344" customFormat="1" x14ac:dyDescent="0.25">
      <c r="B111" s="345"/>
      <c r="C111" s="870" t="s">
        <v>1086</v>
      </c>
      <c r="D111" s="852"/>
      <c r="E111" s="855"/>
      <c r="F111" s="882"/>
      <c r="G111" s="905"/>
    </row>
    <row r="112" spans="2:7" s="344" customFormat="1" x14ac:dyDescent="0.25">
      <c r="B112" s="852"/>
      <c r="C112" s="871" t="s">
        <v>1087</v>
      </c>
      <c r="D112" s="852" t="s">
        <v>1088</v>
      </c>
      <c r="E112" s="855"/>
      <c r="F112" s="882"/>
      <c r="G112" s="905"/>
    </row>
    <row r="113" spans="2:7" x14ac:dyDescent="0.25">
      <c r="C113" s="867" t="s">
        <v>1663</v>
      </c>
      <c r="D113" s="852" t="s">
        <v>1089</v>
      </c>
      <c r="E113" s="869"/>
      <c r="G113" s="903"/>
    </row>
    <row r="114" spans="2:7" x14ac:dyDescent="0.25">
      <c r="C114" s="867" t="s">
        <v>1665</v>
      </c>
      <c r="D114" s="852" t="s">
        <v>1090</v>
      </c>
      <c r="E114" s="869"/>
      <c r="G114" s="903"/>
    </row>
    <row r="115" spans="2:7" s="344" customFormat="1" x14ac:dyDescent="0.25">
      <c r="B115" s="852"/>
      <c r="C115" s="852"/>
      <c r="D115" s="852" t="s">
        <v>1076</v>
      </c>
      <c r="E115" s="855">
        <v>4</v>
      </c>
      <c r="F115" s="882"/>
      <c r="G115" s="905">
        <f>E115*F115</f>
        <v>0</v>
      </c>
    </row>
    <row r="116" spans="2:7" s="344" customFormat="1" x14ac:dyDescent="0.25">
      <c r="B116" s="859"/>
      <c r="C116" s="852"/>
      <c r="D116" s="852"/>
      <c r="E116" s="855"/>
      <c r="F116" s="882"/>
      <c r="G116" s="905"/>
    </row>
    <row r="117" spans="2:7" s="344" customFormat="1" ht="39.6" x14ac:dyDescent="0.25">
      <c r="B117" s="345">
        <f>COUNTA(B$9:B116)+1</f>
        <v>5</v>
      </c>
      <c r="C117" s="870" t="s">
        <v>1091</v>
      </c>
      <c r="D117" s="852"/>
      <c r="E117" s="855"/>
      <c r="F117" s="882"/>
      <c r="G117" s="905"/>
    </row>
    <row r="118" spans="2:7" s="344" customFormat="1" x14ac:dyDescent="0.25">
      <c r="B118" s="852"/>
      <c r="C118" s="871" t="s">
        <v>1087</v>
      </c>
      <c r="D118" s="852" t="s">
        <v>1092</v>
      </c>
      <c r="E118" s="855"/>
      <c r="F118" s="882"/>
      <c r="G118" s="905"/>
    </row>
    <row r="119" spans="2:7" x14ac:dyDescent="0.25">
      <c r="C119" s="867" t="s">
        <v>1666</v>
      </c>
      <c r="D119" s="852" t="s">
        <v>1093</v>
      </c>
      <c r="E119" s="869"/>
      <c r="G119" s="903"/>
    </row>
    <row r="120" spans="2:7" s="344" customFormat="1" x14ac:dyDescent="0.25">
      <c r="B120" s="852"/>
      <c r="C120" s="852"/>
      <c r="D120" s="852" t="s">
        <v>1076</v>
      </c>
      <c r="E120" s="855">
        <v>2</v>
      </c>
      <c r="F120" s="882"/>
      <c r="G120" s="905">
        <f>E120*F120</f>
        <v>0</v>
      </c>
    </row>
    <row r="121" spans="2:7" s="344" customFormat="1" x14ac:dyDescent="0.25">
      <c r="B121" s="859"/>
      <c r="C121" s="852"/>
      <c r="D121" s="852"/>
      <c r="E121" s="855"/>
      <c r="F121" s="882"/>
      <c r="G121" s="905"/>
    </row>
    <row r="122" spans="2:7" ht="26.4" x14ac:dyDescent="0.25">
      <c r="B122" s="345">
        <f>COUNTA(B$9:B121)+1</f>
        <v>6</v>
      </c>
      <c r="C122" s="374" t="s">
        <v>1094</v>
      </c>
      <c r="D122" s="344"/>
      <c r="F122" s="882"/>
      <c r="G122" s="902"/>
    </row>
    <row r="123" spans="2:7" ht="26.4" x14ac:dyDescent="0.25">
      <c r="B123" s="350"/>
      <c r="C123" s="372" t="s">
        <v>1079</v>
      </c>
    </row>
    <row r="124" spans="2:7" x14ac:dyDescent="0.25">
      <c r="B124" s="350"/>
      <c r="C124" s="351"/>
      <c r="F124" s="882"/>
      <c r="G124" s="902"/>
    </row>
    <row r="125" spans="2:7" s="344" customFormat="1" x14ac:dyDescent="0.25">
      <c r="B125" s="350"/>
      <c r="C125" s="351" t="s">
        <v>1658</v>
      </c>
      <c r="D125" s="352"/>
      <c r="E125" s="855"/>
      <c r="F125" s="882"/>
      <c r="G125" s="902"/>
    </row>
    <row r="126" spans="2:7" x14ac:dyDescent="0.25">
      <c r="B126" s="344"/>
      <c r="C126" s="351"/>
      <c r="D126" s="353"/>
      <c r="F126" s="882"/>
      <c r="G126" s="902"/>
    </row>
    <row r="127" spans="2:7" x14ac:dyDescent="0.25">
      <c r="B127" s="344"/>
      <c r="C127" s="357" t="s">
        <v>1095</v>
      </c>
      <c r="D127" s="344" t="s">
        <v>1096</v>
      </c>
      <c r="F127" s="882"/>
      <c r="G127" s="902"/>
    </row>
    <row r="128" spans="2:7" x14ac:dyDescent="0.25">
      <c r="B128" s="344"/>
      <c r="C128" s="360"/>
      <c r="D128" s="344" t="s">
        <v>1076</v>
      </c>
      <c r="E128" s="855">
        <v>4</v>
      </c>
      <c r="F128" s="882"/>
      <c r="G128" s="902">
        <f>E128*F128</f>
        <v>0</v>
      </c>
    </row>
    <row r="129" spans="1:8" s="344" customFormat="1" x14ac:dyDescent="0.25">
      <c r="B129" s="852"/>
      <c r="C129" s="852"/>
      <c r="D129" s="852"/>
      <c r="E129" s="855"/>
      <c r="F129" s="882"/>
      <c r="G129" s="905"/>
    </row>
    <row r="130" spans="1:8" s="344" customFormat="1" ht="39.6" x14ac:dyDescent="0.25">
      <c r="B130" s="345">
        <f>COUNTA(B$9:B123)+1</f>
        <v>7</v>
      </c>
      <c r="C130" s="870" t="s">
        <v>1097</v>
      </c>
      <c r="D130" s="852"/>
      <c r="E130" s="855"/>
      <c r="F130" s="882"/>
      <c r="G130" s="905"/>
    </row>
    <row r="131" spans="1:8" s="344" customFormat="1" x14ac:dyDescent="0.25">
      <c r="B131" s="345"/>
      <c r="C131" s="870" t="s">
        <v>1098</v>
      </c>
      <c r="D131" s="852"/>
      <c r="E131" s="855"/>
      <c r="F131" s="882"/>
      <c r="G131" s="905"/>
    </row>
    <row r="132" spans="1:8" s="344" customFormat="1" x14ac:dyDescent="0.25">
      <c r="B132" s="345"/>
      <c r="C132" s="870" t="s">
        <v>1086</v>
      </c>
      <c r="D132" s="852"/>
      <c r="E132" s="855"/>
      <c r="F132" s="882"/>
      <c r="G132" s="905"/>
    </row>
    <row r="133" spans="1:8" s="344" customFormat="1" x14ac:dyDescent="0.25">
      <c r="B133" s="852"/>
      <c r="C133" s="871" t="s">
        <v>1087</v>
      </c>
      <c r="D133" s="852" t="s">
        <v>1099</v>
      </c>
      <c r="E133" s="855"/>
      <c r="F133" s="882"/>
      <c r="G133" s="905"/>
    </row>
    <row r="134" spans="1:8" x14ac:dyDescent="0.25">
      <c r="C134" s="867" t="s">
        <v>1663</v>
      </c>
      <c r="D134" s="852" t="s">
        <v>1100</v>
      </c>
      <c r="E134" s="869"/>
      <c r="G134" s="903"/>
    </row>
    <row r="135" spans="1:8" x14ac:dyDescent="0.25">
      <c r="C135" s="867" t="s">
        <v>1665</v>
      </c>
      <c r="D135" s="852" t="s">
        <v>1101</v>
      </c>
      <c r="E135" s="869"/>
      <c r="G135" s="903"/>
    </row>
    <row r="136" spans="1:8" s="344" customFormat="1" x14ac:dyDescent="0.25">
      <c r="B136" s="852"/>
      <c r="C136" s="852"/>
      <c r="D136" s="852" t="s">
        <v>1076</v>
      </c>
      <c r="E136" s="855">
        <v>1</v>
      </c>
      <c r="F136" s="882"/>
      <c r="G136" s="905">
        <f>E136*F136</f>
        <v>0</v>
      </c>
    </row>
    <row r="137" spans="1:8" s="344" customFormat="1" x14ac:dyDescent="0.25">
      <c r="B137" s="855"/>
      <c r="C137" s="859"/>
      <c r="D137" s="852"/>
      <c r="E137" s="855"/>
      <c r="F137" s="882"/>
      <c r="G137" s="902"/>
    </row>
    <row r="138" spans="1:8" s="344" customFormat="1" x14ac:dyDescent="0.25">
      <c r="B138" s="345">
        <f>COUNTA(B$9:B132)+1</f>
        <v>8</v>
      </c>
      <c r="C138" s="859" t="s">
        <v>1102</v>
      </c>
      <c r="D138" s="852"/>
      <c r="E138" s="855"/>
      <c r="F138" s="882"/>
      <c r="G138" s="902"/>
      <c r="H138" s="852"/>
    </row>
    <row r="139" spans="1:8" s="344" customFormat="1" ht="79.2" x14ac:dyDescent="0.25">
      <c r="B139" s="350"/>
      <c r="C139" s="866" t="s">
        <v>1103</v>
      </c>
      <c r="D139" s="852"/>
      <c r="E139" s="855"/>
      <c r="F139" s="882"/>
      <c r="G139" s="902"/>
      <c r="H139" s="852"/>
    </row>
    <row r="140" spans="1:8" s="344" customFormat="1" ht="26.4" x14ac:dyDescent="0.25">
      <c r="B140" s="350"/>
      <c r="C140" s="866" t="s">
        <v>1104</v>
      </c>
      <c r="D140" s="852"/>
      <c r="E140" s="855"/>
      <c r="F140" s="882"/>
      <c r="G140" s="902"/>
      <c r="H140" s="852"/>
    </row>
    <row r="141" spans="1:8" ht="39.6" x14ac:dyDescent="0.25">
      <c r="A141" s="344"/>
      <c r="B141" s="350"/>
      <c r="C141" s="866" t="s">
        <v>1105</v>
      </c>
      <c r="F141" s="882"/>
      <c r="G141" s="902"/>
    </row>
    <row r="142" spans="1:8" ht="39.6" x14ac:dyDescent="0.25">
      <c r="A142" s="344"/>
      <c r="B142" s="859"/>
      <c r="C142" s="866" t="s">
        <v>1106</v>
      </c>
      <c r="E142" s="852"/>
      <c r="G142" s="852"/>
    </row>
    <row r="143" spans="1:8" x14ac:dyDescent="0.25">
      <c r="A143" s="344"/>
      <c r="B143" s="859"/>
      <c r="C143" s="866"/>
      <c r="D143" s="852" t="s">
        <v>1107</v>
      </c>
      <c r="E143" s="855">
        <v>605</v>
      </c>
      <c r="F143" s="882"/>
      <c r="G143" s="902">
        <f>E143*F143</f>
        <v>0</v>
      </c>
    </row>
    <row r="144" spans="1:8" x14ac:dyDescent="0.25">
      <c r="A144" s="344"/>
      <c r="B144" s="859"/>
      <c r="C144" s="859"/>
      <c r="E144" s="852"/>
      <c r="G144" s="852"/>
    </row>
    <row r="145" spans="1:7" x14ac:dyDescent="0.25">
      <c r="B145" s="348">
        <f>COUNTA(B$9:B144)+1</f>
        <v>9</v>
      </c>
      <c r="C145" s="859" t="s">
        <v>1108</v>
      </c>
      <c r="F145" s="882"/>
      <c r="G145" s="902"/>
    </row>
    <row r="146" spans="1:7" ht="79.2" x14ac:dyDescent="0.25">
      <c r="B146" s="350"/>
      <c r="C146" s="375" t="s">
        <v>1109</v>
      </c>
      <c r="F146" s="882"/>
      <c r="G146" s="902"/>
    </row>
    <row r="147" spans="1:7" ht="42.75" customHeight="1" x14ac:dyDescent="0.25">
      <c r="C147" s="375" t="s">
        <v>1110</v>
      </c>
      <c r="F147" s="882"/>
      <c r="G147" s="902"/>
    </row>
    <row r="148" spans="1:7" x14ac:dyDescent="0.25">
      <c r="C148" s="859"/>
      <c r="D148" s="852" t="s">
        <v>1111</v>
      </c>
      <c r="E148" s="855">
        <v>10</v>
      </c>
      <c r="F148" s="882"/>
      <c r="G148" s="902">
        <f t="shared" ref="G148:G156" si="0">E148*F148</f>
        <v>0</v>
      </c>
    </row>
    <row r="149" spans="1:7" x14ac:dyDescent="0.25">
      <c r="C149" s="859"/>
      <c r="D149" s="852" t="s">
        <v>1112</v>
      </c>
      <c r="E149" s="855">
        <v>6</v>
      </c>
      <c r="F149" s="882"/>
      <c r="G149" s="902">
        <f t="shared" si="0"/>
        <v>0</v>
      </c>
    </row>
    <row r="150" spans="1:7" x14ac:dyDescent="0.25">
      <c r="C150" s="859"/>
      <c r="D150" s="852" t="s">
        <v>1113</v>
      </c>
      <c r="E150" s="855">
        <v>6</v>
      </c>
      <c r="F150" s="882"/>
      <c r="G150" s="902">
        <f t="shared" si="0"/>
        <v>0</v>
      </c>
    </row>
    <row r="151" spans="1:7" x14ac:dyDescent="0.25">
      <c r="C151" s="859"/>
      <c r="D151" s="852" t="s">
        <v>1114</v>
      </c>
      <c r="E151" s="855">
        <v>6</v>
      </c>
      <c r="F151" s="882"/>
      <c r="G151" s="902">
        <f t="shared" si="0"/>
        <v>0</v>
      </c>
    </row>
    <row r="152" spans="1:7" x14ac:dyDescent="0.25">
      <c r="C152" s="859"/>
      <c r="D152" s="852" t="s">
        <v>1115</v>
      </c>
      <c r="E152" s="855">
        <v>6</v>
      </c>
      <c r="F152" s="882"/>
      <c r="G152" s="902">
        <f t="shared" si="0"/>
        <v>0</v>
      </c>
    </row>
    <row r="153" spans="1:7" x14ac:dyDescent="0.25">
      <c r="A153" s="344"/>
      <c r="B153" s="859"/>
      <c r="D153" s="852" t="s">
        <v>1116</v>
      </c>
      <c r="E153" s="855">
        <v>12</v>
      </c>
      <c r="F153" s="882"/>
      <c r="G153" s="902">
        <f t="shared" si="0"/>
        <v>0</v>
      </c>
    </row>
    <row r="154" spans="1:7" x14ac:dyDescent="0.25">
      <c r="A154" s="344"/>
      <c r="B154" s="859"/>
      <c r="D154" s="852" t="s">
        <v>1117</v>
      </c>
      <c r="E154" s="855">
        <v>12</v>
      </c>
      <c r="F154" s="882"/>
      <c r="G154" s="902">
        <f t="shared" si="0"/>
        <v>0</v>
      </c>
    </row>
    <row r="155" spans="1:7" x14ac:dyDescent="0.25">
      <c r="A155" s="344"/>
      <c r="B155" s="859"/>
      <c r="D155" s="852" t="s">
        <v>1118</v>
      </c>
      <c r="E155" s="855">
        <v>25</v>
      </c>
      <c r="F155" s="882"/>
      <c r="G155" s="902">
        <f t="shared" si="0"/>
        <v>0</v>
      </c>
    </row>
    <row r="156" spans="1:7" x14ac:dyDescent="0.25">
      <c r="A156" s="344"/>
      <c r="B156" s="859"/>
      <c r="D156" s="852" t="s">
        <v>1119</v>
      </c>
      <c r="E156" s="855">
        <v>6</v>
      </c>
      <c r="F156" s="882"/>
      <c r="G156" s="902">
        <f t="shared" si="0"/>
        <v>0</v>
      </c>
    </row>
    <row r="157" spans="1:7" x14ac:dyDescent="0.25">
      <c r="A157" s="344"/>
      <c r="B157" s="859"/>
      <c r="F157" s="882"/>
      <c r="G157" s="902"/>
    </row>
    <row r="158" spans="1:7" ht="39.6" x14ac:dyDescent="0.25">
      <c r="B158" s="348">
        <f>COUNTA(B$9:B151)+1</f>
        <v>10</v>
      </c>
      <c r="C158" s="375" t="s">
        <v>1120</v>
      </c>
      <c r="F158" s="882"/>
      <c r="G158" s="902"/>
    </row>
    <row r="159" spans="1:7" x14ac:dyDescent="0.25">
      <c r="C159" s="859"/>
      <c r="D159" s="852" t="s">
        <v>1121</v>
      </c>
      <c r="E159" s="855">
        <v>2</v>
      </c>
      <c r="F159" s="882"/>
      <c r="G159" s="902">
        <f>E159*F159</f>
        <v>0</v>
      </c>
    </row>
    <row r="160" spans="1:7" x14ac:dyDescent="0.25">
      <c r="A160" s="344"/>
      <c r="B160" s="859"/>
      <c r="F160" s="882"/>
      <c r="G160" s="902"/>
    </row>
    <row r="161" spans="1:8" ht="14.25" customHeight="1" x14ac:dyDescent="0.25">
      <c r="A161" s="344"/>
      <c r="B161" s="348">
        <f>COUNTA(B$9:B159)+1</f>
        <v>11</v>
      </c>
      <c r="C161" s="859" t="s">
        <v>1122</v>
      </c>
      <c r="F161" s="882"/>
      <c r="G161" s="902"/>
    </row>
    <row r="162" spans="1:8" ht="27.75" customHeight="1" x14ac:dyDescent="0.25">
      <c r="A162" s="344"/>
      <c r="B162" s="859"/>
      <c r="C162" s="866" t="s">
        <v>1123</v>
      </c>
      <c r="F162" s="882"/>
      <c r="G162" s="902"/>
    </row>
    <row r="163" spans="1:8" x14ac:dyDescent="0.25">
      <c r="B163" s="350"/>
      <c r="C163" s="351"/>
      <c r="F163" s="882"/>
      <c r="G163" s="902"/>
      <c r="H163" s="344"/>
    </row>
    <row r="164" spans="1:8" x14ac:dyDescent="0.25">
      <c r="B164" s="350"/>
      <c r="C164" s="351" t="s">
        <v>1658</v>
      </c>
      <c r="D164" s="352"/>
      <c r="F164" s="882"/>
      <c r="G164" s="902"/>
      <c r="H164" s="344"/>
    </row>
    <row r="165" spans="1:8" s="344" customFormat="1" x14ac:dyDescent="0.25">
      <c r="C165" s="357" t="s">
        <v>1124</v>
      </c>
      <c r="D165" s="344" t="s">
        <v>1125</v>
      </c>
      <c r="E165" s="855"/>
      <c r="F165" s="882"/>
      <c r="G165" s="902"/>
    </row>
    <row r="166" spans="1:8" s="344" customFormat="1" x14ac:dyDescent="0.25">
      <c r="C166" s="357" t="s">
        <v>1126</v>
      </c>
      <c r="D166" s="344">
        <v>10000</v>
      </c>
      <c r="E166" s="855"/>
      <c r="F166" s="882"/>
      <c r="G166" s="902"/>
    </row>
    <row r="167" spans="1:8" s="344" customFormat="1" x14ac:dyDescent="0.25">
      <c r="C167" s="357" t="s">
        <v>1127</v>
      </c>
      <c r="D167" s="344" t="s">
        <v>1128</v>
      </c>
      <c r="E167" s="855"/>
      <c r="F167" s="882"/>
      <c r="G167" s="902"/>
    </row>
    <row r="168" spans="1:8" x14ac:dyDescent="0.25">
      <c r="A168" s="344"/>
      <c r="B168" s="859"/>
      <c r="C168" s="862" t="s">
        <v>1129</v>
      </c>
      <c r="D168" s="852" t="s">
        <v>1130</v>
      </c>
      <c r="F168" s="882"/>
      <c r="G168" s="902"/>
    </row>
    <row r="169" spans="1:8" x14ac:dyDescent="0.25">
      <c r="A169" s="344"/>
      <c r="B169" s="859"/>
      <c r="C169" s="859"/>
      <c r="D169" s="852" t="s">
        <v>713</v>
      </c>
      <c r="E169" s="855">
        <v>120</v>
      </c>
      <c r="F169" s="882"/>
      <c r="G169" s="902">
        <f>E169*F169</f>
        <v>0</v>
      </c>
    </row>
    <row r="170" spans="1:8" x14ac:dyDescent="0.25">
      <c r="A170" s="344"/>
      <c r="B170" s="859"/>
      <c r="C170" s="872"/>
      <c r="F170" s="882"/>
      <c r="G170" s="902"/>
    </row>
    <row r="171" spans="1:8" x14ac:dyDescent="0.25">
      <c r="A171" s="344"/>
      <c r="B171" s="859"/>
      <c r="C171" s="862" t="s">
        <v>1129</v>
      </c>
      <c r="D171" s="852" t="s">
        <v>1131</v>
      </c>
      <c r="F171" s="882"/>
      <c r="G171" s="902"/>
    </row>
    <row r="172" spans="1:8" x14ac:dyDescent="0.25">
      <c r="A172" s="344"/>
      <c r="B172" s="859"/>
      <c r="C172" s="872"/>
      <c r="D172" s="852" t="s">
        <v>713</v>
      </c>
      <c r="E172" s="855">
        <v>40</v>
      </c>
      <c r="F172" s="882"/>
      <c r="G172" s="902">
        <f>E172*F172</f>
        <v>0</v>
      </c>
    </row>
    <row r="173" spans="1:8" x14ac:dyDescent="0.25">
      <c r="A173" s="344"/>
      <c r="B173" s="859"/>
      <c r="C173" s="859"/>
      <c r="F173" s="882"/>
      <c r="G173" s="902"/>
    </row>
    <row r="174" spans="1:8" x14ac:dyDescent="0.25">
      <c r="A174" s="344"/>
      <c r="B174" s="348">
        <f>COUNTA(B$9:B172)+1</f>
        <v>12</v>
      </c>
      <c r="C174" s="872" t="s">
        <v>1132</v>
      </c>
      <c r="F174" s="882"/>
      <c r="G174" s="902"/>
    </row>
    <row r="175" spans="1:8" x14ac:dyDescent="0.25">
      <c r="A175" s="344"/>
      <c r="B175" s="345"/>
      <c r="C175" s="872" t="s">
        <v>1133</v>
      </c>
      <c r="F175" s="882"/>
      <c r="G175" s="902"/>
    </row>
    <row r="176" spans="1:8" x14ac:dyDescent="0.25">
      <c r="A176" s="344"/>
      <c r="B176" s="859"/>
      <c r="C176" s="872"/>
      <c r="D176" s="852" t="s">
        <v>713</v>
      </c>
      <c r="E176" s="855">
        <v>40</v>
      </c>
      <c r="F176" s="882"/>
      <c r="G176" s="902">
        <f>E176*F176</f>
        <v>0</v>
      </c>
    </row>
    <row r="177" spans="1:10" x14ac:dyDescent="0.25">
      <c r="A177" s="344"/>
      <c r="B177" s="859"/>
      <c r="C177" s="872"/>
      <c r="F177" s="882"/>
      <c r="G177" s="902"/>
    </row>
    <row r="178" spans="1:10" s="873" customFormat="1" ht="26.4" x14ac:dyDescent="0.25">
      <c r="B178" s="348">
        <f>COUNTA(B$9:B175)+1</f>
        <v>13</v>
      </c>
      <c r="C178" s="874" t="s">
        <v>1134</v>
      </c>
      <c r="F178" s="906"/>
      <c r="G178" s="907"/>
      <c r="J178" s="875"/>
    </row>
    <row r="179" spans="1:10" s="873" customFormat="1" ht="39.6" x14ac:dyDescent="0.25">
      <c r="C179" s="876" t="s">
        <v>1135</v>
      </c>
      <c r="F179" s="906"/>
      <c r="G179" s="907"/>
      <c r="J179" s="875"/>
    </row>
    <row r="180" spans="1:10" s="873" customFormat="1" x14ac:dyDescent="0.25">
      <c r="C180" s="877" t="s">
        <v>1136</v>
      </c>
      <c r="D180" s="877" t="s">
        <v>1</v>
      </c>
      <c r="E180" s="378">
        <v>2</v>
      </c>
      <c r="F180" s="882"/>
      <c r="G180" s="902">
        <f t="shared" ref="G180:G181" si="1">E180*F180</f>
        <v>0</v>
      </c>
      <c r="J180" s="875"/>
    </row>
    <row r="181" spans="1:10" s="873" customFormat="1" x14ac:dyDescent="0.25">
      <c r="C181" s="877" t="s">
        <v>1137</v>
      </c>
      <c r="D181" s="877" t="s">
        <v>1</v>
      </c>
      <c r="E181" s="378">
        <v>1</v>
      </c>
      <c r="F181" s="882"/>
      <c r="G181" s="902">
        <f t="shared" si="1"/>
        <v>0</v>
      </c>
      <c r="J181" s="875"/>
    </row>
    <row r="182" spans="1:10" x14ac:dyDescent="0.25">
      <c r="A182" s="344"/>
      <c r="B182" s="859"/>
      <c r="C182" s="859"/>
      <c r="F182" s="882"/>
      <c r="G182" s="902"/>
    </row>
    <row r="183" spans="1:10" x14ac:dyDescent="0.25">
      <c r="B183" s="859"/>
      <c r="C183" s="859"/>
      <c r="F183" s="882"/>
      <c r="G183" s="902"/>
    </row>
    <row r="184" spans="1:10" ht="26.4" x14ac:dyDescent="0.25">
      <c r="B184" s="348">
        <f>COUNTA(B$9:B182)+1</f>
        <v>14</v>
      </c>
      <c r="C184" s="878" t="s">
        <v>1138</v>
      </c>
      <c r="F184" s="882"/>
      <c r="G184" s="902"/>
    </row>
    <row r="185" spans="1:10" ht="26.4" x14ac:dyDescent="0.25">
      <c r="B185" s="859"/>
      <c r="C185" s="863" t="s">
        <v>1139</v>
      </c>
      <c r="F185" s="882"/>
      <c r="G185" s="902"/>
    </row>
    <row r="186" spans="1:10" s="344" customFormat="1" x14ac:dyDescent="0.25">
      <c r="B186" s="859"/>
      <c r="C186" s="852" t="s">
        <v>1140</v>
      </c>
      <c r="D186" s="852"/>
      <c r="E186" s="855"/>
      <c r="F186" s="882"/>
      <c r="G186" s="902"/>
    </row>
    <row r="187" spans="1:10" s="344" customFormat="1" x14ac:dyDescent="0.25">
      <c r="B187" s="859"/>
      <c r="C187" s="852"/>
      <c r="D187" s="852"/>
      <c r="E187" s="855"/>
      <c r="F187" s="882"/>
      <c r="G187" s="902"/>
    </row>
    <row r="188" spans="1:10" s="344" customFormat="1" x14ac:dyDescent="0.25">
      <c r="B188" s="859"/>
      <c r="C188" s="852"/>
      <c r="D188" s="852" t="s">
        <v>1107</v>
      </c>
      <c r="E188" s="855">
        <v>250</v>
      </c>
      <c r="F188" s="882"/>
      <c r="G188" s="902">
        <f>E188*F188</f>
        <v>0</v>
      </c>
    </row>
    <row r="190" spans="1:10" x14ac:dyDescent="0.25">
      <c r="B190" s="859"/>
      <c r="F190" s="882"/>
      <c r="G190" s="902"/>
    </row>
    <row r="191" spans="1:10" x14ac:dyDescent="0.25">
      <c r="B191" s="348">
        <f>COUNTA(B$9:B188)+1</f>
        <v>15</v>
      </c>
      <c r="C191" s="852" t="s">
        <v>1141</v>
      </c>
      <c r="F191" s="882"/>
      <c r="G191" s="902"/>
    </row>
    <row r="192" spans="1:10" x14ac:dyDescent="0.25">
      <c r="B192" s="859"/>
      <c r="D192" s="852" t="s">
        <v>1142</v>
      </c>
      <c r="E192" s="855">
        <v>1</v>
      </c>
      <c r="F192" s="882"/>
      <c r="G192" s="902">
        <f>E192*F192</f>
        <v>0</v>
      </c>
    </row>
    <row r="193" spans="1:7" x14ac:dyDescent="0.25">
      <c r="B193" s="859"/>
      <c r="F193" s="882"/>
      <c r="G193" s="902"/>
    </row>
    <row r="194" spans="1:7" ht="52.8" x14ac:dyDescent="0.25">
      <c r="B194" s="348">
        <f>COUNTA(B$9:B192)+1</f>
        <v>16</v>
      </c>
      <c r="C194" s="863" t="s">
        <v>1143</v>
      </c>
      <c r="F194" s="882"/>
      <c r="G194" s="902"/>
    </row>
    <row r="195" spans="1:7" x14ac:dyDescent="0.25">
      <c r="B195" s="859"/>
      <c r="D195" s="852" t="s">
        <v>1142</v>
      </c>
      <c r="E195" s="855">
        <v>1</v>
      </c>
      <c r="F195" s="882"/>
      <c r="G195" s="902">
        <f>E195*F195</f>
        <v>0</v>
      </c>
    </row>
    <row r="196" spans="1:7" x14ac:dyDescent="0.25">
      <c r="B196" s="859"/>
      <c r="F196" s="882"/>
      <c r="G196" s="902"/>
    </row>
    <row r="197" spans="1:7" ht="26.4" x14ac:dyDescent="0.25">
      <c r="B197" s="348">
        <f>COUNTA(B$9:B195)+1</f>
        <v>17</v>
      </c>
      <c r="C197" s="863" t="s">
        <v>1144</v>
      </c>
      <c r="F197" s="882"/>
      <c r="G197" s="902"/>
    </row>
    <row r="198" spans="1:7" x14ac:dyDescent="0.25">
      <c r="B198" s="859"/>
      <c r="D198" s="852" t="s">
        <v>1142</v>
      </c>
      <c r="E198" s="855">
        <v>1</v>
      </c>
      <c r="F198" s="882"/>
      <c r="G198" s="902">
        <f>E198*F198</f>
        <v>0</v>
      </c>
    </row>
    <row r="199" spans="1:7" x14ac:dyDescent="0.25">
      <c r="B199" s="859"/>
      <c r="D199" s="879"/>
      <c r="E199" s="880"/>
      <c r="F199" s="908"/>
      <c r="G199" s="909"/>
    </row>
    <row r="200" spans="1:7" x14ac:dyDescent="0.25">
      <c r="B200" s="859"/>
      <c r="C200" s="867" t="str">
        <f>B8</f>
        <v>A1) VENTILACIJA DVORANE</v>
      </c>
      <c r="D200" s="852" t="s">
        <v>745</v>
      </c>
      <c r="F200" s="882"/>
      <c r="G200" s="910">
        <f>SUM(G9:G199)</f>
        <v>0</v>
      </c>
    </row>
    <row r="201" spans="1:7" x14ac:dyDescent="0.25">
      <c r="B201" s="859"/>
      <c r="F201" s="882"/>
      <c r="G201" s="910"/>
    </row>
    <row r="202" spans="1:7" x14ac:dyDescent="0.25">
      <c r="B202" s="859"/>
      <c r="F202" s="882"/>
      <c r="G202" s="910"/>
    </row>
    <row r="203" spans="1:7" ht="15.6" x14ac:dyDescent="0.25">
      <c r="B203" s="881" t="s">
        <v>1667</v>
      </c>
      <c r="E203" s="865"/>
      <c r="G203" s="852"/>
    </row>
    <row r="204" spans="1:7" x14ac:dyDescent="0.25">
      <c r="E204" s="860"/>
      <c r="F204" s="882"/>
      <c r="G204" s="911"/>
    </row>
    <row r="205" spans="1:7" x14ac:dyDescent="0.25">
      <c r="A205" s="868"/>
      <c r="B205" s="350">
        <f>COUNTA(B$204:B204)+1</f>
        <v>1</v>
      </c>
      <c r="C205" s="866" t="s">
        <v>1145</v>
      </c>
      <c r="E205" s="852"/>
      <c r="F205" s="882"/>
      <c r="G205" s="882"/>
    </row>
    <row r="206" spans="1:7" ht="30.75" customHeight="1" x14ac:dyDescent="0.25">
      <c r="B206" s="859"/>
      <c r="C206" s="866" t="s">
        <v>1146</v>
      </c>
      <c r="D206" s="867"/>
      <c r="E206" s="852"/>
      <c r="F206" s="882"/>
      <c r="G206" s="882"/>
    </row>
    <row r="207" spans="1:7" ht="26.4" x14ac:dyDescent="0.25">
      <c r="B207" s="859"/>
      <c r="C207" s="866" t="s">
        <v>1147</v>
      </c>
      <c r="D207" s="867"/>
      <c r="E207" s="852"/>
      <c r="F207" s="882"/>
      <c r="G207" s="882"/>
    </row>
    <row r="208" spans="1:7" x14ac:dyDescent="0.25">
      <c r="B208" s="859"/>
      <c r="C208" s="867"/>
      <c r="D208" s="883"/>
      <c r="E208" s="852"/>
      <c r="F208" s="882"/>
      <c r="G208" s="882"/>
    </row>
    <row r="209" spans="2:7" s="382" customFormat="1" x14ac:dyDescent="0.25">
      <c r="B209" s="380"/>
      <c r="C209" s="351" t="s">
        <v>1658</v>
      </c>
      <c r="D209" s="381"/>
      <c r="E209" s="860"/>
      <c r="F209" s="882"/>
      <c r="G209" s="902"/>
    </row>
    <row r="210" spans="2:7" ht="15.6" x14ac:dyDescent="0.25">
      <c r="B210" s="859"/>
      <c r="C210" s="867" t="s">
        <v>1668</v>
      </c>
      <c r="D210" s="852" t="s">
        <v>1148</v>
      </c>
      <c r="E210" s="852"/>
      <c r="G210" s="852"/>
    </row>
    <row r="211" spans="2:7" x14ac:dyDescent="0.25">
      <c r="B211" s="859"/>
      <c r="C211" s="867" t="s">
        <v>1149</v>
      </c>
      <c r="D211" s="852" t="s">
        <v>1150</v>
      </c>
      <c r="E211" s="852"/>
      <c r="G211" s="852"/>
    </row>
    <row r="212" spans="2:7" x14ac:dyDescent="0.25">
      <c r="B212" s="859"/>
      <c r="C212" s="867" t="s">
        <v>1151</v>
      </c>
      <c r="D212" s="884">
        <v>0.75</v>
      </c>
      <c r="E212" s="852"/>
      <c r="G212" s="852"/>
    </row>
    <row r="213" spans="2:7" x14ac:dyDescent="0.25">
      <c r="B213" s="859"/>
      <c r="C213" s="867" t="s">
        <v>1152</v>
      </c>
      <c r="D213" s="884"/>
      <c r="E213" s="852"/>
      <c r="G213" s="852"/>
    </row>
    <row r="214" spans="2:7" s="344" customFormat="1" x14ac:dyDescent="0.25">
      <c r="B214" s="355"/>
      <c r="C214" s="357" t="s">
        <v>1669</v>
      </c>
      <c r="D214" s="355" t="s">
        <v>1153</v>
      </c>
      <c r="E214" s="347"/>
    </row>
    <row r="215" spans="2:7" s="344" customFormat="1" x14ac:dyDescent="0.25">
      <c r="B215" s="355"/>
      <c r="C215" s="357" t="s">
        <v>1021</v>
      </c>
      <c r="D215" s="361" t="s">
        <v>1154</v>
      </c>
      <c r="E215" s="347"/>
    </row>
    <row r="216" spans="2:7" s="344" customFormat="1" x14ac:dyDescent="0.25">
      <c r="B216" s="355"/>
      <c r="C216" s="357" t="s">
        <v>1155</v>
      </c>
      <c r="D216" s="362">
        <v>0.8</v>
      </c>
      <c r="E216" s="347"/>
    </row>
    <row r="217" spans="2:7" s="344" customFormat="1" x14ac:dyDescent="0.25">
      <c r="B217" s="355"/>
      <c r="C217" s="357" t="s">
        <v>1156</v>
      </c>
      <c r="D217" s="362">
        <v>0.6</v>
      </c>
      <c r="E217" s="347"/>
    </row>
    <row r="218" spans="2:7" x14ac:dyDescent="0.25">
      <c r="B218" s="859"/>
      <c r="C218" s="867" t="s">
        <v>1818</v>
      </c>
      <c r="D218" s="852" t="s">
        <v>1819</v>
      </c>
      <c r="E218" s="852"/>
      <c r="F218" s="882"/>
      <c r="G218" s="882"/>
    </row>
    <row r="219" spans="2:7" x14ac:dyDescent="0.25">
      <c r="B219" s="859"/>
      <c r="C219" s="867" t="s">
        <v>1670</v>
      </c>
      <c r="D219" s="852" t="s">
        <v>1157</v>
      </c>
      <c r="E219" s="852"/>
      <c r="F219" s="882"/>
      <c r="G219" s="882"/>
    </row>
    <row r="220" spans="2:7" x14ac:dyDescent="0.25">
      <c r="B220" s="859"/>
      <c r="C220" s="867" t="s">
        <v>1671</v>
      </c>
      <c r="D220" s="852" t="s">
        <v>1158</v>
      </c>
      <c r="E220" s="852"/>
      <c r="F220" s="882"/>
      <c r="G220" s="882"/>
    </row>
    <row r="221" spans="2:7" x14ac:dyDescent="0.25">
      <c r="B221" s="859"/>
      <c r="C221" s="867" t="s">
        <v>1159</v>
      </c>
      <c r="D221" s="852" t="s">
        <v>1160</v>
      </c>
      <c r="E221" s="852"/>
      <c r="F221" s="882"/>
      <c r="G221" s="882"/>
    </row>
    <row r="222" spans="2:7" x14ac:dyDescent="0.25">
      <c r="B222" s="859"/>
      <c r="C222" s="867" t="s">
        <v>1161</v>
      </c>
      <c r="D222" s="852" t="s">
        <v>1162</v>
      </c>
      <c r="E222" s="852"/>
      <c r="F222" s="882"/>
      <c r="G222" s="882"/>
    </row>
    <row r="223" spans="2:7" x14ac:dyDescent="0.25">
      <c r="B223" s="859"/>
      <c r="E223" s="852"/>
      <c r="F223" s="882"/>
      <c r="G223" s="882"/>
    </row>
    <row r="224" spans="2:7" x14ac:dyDescent="0.25">
      <c r="B224" s="859"/>
      <c r="D224" s="852" t="s">
        <v>1076</v>
      </c>
      <c r="E224" s="342">
        <v>1</v>
      </c>
      <c r="F224" s="379"/>
      <c r="G224" s="904">
        <f>E224*F224</f>
        <v>0</v>
      </c>
    </row>
    <row r="225" spans="1:7" s="344" customFormat="1" x14ac:dyDescent="0.25">
      <c r="B225" s="859"/>
      <c r="C225" s="852"/>
      <c r="D225" s="852"/>
      <c r="E225" s="855"/>
      <c r="F225" s="882"/>
      <c r="G225" s="905"/>
    </row>
    <row r="226" spans="1:7" s="341" customFormat="1" x14ac:dyDescent="0.25">
      <c r="B226" s="350">
        <f>COUNTA(B$204:B224)+1</f>
        <v>2</v>
      </c>
      <c r="C226" s="369" t="s">
        <v>1163</v>
      </c>
      <c r="E226" s="370"/>
      <c r="G226" s="912"/>
    </row>
    <row r="227" spans="1:7" s="341" customFormat="1" ht="26.25" customHeight="1" x14ac:dyDescent="0.25">
      <c r="B227" s="343"/>
      <c r="C227" s="280" t="s">
        <v>1072</v>
      </c>
      <c r="E227" s="370"/>
      <c r="G227" s="912"/>
    </row>
    <row r="228" spans="1:7" s="341" customFormat="1" x14ac:dyDescent="0.25">
      <c r="B228" s="343"/>
      <c r="C228" s="280" t="s">
        <v>1164</v>
      </c>
      <c r="E228" s="370"/>
      <c r="G228" s="912"/>
    </row>
    <row r="229" spans="1:7" s="341" customFormat="1" x14ac:dyDescent="0.25">
      <c r="B229" s="343"/>
      <c r="C229" s="371"/>
      <c r="E229" s="370"/>
      <c r="G229" s="912"/>
    </row>
    <row r="230" spans="1:7" s="341" customFormat="1" x14ac:dyDescent="0.25">
      <c r="B230" s="350"/>
      <c r="C230" s="351" t="s">
        <v>1658</v>
      </c>
      <c r="D230" s="352"/>
      <c r="E230" s="342"/>
      <c r="F230" s="379"/>
      <c r="G230" s="913"/>
    </row>
    <row r="231" spans="1:7" s="341" customFormat="1" x14ac:dyDescent="0.25">
      <c r="B231" s="350"/>
      <c r="C231" s="351"/>
      <c r="D231" s="353"/>
      <c r="E231" s="342"/>
      <c r="F231" s="379"/>
      <c r="G231" s="913"/>
    </row>
    <row r="232" spans="1:7" s="341" customFormat="1" ht="15.6" x14ac:dyDescent="0.25">
      <c r="B232" s="343"/>
      <c r="C232" s="371" t="s">
        <v>1661</v>
      </c>
      <c r="D232" s="217" t="s">
        <v>1165</v>
      </c>
      <c r="E232" s="342"/>
      <c r="F232" s="217"/>
      <c r="G232" s="912"/>
    </row>
    <row r="233" spans="1:7" s="341" customFormat="1" x14ac:dyDescent="0.25">
      <c r="B233" s="343"/>
      <c r="C233" s="371" t="s">
        <v>1074</v>
      </c>
      <c r="D233" s="217" t="s">
        <v>1166</v>
      </c>
      <c r="E233" s="342"/>
      <c r="F233" s="217"/>
      <c r="G233" s="912"/>
    </row>
    <row r="234" spans="1:7" s="341" customFormat="1" x14ac:dyDescent="0.25">
      <c r="B234" s="343"/>
      <c r="E234" s="370"/>
      <c r="G234" s="912"/>
    </row>
    <row r="235" spans="1:7" s="344" customFormat="1" x14ac:dyDescent="0.25">
      <c r="B235" s="343"/>
      <c r="C235" s="341"/>
      <c r="D235" s="341" t="s">
        <v>1076</v>
      </c>
      <c r="E235" s="342">
        <v>2</v>
      </c>
      <c r="F235" s="379"/>
      <c r="G235" s="904">
        <f>E235*F235</f>
        <v>0</v>
      </c>
    </row>
    <row r="236" spans="1:7" s="341" customFormat="1" x14ac:dyDescent="0.25">
      <c r="A236" s="344"/>
      <c r="B236" s="343"/>
      <c r="E236" s="342"/>
      <c r="F236" s="379"/>
      <c r="G236" s="904"/>
    </row>
    <row r="237" spans="1:7" s="344" customFormat="1" ht="26.4" x14ac:dyDescent="0.25">
      <c r="B237" s="350">
        <f>COUNTA(B$204:B236)+1</f>
        <v>3</v>
      </c>
      <c r="C237" s="372" t="s">
        <v>1167</v>
      </c>
      <c r="E237" s="855"/>
      <c r="F237" s="882"/>
      <c r="G237" s="902"/>
    </row>
    <row r="238" spans="1:7" s="344" customFormat="1" ht="39.6" x14ac:dyDescent="0.25">
      <c r="B238" s="345"/>
      <c r="C238" s="372" t="s">
        <v>1168</v>
      </c>
      <c r="E238" s="855"/>
      <c r="F238" s="882"/>
      <c r="G238" s="902"/>
    </row>
    <row r="239" spans="1:7" s="344" customFormat="1" ht="26.4" x14ac:dyDescent="0.25">
      <c r="B239" s="348"/>
      <c r="C239" s="372" t="s">
        <v>1079</v>
      </c>
      <c r="E239" s="855"/>
      <c r="F239" s="882"/>
      <c r="G239" s="902"/>
    </row>
    <row r="240" spans="1:7" s="344" customFormat="1" x14ac:dyDescent="0.25">
      <c r="B240" s="350"/>
      <c r="C240" s="351"/>
      <c r="E240" s="855"/>
      <c r="F240" s="882"/>
      <c r="G240" s="902"/>
    </row>
    <row r="241" spans="1:8" s="344" customFormat="1" x14ac:dyDescent="0.25">
      <c r="B241" s="350"/>
      <c r="C241" s="351" t="s">
        <v>1658</v>
      </c>
      <c r="D241" s="352"/>
      <c r="E241" s="855"/>
      <c r="F241" s="882"/>
      <c r="G241" s="902"/>
    </row>
    <row r="242" spans="1:8" s="344" customFormat="1" x14ac:dyDescent="0.25">
      <c r="B242" s="350"/>
      <c r="C242" s="351"/>
      <c r="D242" s="353"/>
      <c r="E242" s="855"/>
      <c r="F242" s="882"/>
      <c r="G242" s="902"/>
    </row>
    <row r="243" spans="1:8" s="344" customFormat="1" ht="15.6" x14ac:dyDescent="0.25">
      <c r="C243" s="867" t="s">
        <v>1661</v>
      </c>
      <c r="D243" s="868" t="s">
        <v>1169</v>
      </c>
      <c r="E243" s="855"/>
      <c r="F243" s="882"/>
      <c r="G243" s="902"/>
    </row>
    <row r="244" spans="1:8" s="344" customFormat="1" x14ac:dyDescent="0.25">
      <c r="C244" s="357" t="s">
        <v>1080</v>
      </c>
      <c r="E244" s="855"/>
      <c r="F244" s="882"/>
      <c r="G244" s="902"/>
    </row>
    <row r="245" spans="1:8" s="344" customFormat="1" x14ac:dyDescent="0.25">
      <c r="C245" s="360"/>
      <c r="D245" s="344" t="s">
        <v>1076</v>
      </c>
      <c r="E245" s="855">
        <v>1</v>
      </c>
      <c r="F245" s="882"/>
      <c r="G245" s="902">
        <f>E245*F245</f>
        <v>0</v>
      </c>
    </row>
    <row r="246" spans="1:8" s="344" customFormat="1" x14ac:dyDescent="0.25">
      <c r="C246" s="360"/>
      <c r="E246" s="855"/>
      <c r="F246" s="882"/>
      <c r="G246" s="902"/>
    </row>
    <row r="247" spans="1:8" x14ac:dyDescent="0.25">
      <c r="B247" s="859"/>
      <c r="F247" s="882"/>
      <c r="G247" s="905"/>
    </row>
    <row r="248" spans="1:8" ht="13.5" customHeight="1" x14ac:dyDescent="0.25">
      <c r="B248" s="350">
        <f>COUNTA(B$204:B247)+1</f>
        <v>4</v>
      </c>
      <c r="C248" s="852" t="s">
        <v>1170</v>
      </c>
      <c r="F248" s="882"/>
      <c r="G248" s="905"/>
    </row>
    <row r="249" spans="1:8" ht="13.5" customHeight="1" x14ac:dyDescent="0.25">
      <c r="B249" s="350"/>
      <c r="C249" s="852" t="s">
        <v>1171</v>
      </c>
      <c r="F249" s="882"/>
      <c r="G249" s="905"/>
    </row>
    <row r="250" spans="1:8" ht="39.6" x14ac:dyDescent="0.25">
      <c r="A250" s="344"/>
      <c r="B250" s="350"/>
      <c r="C250" s="383" t="s">
        <v>1172</v>
      </c>
      <c r="D250" s="353"/>
      <c r="F250" s="882"/>
      <c r="G250" s="902"/>
    </row>
    <row r="251" spans="1:8" x14ac:dyDescent="0.25">
      <c r="B251" s="859"/>
      <c r="C251" s="867" t="s">
        <v>1173</v>
      </c>
      <c r="D251" s="852" t="s">
        <v>1174</v>
      </c>
      <c r="F251" s="882"/>
      <c r="G251" s="905"/>
    </row>
    <row r="252" spans="1:8" x14ac:dyDescent="0.25">
      <c r="B252" s="859"/>
      <c r="D252" s="852" t="s">
        <v>1076</v>
      </c>
      <c r="E252" s="855">
        <v>4</v>
      </c>
      <c r="F252" s="882"/>
      <c r="G252" s="905">
        <f>E252*F252</f>
        <v>0</v>
      </c>
      <c r="H252" s="344"/>
    </row>
    <row r="253" spans="1:8" x14ac:dyDescent="0.25">
      <c r="B253" s="859"/>
      <c r="F253" s="882"/>
      <c r="G253" s="905"/>
      <c r="H253" s="344"/>
    </row>
    <row r="254" spans="1:8" ht="26.4" x14ac:dyDescent="0.25">
      <c r="B254" s="350">
        <f>COUNTA(B$204:B253)+1</f>
        <v>5</v>
      </c>
      <c r="C254" s="374" t="s">
        <v>1094</v>
      </c>
      <c r="D254" s="344"/>
      <c r="F254" s="882"/>
      <c r="G254" s="902"/>
    </row>
    <row r="255" spans="1:8" ht="26.4" x14ac:dyDescent="0.25">
      <c r="B255" s="350"/>
      <c r="C255" s="372" t="s">
        <v>1079</v>
      </c>
    </row>
    <row r="256" spans="1:8" x14ac:dyDescent="0.25">
      <c r="B256" s="350"/>
      <c r="C256" s="351"/>
      <c r="F256" s="882"/>
      <c r="G256" s="902"/>
    </row>
    <row r="257" spans="1:8" s="344" customFormat="1" x14ac:dyDescent="0.25">
      <c r="B257" s="350"/>
      <c r="C257" s="351" t="s">
        <v>1658</v>
      </c>
      <c r="D257" s="352"/>
      <c r="E257" s="855"/>
      <c r="F257" s="882"/>
      <c r="G257" s="902"/>
    </row>
    <row r="258" spans="1:8" x14ac:dyDescent="0.25">
      <c r="B258" s="344"/>
      <c r="C258" s="351"/>
      <c r="D258" s="353"/>
      <c r="F258" s="882"/>
      <c r="G258" s="902"/>
    </row>
    <row r="259" spans="1:8" x14ac:dyDescent="0.25">
      <c r="B259" s="344"/>
      <c r="C259" s="357" t="s">
        <v>1095</v>
      </c>
      <c r="D259" s="344" t="s">
        <v>1096</v>
      </c>
      <c r="F259" s="882"/>
      <c r="G259" s="902"/>
    </row>
    <row r="260" spans="1:8" x14ac:dyDescent="0.25">
      <c r="B260" s="344"/>
      <c r="C260" s="360"/>
      <c r="D260" s="344" t="s">
        <v>1076</v>
      </c>
      <c r="E260" s="855">
        <v>9</v>
      </c>
      <c r="F260" s="882"/>
      <c r="G260" s="902">
        <f>E260*F260</f>
        <v>0</v>
      </c>
    </row>
    <row r="261" spans="1:8" s="344" customFormat="1" x14ac:dyDescent="0.25">
      <c r="A261" s="852"/>
      <c r="B261" s="852"/>
      <c r="C261" s="868"/>
      <c r="D261" s="868"/>
      <c r="E261" s="855"/>
      <c r="F261" s="882"/>
      <c r="G261" s="905"/>
    </row>
    <row r="262" spans="1:8" s="344" customFormat="1" ht="68.25" customHeight="1" x14ac:dyDescent="0.25">
      <c r="B262" s="350">
        <f>COUNTA(B$204:B261)+1</f>
        <v>6</v>
      </c>
      <c r="C262" s="346" t="s">
        <v>1175</v>
      </c>
      <c r="E262" s="855"/>
      <c r="F262" s="882"/>
      <c r="G262" s="902"/>
    </row>
    <row r="263" spans="1:8" s="344" customFormat="1" ht="55.5" customHeight="1" x14ac:dyDescent="0.25">
      <c r="B263" s="348"/>
      <c r="C263" s="346" t="s">
        <v>1176</v>
      </c>
      <c r="E263" s="855"/>
      <c r="F263" s="882"/>
      <c r="G263" s="902"/>
    </row>
    <row r="264" spans="1:8" s="344" customFormat="1" x14ac:dyDescent="0.25">
      <c r="C264" s="357" t="s">
        <v>1177</v>
      </c>
      <c r="D264" s="852" t="s">
        <v>1178</v>
      </c>
      <c r="E264" s="855"/>
      <c r="F264" s="882"/>
      <c r="G264" s="902"/>
      <c r="H264" s="852"/>
    </row>
    <row r="265" spans="1:8" s="344" customFormat="1" x14ac:dyDescent="0.25">
      <c r="C265" s="360"/>
      <c r="D265" s="344" t="s">
        <v>1076</v>
      </c>
      <c r="E265" s="855">
        <v>2</v>
      </c>
      <c r="F265" s="882"/>
      <c r="G265" s="902">
        <f>E265*F265</f>
        <v>0</v>
      </c>
      <c r="H265" s="852"/>
    </row>
    <row r="266" spans="1:8" x14ac:dyDescent="0.25">
      <c r="A266" s="344"/>
      <c r="B266" s="344"/>
      <c r="C266" s="360"/>
      <c r="D266" s="344"/>
      <c r="F266" s="882"/>
      <c r="G266" s="902"/>
    </row>
    <row r="267" spans="1:8" s="344" customFormat="1" x14ac:dyDescent="0.25">
      <c r="A267" s="852"/>
      <c r="B267" s="350">
        <f>COUNTA(B$204:B266)+1</f>
        <v>7</v>
      </c>
      <c r="C267" s="859" t="s">
        <v>1108</v>
      </c>
      <c r="D267" s="852"/>
      <c r="E267" s="855"/>
      <c r="F267" s="882"/>
      <c r="G267" s="902"/>
    </row>
    <row r="268" spans="1:8" s="344" customFormat="1" ht="79.2" x14ac:dyDescent="0.25">
      <c r="B268" s="350"/>
      <c r="C268" s="373" t="s">
        <v>1109</v>
      </c>
      <c r="D268" s="852"/>
      <c r="E268" s="855"/>
      <c r="F268" s="882"/>
      <c r="G268" s="902"/>
    </row>
    <row r="269" spans="1:8" ht="42.75" customHeight="1" x14ac:dyDescent="0.25">
      <c r="A269" s="344"/>
      <c r="C269" s="373" t="s">
        <v>1110</v>
      </c>
      <c r="F269" s="882"/>
      <c r="G269" s="902"/>
    </row>
    <row r="270" spans="1:8" x14ac:dyDescent="0.25">
      <c r="C270" s="859"/>
      <c r="D270" s="852" t="s">
        <v>1179</v>
      </c>
      <c r="E270" s="855">
        <v>15</v>
      </c>
      <c r="F270" s="882"/>
      <c r="G270" s="902">
        <f t="shared" ref="G270:G271" si="2">E270*F270</f>
        <v>0</v>
      </c>
    </row>
    <row r="271" spans="1:8" x14ac:dyDescent="0.25">
      <c r="C271" s="859"/>
      <c r="D271" s="852" t="s">
        <v>1121</v>
      </c>
      <c r="E271" s="855">
        <v>27</v>
      </c>
      <c r="F271" s="882"/>
      <c r="G271" s="902">
        <f t="shared" si="2"/>
        <v>0</v>
      </c>
    </row>
    <row r="272" spans="1:8" x14ac:dyDescent="0.25">
      <c r="C272" s="859"/>
      <c r="D272" s="852" t="s">
        <v>1180</v>
      </c>
      <c r="E272" s="855">
        <v>14</v>
      </c>
      <c r="F272" s="882"/>
      <c r="G272" s="902">
        <f>E272*F272</f>
        <v>0</v>
      </c>
    </row>
    <row r="273" spans="1:7" x14ac:dyDescent="0.25">
      <c r="C273" s="859"/>
      <c r="D273" s="852" t="s">
        <v>1111</v>
      </c>
      <c r="E273" s="855">
        <v>3</v>
      </c>
      <c r="F273" s="882"/>
      <c r="G273" s="902">
        <f>E273*F273</f>
        <v>0</v>
      </c>
    </row>
    <row r="274" spans="1:7" x14ac:dyDescent="0.25">
      <c r="C274" s="859"/>
      <c r="D274" s="852" t="s">
        <v>1181</v>
      </c>
      <c r="E274" s="855">
        <v>16</v>
      </c>
      <c r="F274" s="882"/>
      <c r="G274" s="902">
        <f t="shared" ref="G274:G276" si="3">E274*F274</f>
        <v>0</v>
      </c>
    </row>
    <row r="275" spans="1:7" x14ac:dyDescent="0.25">
      <c r="C275" s="859"/>
      <c r="D275" s="852" t="s">
        <v>1112</v>
      </c>
      <c r="E275" s="855">
        <v>10</v>
      </c>
      <c r="F275" s="882"/>
      <c r="G275" s="902">
        <f t="shared" si="3"/>
        <v>0</v>
      </c>
    </row>
    <row r="276" spans="1:7" s="344" customFormat="1" x14ac:dyDescent="0.25">
      <c r="A276" s="852"/>
      <c r="B276" s="852"/>
      <c r="C276" s="859"/>
      <c r="D276" s="852" t="s">
        <v>1113</v>
      </c>
      <c r="E276" s="855">
        <v>15</v>
      </c>
      <c r="F276" s="882"/>
      <c r="G276" s="902">
        <f t="shared" si="3"/>
        <v>0</v>
      </c>
    </row>
    <row r="277" spans="1:7" s="344" customFormat="1" x14ac:dyDescent="0.25">
      <c r="B277" s="859"/>
      <c r="C277" s="859"/>
      <c r="D277" s="852"/>
      <c r="E277" s="855"/>
      <c r="F277" s="882"/>
      <c r="G277" s="902"/>
    </row>
    <row r="278" spans="1:7" x14ac:dyDescent="0.25">
      <c r="B278" s="350">
        <f>COUNTA(B$204:B277)+1</f>
        <v>8</v>
      </c>
      <c r="C278" s="859" t="s">
        <v>1182</v>
      </c>
      <c r="F278" s="882"/>
      <c r="G278" s="902"/>
    </row>
    <row r="279" spans="1:7" ht="79.2" x14ac:dyDescent="0.25">
      <c r="B279" s="350"/>
      <c r="C279" s="866" t="s">
        <v>1103</v>
      </c>
      <c r="F279" s="882"/>
      <c r="G279" s="902"/>
    </row>
    <row r="280" spans="1:7" ht="26.4" x14ac:dyDescent="0.25">
      <c r="B280" s="350"/>
      <c r="C280" s="866" t="s">
        <v>1104</v>
      </c>
      <c r="F280" s="882"/>
      <c r="G280" s="902"/>
    </row>
    <row r="281" spans="1:7" ht="39.6" x14ac:dyDescent="0.25">
      <c r="B281" s="350"/>
      <c r="C281" s="866" t="s">
        <v>1105</v>
      </c>
      <c r="F281" s="882"/>
      <c r="G281" s="902"/>
    </row>
    <row r="282" spans="1:7" ht="39.6" x14ac:dyDescent="0.25">
      <c r="B282" s="859"/>
      <c r="C282" s="866" t="s">
        <v>1106</v>
      </c>
      <c r="F282" s="882"/>
      <c r="G282" s="902"/>
    </row>
    <row r="283" spans="1:7" x14ac:dyDescent="0.25">
      <c r="B283" s="859"/>
      <c r="C283" s="859"/>
      <c r="D283" s="852" t="s">
        <v>1107</v>
      </c>
      <c r="E283" s="855">
        <f>382*2</f>
        <v>764</v>
      </c>
      <c r="F283" s="882"/>
      <c r="G283" s="902">
        <f>E283*F283</f>
        <v>0</v>
      </c>
    </row>
    <row r="284" spans="1:7" x14ac:dyDescent="0.25">
      <c r="B284" s="859"/>
    </row>
    <row r="285" spans="1:7" s="344" customFormat="1" ht="39.6" x14ac:dyDescent="0.25">
      <c r="B285" s="350">
        <f>COUNTA(B$204:B284)+1</f>
        <v>9</v>
      </c>
      <c r="C285" s="384" t="s">
        <v>1183</v>
      </c>
      <c r="D285" s="852"/>
      <c r="E285" s="855"/>
      <c r="F285" s="882"/>
      <c r="G285" s="902"/>
    </row>
    <row r="286" spans="1:7" x14ac:dyDescent="0.25">
      <c r="D286" s="852" t="s">
        <v>1121</v>
      </c>
      <c r="E286" s="855">
        <v>5</v>
      </c>
      <c r="F286" s="882"/>
      <c r="G286" s="902">
        <f>E286*F286</f>
        <v>0</v>
      </c>
    </row>
    <row r="287" spans="1:7" x14ac:dyDescent="0.25">
      <c r="B287" s="859"/>
      <c r="E287" s="860"/>
      <c r="F287" s="882"/>
      <c r="G287" s="902"/>
    </row>
    <row r="288" spans="1:7" x14ac:dyDescent="0.25">
      <c r="B288" s="350">
        <f>COUNTA(B$204:B287)+1</f>
        <v>10</v>
      </c>
      <c r="C288" s="859" t="s">
        <v>1122</v>
      </c>
      <c r="F288" s="882"/>
      <c r="G288" s="902"/>
    </row>
    <row r="289" spans="1:7" ht="28.5" customHeight="1" x14ac:dyDescent="0.25">
      <c r="B289" s="859"/>
      <c r="C289" s="866" t="s">
        <v>1123</v>
      </c>
      <c r="F289" s="882"/>
      <c r="G289" s="902"/>
    </row>
    <row r="290" spans="1:7" x14ac:dyDescent="0.25">
      <c r="B290" s="859"/>
      <c r="C290" s="351"/>
      <c r="F290" s="882"/>
      <c r="G290" s="902"/>
    </row>
    <row r="291" spans="1:7" x14ac:dyDescent="0.25">
      <c r="B291" s="859"/>
      <c r="C291" s="351" t="s">
        <v>1658</v>
      </c>
      <c r="D291" s="352"/>
      <c r="F291" s="882"/>
      <c r="G291" s="902"/>
    </row>
    <row r="292" spans="1:7" x14ac:dyDescent="0.25">
      <c r="B292" s="859"/>
      <c r="C292" s="357" t="s">
        <v>1124</v>
      </c>
      <c r="D292" s="344" t="s">
        <v>1125</v>
      </c>
      <c r="F292" s="882"/>
      <c r="G292" s="902"/>
    </row>
    <row r="293" spans="1:7" x14ac:dyDescent="0.25">
      <c r="B293" s="859"/>
      <c r="C293" s="357" t="s">
        <v>1126</v>
      </c>
      <c r="D293" s="344">
        <v>10000</v>
      </c>
      <c r="F293" s="882"/>
      <c r="G293" s="902"/>
    </row>
    <row r="294" spans="1:7" x14ac:dyDescent="0.25">
      <c r="B294" s="859"/>
      <c r="C294" s="357" t="s">
        <v>1127</v>
      </c>
      <c r="D294" s="344" t="s">
        <v>1128</v>
      </c>
      <c r="F294" s="882"/>
      <c r="G294" s="902"/>
    </row>
    <row r="295" spans="1:7" x14ac:dyDescent="0.25">
      <c r="B295" s="859"/>
      <c r="C295" s="862" t="s">
        <v>1129</v>
      </c>
      <c r="D295" s="852" t="s">
        <v>1184</v>
      </c>
      <c r="F295" s="882"/>
      <c r="G295" s="902"/>
    </row>
    <row r="296" spans="1:7" x14ac:dyDescent="0.25">
      <c r="B296" s="859"/>
      <c r="C296" s="859"/>
      <c r="D296" s="852" t="s">
        <v>713</v>
      </c>
      <c r="E296" s="855">
        <v>45</v>
      </c>
      <c r="F296" s="882"/>
      <c r="G296" s="902">
        <f>E296*F296</f>
        <v>0</v>
      </c>
    </row>
    <row r="297" spans="1:7" x14ac:dyDescent="0.25">
      <c r="B297" s="859"/>
      <c r="C297" s="859"/>
      <c r="F297" s="882"/>
      <c r="G297" s="902"/>
    </row>
    <row r="298" spans="1:7" ht="26.4" x14ac:dyDescent="0.25">
      <c r="A298" s="344"/>
      <c r="B298" s="350">
        <f>COUNTA(B$204:B297)+1</f>
        <v>11</v>
      </c>
      <c r="C298" s="885" t="s">
        <v>1185</v>
      </c>
      <c r="F298" s="882"/>
      <c r="G298" s="902"/>
    </row>
    <row r="299" spans="1:7" ht="13.5" customHeight="1" x14ac:dyDescent="0.25">
      <c r="A299" s="344"/>
      <c r="C299" s="852" t="s">
        <v>1186</v>
      </c>
      <c r="F299" s="882"/>
      <c r="G299" s="902"/>
    </row>
    <row r="300" spans="1:7" ht="26.4" x14ac:dyDescent="0.25">
      <c r="A300" s="344"/>
      <c r="C300" s="1252" t="s">
        <v>1794</v>
      </c>
      <c r="F300" s="882"/>
      <c r="G300" s="902"/>
    </row>
    <row r="301" spans="1:7" ht="13.5" customHeight="1" x14ac:dyDescent="0.25">
      <c r="A301" s="344"/>
      <c r="C301" s="886" t="s">
        <v>1672</v>
      </c>
      <c r="F301" s="882"/>
      <c r="G301" s="902"/>
    </row>
    <row r="302" spans="1:7" ht="14.25" customHeight="1" x14ac:dyDescent="0.25">
      <c r="B302" s="350"/>
      <c r="C302" s="351" t="s">
        <v>1658</v>
      </c>
      <c r="D302" s="352"/>
      <c r="F302" s="882"/>
      <c r="G302" s="902"/>
    </row>
    <row r="303" spans="1:7" x14ac:dyDescent="0.25">
      <c r="C303" s="351"/>
      <c r="D303" s="353"/>
      <c r="E303" s="864"/>
      <c r="G303" s="852"/>
    </row>
    <row r="304" spans="1:7" x14ac:dyDescent="0.25">
      <c r="D304" s="852" t="s">
        <v>1187</v>
      </c>
      <c r="E304" s="855">
        <v>4</v>
      </c>
      <c r="F304" s="882"/>
      <c r="G304" s="902">
        <f>E304*F304</f>
        <v>0</v>
      </c>
    </row>
    <row r="305" spans="1:10" x14ac:dyDescent="0.25">
      <c r="B305" s="859"/>
      <c r="C305" s="859"/>
      <c r="F305" s="882"/>
      <c r="G305" s="902"/>
    </row>
    <row r="306" spans="1:10" s="873" customFormat="1" ht="26.4" x14ac:dyDescent="0.25">
      <c r="B306" s="350">
        <f>COUNTA(B$204:B305)+1</f>
        <v>12</v>
      </c>
      <c r="C306" s="874" t="s">
        <v>1134</v>
      </c>
      <c r="F306" s="906"/>
      <c r="G306" s="907"/>
      <c r="J306" s="875"/>
    </row>
    <row r="307" spans="1:10" s="873" customFormat="1" ht="44.25" customHeight="1" x14ac:dyDescent="0.25">
      <c r="C307" s="876" t="s">
        <v>1135</v>
      </c>
      <c r="F307" s="906"/>
      <c r="G307" s="907"/>
      <c r="J307" s="875"/>
    </row>
    <row r="308" spans="1:10" s="887" customFormat="1" ht="11.4" x14ac:dyDescent="0.2">
      <c r="C308" s="888" t="s">
        <v>1188</v>
      </c>
      <c r="D308" s="888" t="s">
        <v>1</v>
      </c>
      <c r="E308" s="889">
        <v>6</v>
      </c>
      <c r="F308" s="914"/>
      <c r="G308" s="915">
        <f t="shared" ref="G308:G312" si="4">E308*F308</f>
        <v>0</v>
      </c>
      <c r="J308" s="890"/>
    </row>
    <row r="309" spans="1:10" s="873" customFormat="1" x14ac:dyDescent="0.25">
      <c r="C309" s="877" t="s">
        <v>1189</v>
      </c>
      <c r="D309" s="877" t="s">
        <v>1</v>
      </c>
      <c r="E309" s="378">
        <v>10</v>
      </c>
      <c r="F309" s="882"/>
      <c r="G309" s="902">
        <f t="shared" si="4"/>
        <v>0</v>
      </c>
      <c r="J309" s="875"/>
    </row>
    <row r="310" spans="1:10" s="873" customFormat="1" x14ac:dyDescent="0.25">
      <c r="C310" s="877" t="s">
        <v>1190</v>
      </c>
      <c r="D310" s="877" t="s">
        <v>1</v>
      </c>
      <c r="E310" s="378">
        <v>5</v>
      </c>
      <c r="F310" s="882"/>
      <c r="G310" s="902">
        <f t="shared" si="4"/>
        <v>0</v>
      </c>
      <c r="J310" s="875"/>
    </row>
    <row r="311" spans="1:10" s="873" customFormat="1" x14ac:dyDescent="0.25">
      <c r="C311" s="877" t="s">
        <v>1191</v>
      </c>
      <c r="D311" s="877" t="s">
        <v>1</v>
      </c>
      <c r="E311" s="378">
        <v>1</v>
      </c>
      <c r="F311" s="882"/>
      <c r="G311" s="902">
        <f t="shared" si="4"/>
        <v>0</v>
      </c>
      <c r="J311" s="875"/>
    </row>
    <row r="312" spans="1:10" s="873" customFormat="1" x14ac:dyDescent="0.25">
      <c r="C312" s="877" t="s">
        <v>1192</v>
      </c>
      <c r="D312" s="877" t="s">
        <v>1</v>
      </c>
      <c r="E312" s="378">
        <v>2</v>
      </c>
      <c r="F312" s="882"/>
      <c r="G312" s="902">
        <f t="shared" si="4"/>
        <v>0</v>
      </c>
      <c r="J312" s="875"/>
    </row>
    <row r="313" spans="1:10" x14ac:dyDescent="0.25">
      <c r="A313" s="344"/>
      <c r="B313" s="859"/>
      <c r="C313" s="859"/>
      <c r="F313" s="882"/>
      <c r="G313" s="902"/>
    </row>
    <row r="314" spans="1:10" ht="26.4" x14ac:dyDescent="0.25">
      <c r="B314" s="350">
        <f>COUNTA(B$204:B313)+1</f>
        <v>13</v>
      </c>
      <c r="C314" s="878" t="s">
        <v>1138</v>
      </c>
      <c r="F314" s="882"/>
      <c r="G314" s="902"/>
    </row>
    <row r="315" spans="1:10" ht="39.6" x14ac:dyDescent="0.25">
      <c r="B315" s="859"/>
      <c r="C315" s="863" t="s">
        <v>1193</v>
      </c>
      <c r="D315" s="852" t="s">
        <v>1107</v>
      </c>
      <c r="E315" s="855">
        <v>125</v>
      </c>
      <c r="F315" s="882"/>
      <c r="G315" s="902">
        <f>E315*F315</f>
        <v>0</v>
      </c>
    </row>
    <row r="317" spans="1:10" ht="26.4" x14ac:dyDescent="0.25">
      <c r="B317" s="350">
        <f>COUNTA(B$204:B316)+1</f>
        <v>14</v>
      </c>
      <c r="C317" s="863" t="s">
        <v>1194</v>
      </c>
      <c r="D317" s="852" t="s">
        <v>1142</v>
      </c>
      <c r="E317" s="855">
        <v>1</v>
      </c>
      <c r="F317" s="882"/>
      <c r="G317" s="902">
        <f>E317*F317</f>
        <v>0</v>
      </c>
    </row>
    <row r="318" spans="1:10" x14ac:dyDescent="0.25">
      <c r="B318" s="859"/>
      <c r="F318" s="882"/>
      <c r="G318" s="902"/>
    </row>
    <row r="319" spans="1:10" ht="39.6" x14ac:dyDescent="0.25">
      <c r="B319" s="350">
        <f>COUNTA(B$204:B318)+1</f>
        <v>15</v>
      </c>
      <c r="C319" s="891" t="s">
        <v>1195</v>
      </c>
      <c r="D319" s="852" t="s">
        <v>1196</v>
      </c>
      <c r="E319" s="855">
        <v>5</v>
      </c>
      <c r="F319" s="882"/>
      <c r="G319" s="902">
        <f>E319*F319</f>
        <v>0</v>
      </c>
    </row>
    <row r="320" spans="1:10" x14ac:dyDescent="0.25">
      <c r="B320" s="859"/>
      <c r="F320" s="882"/>
      <c r="G320" s="902"/>
    </row>
    <row r="321" spans="1:8" x14ac:dyDescent="0.25">
      <c r="B321" s="350">
        <f>COUNTA(B$204:B320)+1</f>
        <v>16</v>
      </c>
      <c r="C321" s="852" t="s">
        <v>1197</v>
      </c>
      <c r="F321" s="882"/>
      <c r="G321" s="902"/>
    </row>
    <row r="322" spans="1:8" x14ac:dyDescent="0.25">
      <c r="B322" s="859"/>
      <c r="D322" s="852" t="s">
        <v>1196</v>
      </c>
      <c r="E322" s="855">
        <v>5</v>
      </c>
      <c r="F322" s="882"/>
      <c r="G322" s="902">
        <f>E322*F322</f>
        <v>0</v>
      </c>
    </row>
    <row r="323" spans="1:8" x14ac:dyDescent="0.25">
      <c r="B323" s="859"/>
      <c r="F323" s="882"/>
      <c r="G323" s="902"/>
    </row>
    <row r="324" spans="1:8" ht="26.4" x14ac:dyDescent="0.25">
      <c r="B324" s="350">
        <f>COUNTA(B$204:B323)+1</f>
        <v>17</v>
      </c>
      <c r="C324" s="892" t="s">
        <v>1198</v>
      </c>
      <c r="D324" s="852" t="s">
        <v>1070</v>
      </c>
      <c r="E324" s="855">
        <v>1</v>
      </c>
      <c r="F324" s="882"/>
      <c r="G324" s="902">
        <f>E324*F324</f>
        <v>0</v>
      </c>
    </row>
    <row r="325" spans="1:8" x14ac:dyDescent="0.25">
      <c r="B325" s="859"/>
      <c r="D325" s="893"/>
      <c r="E325" s="894"/>
      <c r="F325" s="908"/>
      <c r="G325" s="916"/>
    </row>
    <row r="326" spans="1:8" x14ac:dyDescent="0.25">
      <c r="B326" s="859"/>
      <c r="C326" s="867" t="str">
        <f>B203</f>
        <v>A2) VENTILACIJA SVLAČIONICE I KABINETI</v>
      </c>
      <c r="D326" s="852" t="s">
        <v>714</v>
      </c>
      <c r="E326" s="860"/>
      <c r="F326" s="882"/>
      <c r="G326" s="917">
        <f>SUM(G204:G325)</f>
        <v>0</v>
      </c>
    </row>
    <row r="327" spans="1:8" x14ac:dyDescent="0.25">
      <c r="B327" s="859"/>
      <c r="F327" s="882"/>
      <c r="G327" s="905"/>
    </row>
    <row r="328" spans="1:8" x14ac:dyDescent="0.25">
      <c r="B328" s="859"/>
      <c r="F328" s="882"/>
      <c r="G328" s="910"/>
    </row>
    <row r="329" spans="1:8" x14ac:dyDescent="0.25">
      <c r="C329" s="895" t="str">
        <f>B6&amp;C6</f>
        <v>C.3.A.INSTALACIJA VENTILACIJE</v>
      </c>
    </row>
    <row r="330" spans="1:8" x14ac:dyDescent="0.25">
      <c r="C330" s="895" t="s">
        <v>1199</v>
      </c>
    </row>
    <row r="332" spans="1:8" x14ac:dyDescent="0.25">
      <c r="C332" s="883" t="str">
        <f>C200</f>
        <v>A1) VENTILACIJA DVORANE</v>
      </c>
      <c r="G332" s="902">
        <f>G200</f>
        <v>0</v>
      </c>
      <c r="H332" s="344"/>
    </row>
    <row r="333" spans="1:8" s="344" customFormat="1" x14ac:dyDescent="0.25">
      <c r="A333" s="852"/>
      <c r="C333" s="356" t="str">
        <f>C326</f>
        <v>A2) VENTILACIJA SVLAČIONICE I KABINETI</v>
      </c>
      <c r="G333" s="902">
        <f>G326</f>
        <v>0</v>
      </c>
    </row>
    <row r="334" spans="1:8" s="344" customFormat="1" x14ac:dyDescent="0.25">
      <c r="A334" s="852"/>
    </row>
    <row r="335" spans="1:8" s="344" customFormat="1" ht="18" customHeight="1" x14ac:dyDescent="0.25">
      <c r="A335" s="852"/>
      <c r="B335" s="898"/>
      <c r="C335" s="918" t="s">
        <v>1200</v>
      </c>
      <c r="D335" s="919" t="s">
        <v>1201</v>
      </c>
      <c r="E335" s="920"/>
      <c r="F335" s="921"/>
      <c r="G335" s="922">
        <f>SUM(G331:G334)</f>
        <v>0</v>
      </c>
    </row>
    <row r="336" spans="1:8" s="344" customFormat="1" ht="15.75" customHeight="1" x14ac:dyDescent="0.25">
      <c r="A336" s="852"/>
    </row>
    <row r="337" spans="1:7" x14ac:dyDescent="0.25">
      <c r="B337" s="859"/>
      <c r="F337" s="882"/>
      <c r="G337" s="910"/>
    </row>
    <row r="338" spans="1:7" x14ac:dyDescent="0.25">
      <c r="B338" s="859"/>
      <c r="F338" s="882"/>
      <c r="G338" s="910"/>
    </row>
    <row r="339" spans="1:7" s="344" customFormat="1" x14ac:dyDescent="0.25">
      <c r="A339" s="852"/>
    </row>
    <row r="340" spans="1:7" s="344" customFormat="1" x14ac:dyDescent="0.25">
      <c r="A340" s="852"/>
    </row>
    <row r="378" spans="2:7" x14ac:dyDescent="0.25">
      <c r="B378" s="859"/>
      <c r="G378" s="902"/>
    </row>
    <row r="381" spans="2:7" x14ac:dyDescent="0.25">
      <c r="D381" s="867"/>
      <c r="G381" s="902"/>
    </row>
  </sheetData>
  <protectedRanges>
    <protectedRange sqref="F113:F114 F104:F105 F134:F135 F119" name="Range1_6_1"/>
  </protectedRanges>
  <pageMargins left="0.98425196850393704" right="0.39370078740157483" top="0.78740157480314965" bottom="0.78740157480314965" header="0.39370078740157483" footer="0.39370078740157483"/>
  <pageSetup paperSize="9" scale="89" orientation="portrait" r:id="rId1"/>
  <headerFooter scaleWithDoc="0">
    <oddHeader>&amp;L&amp;8PRIMORSKO GORANSKA ŽUPANIJA 
Adamićeva 10, 51000 Rijeka &amp;C&amp;8IZGRADNJA  DVORANE U KOMPLEKSU 
MEDICINSKE ŠKOLE I  DOMA UČENIKA – RIJEKA</oddHeader>
  </headerFooter>
  <rowBreaks count="1" manualBreakCount="1">
    <brk id="20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0"/>
  <sheetViews>
    <sheetView view="pageLayout" topLeftCell="A73" zoomScaleNormal="100" zoomScaleSheetLayoutView="100" workbookViewId="0">
      <selection activeCell="C54" sqref="C54"/>
    </sheetView>
  </sheetViews>
  <sheetFormatPr defaultColWidth="8.44140625" defaultRowHeight="13.2" x14ac:dyDescent="0.25"/>
  <cols>
    <col min="1" max="1" width="1.88671875" style="390" customWidth="1"/>
    <col min="2" max="2" width="4.6640625" style="390" customWidth="1"/>
    <col min="3" max="3" width="52" style="390" customWidth="1"/>
    <col min="4" max="4" width="10.6640625" style="390" customWidth="1"/>
    <col min="5" max="5" width="6.6640625" style="395" customWidth="1"/>
    <col min="6" max="6" width="10.5546875" style="396" customWidth="1"/>
    <col min="7" max="7" width="13" style="427" customWidth="1"/>
    <col min="8" max="16384" width="8.44140625" style="390"/>
  </cols>
  <sheetData>
    <row r="2" spans="1:11" x14ac:dyDescent="0.25">
      <c r="A2" s="385"/>
      <c r="B2" s="385" t="s">
        <v>990</v>
      </c>
      <c r="C2" s="385"/>
      <c r="D2" s="386" t="s">
        <v>991</v>
      </c>
      <c r="E2" s="387" t="s">
        <v>992</v>
      </c>
      <c r="F2" s="388" t="s">
        <v>3</v>
      </c>
      <c r="G2" s="389" t="s">
        <v>993</v>
      </c>
    </row>
    <row r="3" spans="1:11" ht="13.8" thickBot="1" x14ac:dyDescent="0.3">
      <c r="A3" s="391"/>
      <c r="B3" s="391"/>
      <c r="C3" s="391"/>
      <c r="D3" s="391"/>
      <c r="E3" s="392"/>
      <c r="F3" s="393"/>
      <c r="G3" s="394" t="s">
        <v>994</v>
      </c>
    </row>
    <row r="4" spans="1:11" x14ac:dyDescent="0.25">
      <c r="G4" s="397"/>
    </row>
    <row r="5" spans="1:11" s="304" customFormat="1" ht="15.6" x14ac:dyDescent="0.3">
      <c r="A5" s="390"/>
      <c r="B5" s="978" t="s">
        <v>1674</v>
      </c>
      <c r="C5" s="398" t="s">
        <v>1579</v>
      </c>
      <c r="D5" s="390"/>
      <c r="E5" s="400"/>
      <c r="F5" s="401"/>
      <c r="G5" s="402"/>
    </row>
    <row r="6" spans="1:11" s="304" customFormat="1" ht="15.6" x14ac:dyDescent="0.3">
      <c r="A6" s="403"/>
      <c r="B6" s="398"/>
      <c r="C6" s="399"/>
      <c r="D6" s="390"/>
      <c r="E6" s="400"/>
      <c r="F6" s="401"/>
      <c r="G6" s="402"/>
    </row>
    <row r="7" spans="1:11" s="304" customFormat="1" ht="26.4" x14ac:dyDescent="0.25">
      <c r="A7" s="390"/>
      <c r="B7" s="923"/>
      <c r="C7" s="924" t="s">
        <v>1202</v>
      </c>
      <c r="D7" s="925"/>
      <c r="E7" s="926"/>
      <c r="F7" s="927"/>
      <c r="G7" s="928"/>
    </row>
    <row r="8" spans="1:11" s="304" customFormat="1" ht="26.4" x14ac:dyDescent="0.25">
      <c r="A8" s="390"/>
      <c r="B8" s="923"/>
      <c r="C8" s="924" t="s">
        <v>1203</v>
      </c>
      <c r="D8" s="925"/>
      <c r="E8" s="926"/>
      <c r="F8" s="927"/>
      <c r="G8" s="928"/>
    </row>
    <row r="9" spans="1:11" s="406" customFormat="1" x14ac:dyDescent="0.25">
      <c r="A9" s="390"/>
      <c r="B9" s="925"/>
      <c r="C9" s="925"/>
      <c r="D9" s="677"/>
      <c r="E9" s="929"/>
      <c r="F9" s="930"/>
      <c r="G9" s="931"/>
      <c r="H9" s="405"/>
      <c r="I9" s="405"/>
      <c r="J9" s="405"/>
      <c r="K9" s="405"/>
    </row>
    <row r="10" spans="1:11" s="406" customFormat="1" ht="79.2" x14ac:dyDescent="0.25">
      <c r="A10" s="390"/>
      <c r="B10" s="407">
        <f>COUNTA(B$7:B9)+1</f>
        <v>1</v>
      </c>
      <c r="C10" s="932" t="s">
        <v>1204</v>
      </c>
      <c r="D10" s="877" t="s">
        <v>1205</v>
      </c>
      <c r="E10" s="933"/>
      <c r="F10" s="934"/>
      <c r="G10" s="935"/>
      <c r="H10" s="405"/>
      <c r="I10" s="405"/>
      <c r="J10" s="405"/>
      <c r="K10" s="405"/>
    </row>
    <row r="11" spans="1:11" s="406" customFormat="1" x14ac:dyDescent="0.25">
      <c r="A11" s="390"/>
      <c r="B11" s="936"/>
      <c r="C11" s="848"/>
      <c r="D11" s="677"/>
      <c r="E11" s="937"/>
      <c r="F11" s="938"/>
      <c r="G11" s="935"/>
    </row>
    <row r="12" spans="1:11" s="406" customFormat="1" x14ac:dyDescent="0.25">
      <c r="A12" s="403"/>
      <c r="B12" s="408"/>
      <c r="C12" s="351" t="s">
        <v>1658</v>
      </c>
      <c r="D12" s="410"/>
      <c r="E12" s="411"/>
      <c r="F12" s="412"/>
      <c r="G12" s="413"/>
    </row>
    <row r="13" spans="1:11" s="304" customFormat="1" x14ac:dyDescent="0.25">
      <c r="A13" s="403"/>
      <c r="B13" s="936"/>
      <c r="C13" s="939" t="s">
        <v>1677</v>
      </c>
      <c r="D13" s="877" t="s">
        <v>1187</v>
      </c>
      <c r="E13" s="940">
        <v>780</v>
      </c>
      <c r="F13" s="930"/>
      <c r="G13" s="935">
        <f>E13*F13</f>
        <v>0</v>
      </c>
    </row>
    <row r="14" spans="1:11" s="304" customFormat="1" x14ac:dyDescent="0.25">
      <c r="A14" s="403"/>
      <c r="B14" s="936"/>
      <c r="C14" s="941"/>
      <c r="D14" s="877"/>
      <c r="E14" s="933"/>
      <c r="F14" s="930"/>
      <c r="G14" s="935"/>
    </row>
    <row r="15" spans="1:11" s="304" customFormat="1" x14ac:dyDescent="0.25">
      <c r="A15" s="403"/>
      <c r="B15" s="936"/>
      <c r="C15" s="941" t="s">
        <v>1205</v>
      </c>
      <c r="D15" s="877" t="s">
        <v>1205</v>
      </c>
      <c r="E15" s="933"/>
      <c r="F15" s="930"/>
      <c r="G15" s="935"/>
    </row>
    <row r="16" spans="1:11" s="304" customFormat="1" ht="66" x14ac:dyDescent="0.25">
      <c r="A16" s="390"/>
      <c r="B16" s="407">
        <f>COUNTA(B$7:B15)+1</f>
        <v>2</v>
      </c>
      <c r="C16" s="941" t="s">
        <v>1820</v>
      </c>
      <c r="D16" s="877"/>
      <c r="E16" s="933"/>
      <c r="F16" s="930"/>
      <c r="G16" s="935"/>
    </row>
    <row r="17" spans="1:9" s="304" customFormat="1" x14ac:dyDescent="0.25">
      <c r="A17" s="390"/>
      <c r="B17" s="936"/>
      <c r="C17" s="351" t="s">
        <v>1658</v>
      </c>
      <c r="D17" s="410"/>
      <c r="E17" s="933"/>
      <c r="F17" s="930"/>
      <c r="G17" s="935"/>
    </row>
    <row r="18" spans="1:9" s="304" customFormat="1" x14ac:dyDescent="0.25">
      <c r="A18" s="390"/>
      <c r="B18" s="936"/>
      <c r="C18" s="939" t="s">
        <v>1678</v>
      </c>
      <c r="D18" s="877" t="s">
        <v>1187</v>
      </c>
      <c r="E18" s="414">
        <v>210</v>
      </c>
      <c r="F18" s="930"/>
      <c r="G18" s="935">
        <f>E18*F18</f>
        <v>0</v>
      </c>
      <c r="H18" s="390"/>
    </row>
    <row r="19" spans="1:9" s="304" customFormat="1" x14ac:dyDescent="0.25">
      <c r="A19" s="390"/>
      <c r="B19" s="936"/>
      <c r="C19" s="941"/>
      <c r="D19" s="877"/>
      <c r="E19" s="933"/>
      <c r="F19" s="930"/>
      <c r="G19" s="935"/>
    </row>
    <row r="20" spans="1:9" s="304" customFormat="1" x14ac:dyDescent="0.25">
      <c r="A20" s="390"/>
      <c r="B20" s="936"/>
      <c r="C20" s="941" t="s">
        <v>1205</v>
      </c>
      <c r="D20" s="877" t="s">
        <v>1205</v>
      </c>
      <c r="E20" s="933"/>
      <c r="F20" s="930"/>
      <c r="G20" s="935"/>
    </row>
    <row r="21" spans="1:9" s="304" customFormat="1" ht="26.4" x14ac:dyDescent="0.25">
      <c r="A21" s="390"/>
      <c r="B21" s="407">
        <f>COUNTA(B$7:B20)+1</f>
        <v>3</v>
      </c>
      <c r="C21" s="941" t="s">
        <v>1206</v>
      </c>
      <c r="D21" s="877" t="s">
        <v>1205</v>
      </c>
      <c r="E21" s="933"/>
      <c r="F21" s="930"/>
      <c r="G21" s="935"/>
    </row>
    <row r="22" spans="1:9" s="304" customFormat="1" x14ac:dyDescent="0.25">
      <c r="A22" s="390"/>
      <c r="B22" s="936"/>
      <c r="C22" s="351" t="s">
        <v>1658</v>
      </c>
      <c r="D22" s="410"/>
      <c r="E22" s="933"/>
      <c r="F22" s="930"/>
      <c r="G22" s="935"/>
    </row>
    <row r="23" spans="1:9" s="304" customFormat="1" x14ac:dyDescent="0.25">
      <c r="A23" s="390"/>
      <c r="B23" s="936"/>
      <c r="C23" s="939"/>
      <c r="D23" s="877" t="s">
        <v>179</v>
      </c>
      <c r="E23" s="933">
        <v>38</v>
      </c>
      <c r="F23" s="930"/>
      <c r="G23" s="935">
        <f>E23*F23</f>
        <v>0</v>
      </c>
    </row>
    <row r="24" spans="1:9" s="304" customFormat="1" x14ac:dyDescent="0.25">
      <c r="A24" s="390"/>
      <c r="B24" s="936"/>
      <c r="C24" s="941"/>
      <c r="D24" s="877"/>
      <c r="E24" s="933"/>
      <c r="F24" s="930"/>
      <c r="G24" s="935"/>
    </row>
    <row r="25" spans="1:9" s="304" customFormat="1" ht="51" customHeight="1" x14ac:dyDescent="0.25">
      <c r="A25" s="390"/>
      <c r="B25" s="407">
        <f>COUNTA(B$7:B24)+1</f>
        <v>4</v>
      </c>
      <c r="C25" s="941" t="s">
        <v>1821</v>
      </c>
      <c r="D25" s="877"/>
      <c r="E25" s="933"/>
      <c r="F25" s="930"/>
      <c r="G25" s="935"/>
    </row>
    <row r="26" spans="1:9" s="925" customFormat="1" x14ac:dyDescent="0.25">
      <c r="B26" s="936"/>
      <c r="C26" s="351" t="s">
        <v>1658</v>
      </c>
      <c r="D26" s="410"/>
      <c r="E26" s="933"/>
      <c r="F26" s="930"/>
      <c r="G26" s="935"/>
    </row>
    <row r="27" spans="1:9" s="925" customFormat="1" x14ac:dyDescent="0.25">
      <c r="B27" s="936"/>
      <c r="C27" s="939" t="s">
        <v>1822</v>
      </c>
      <c r="D27" s="877" t="s">
        <v>1207</v>
      </c>
      <c r="E27" s="933">
        <v>1</v>
      </c>
      <c r="F27" s="930"/>
      <c r="G27" s="935">
        <f>E27*F27</f>
        <v>0</v>
      </c>
    </row>
    <row r="28" spans="1:9" s="925" customFormat="1" x14ac:dyDescent="0.25">
      <c r="B28" s="936"/>
      <c r="C28" s="939" t="s">
        <v>1823</v>
      </c>
      <c r="D28" s="877" t="s">
        <v>1207</v>
      </c>
      <c r="E28" s="933">
        <v>1</v>
      </c>
      <c r="F28" s="930"/>
      <c r="G28" s="935">
        <f>E28*F28</f>
        <v>0</v>
      </c>
    </row>
    <row r="29" spans="1:9" s="942" customFormat="1" x14ac:dyDescent="0.25">
      <c r="B29" s="936"/>
      <c r="C29" s="939"/>
      <c r="D29" s="877"/>
      <c r="E29" s="933"/>
      <c r="F29" s="930"/>
      <c r="G29" s="935"/>
      <c r="I29" s="943"/>
    </row>
    <row r="30" spans="1:9" s="415" customFormat="1" x14ac:dyDescent="0.25">
      <c r="B30" s="936"/>
      <c r="C30" s="941"/>
      <c r="D30" s="877"/>
      <c r="E30" s="933"/>
      <c r="F30" s="930"/>
      <c r="G30" s="935"/>
    </row>
    <row r="31" spans="1:9" s="942" customFormat="1" ht="290.39999999999998" x14ac:dyDescent="0.25">
      <c r="B31" s="407">
        <f>COUNTA(B$7:B30)+1</f>
        <v>5</v>
      </c>
      <c r="C31" s="941" t="s">
        <v>1208</v>
      </c>
      <c r="D31" s="877"/>
      <c r="E31" s="933"/>
      <c r="F31" s="930"/>
      <c r="G31" s="935"/>
      <c r="I31" s="943"/>
    </row>
    <row r="32" spans="1:9" s="942" customFormat="1" x14ac:dyDescent="0.25">
      <c r="B32" s="936"/>
      <c r="C32" s="351" t="s">
        <v>1658</v>
      </c>
      <c r="D32" s="410"/>
      <c r="E32" s="933"/>
      <c r="F32" s="930"/>
      <c r="G32" s="935"/>
      <c r="I32" s="943"/>
    </row>
    <row r="33" spans="1:9" s="942" customFormat="1" x14ac:dyDescent="0.25">
      <c r="B33" s="936"/>
      <c r="C33" s="944" t="s">
        <v>1209</v>
      </c>
      <c r="D33" s="877" t="s">
        <v>1207</v>
      </c>
      <c r="E33" s="933">
        <v>1</v>
      </c>
      <c r="F33" s="930"/>
      <c r="G33" s="935">
        <f t="shared" ref="G33:G34" si="0">E33*F33</f>
        <v>0</v>
      </c>
      <c r="I33" s="943"/>
    </row>
    <row r="34" spans="1:9" s="942" customFormat="1" x14ac:dyDescent="0.25">
      <c r="B34" s="936"/>
      <c r="C34" s="944" t="s">
        <v>1210</v>
      </c>
      <c r="D34" s="877" t="s">
        <v>1207</v>
      </c>
      <c r="E34" s="933">
        <v>1</v>
      </c>
      <c r="F34" s="930"/>
      <c r="G34" s="935">
        <f t="shared" si="0"/>
        <v>0</v>
      </c>
      <c r="I34" s="943"/>
    </row>
    <row r="35" spans="1:9" s="304" customFormat="1" x14ac:dyDescent="0.25">
      <c r="A35" s="390"/>
      <c r="B35" s="416"/>
      <c r="C35" s="390"/>
      <c r="D35" s="390"/>
      <c r="E35" s="417"/>
      <c r="F35" s="418"/>
      <c r="G35" s="402"/>
    </row>
    <row r="36" spans="1:9" s="945" customFormat="1" x14ac:dyDescent="0.25">
      <c r="E36" s="946"/>
      <c r="F36" s="947"/>
      <c r="G36" s="948"/>
    </row>
    <row r="37" spans="1:9" s="942" customFormat="1" ht="52.8" x14ac:dyDescent="0.25">
      <c r="B37" s="407">
        <f>COUNTA(B$7:B36)+1</f>
        <v>6</v>
      </c>
      <c r="C37" s="941" t="s">
        <v>1211</v>
      </c>
      <c r="D37" s="925"/>
      <c r="E37" s="933"/>
      <c r="F37" s="930"/>
      <c r="G37" s="935"/>
      <c r="I37" s="943"/>
    </row>
    <row r="38" spans="1:9" s="942" customFormat="1" x14ac:dyDescent="0.25">
      <c r="B38" s="407"/>
      <c r="C38" s="351" t="s">
        <v>1658</v>
      </c>
      <c r="D38" s="410"/>
      <c r="E38" s="933"/>
      <c r="F38" s="930"/>
      <c r="G38" s="935"/>
      <c r="I38" s="943"/>
    </row>
    <row r="39" spans="1:9" s="942" customFormat="1" x14ac:dyDescent="0.25">
      <c r="B39" s="407"/>
      <c r="C39" s="939" t="s">
        <v>1212</v>
      </c>
      <c r="D39" s="877" t="s">
        <v>1213</v>
      </c>
      <c r="E39" s="933">
        <v>13</v>
      </c>
      <c r="F39" s="930"/>
      <c r="G39" s="935">
        <f>E39*F39</f>
        <v>0</v>
      </c>
      <c r="I39" s="943"/>
    </row>
    <row r="40" spans="1:9" s="942" customFormat="1" x14ac:dyDescent="0.25">
      <c r="B40" s="936"/>
      <c r="C40" s="941"/>
      <c r="D40" s="877"/>
      <c r="E40" s="933"/>
      <c r="F40" s="930"/>
      <c r="G40" s="935"/>
      <c r="I40" s="943"/>
    </row>
    <row r="41" spans="1:9" s="942" customFormat="1" ht="39.6" x14ac:dyDescent="0.25">
      <c r="B41" s="407">
        <f>COUNTA(B$7:B40)+1</f>
        <v>7</v>
      </c>
      <c r="C41" s="941" t="s">
        <v>1214</v>
      </c>
      <c r="D41" s="877"/>
      <c r="E41" s="933"/>
      <c r="F41" s="930"/>
      <c r="G41" s="949"/>
      <c r="I41" s="943"/>
    </row>
    <row r="42" spans="1:9" s="942" customFormat="1" x14ac:dyDescent="0.25">
      <c r="B42" s="936"/>
      <c r="C42" s="351"/>
      <c r="D42" s="950"/>
      <c r="E42" s="951"/>
      <c r="F42" s="930"/>
      <c r="G42" s="952"/>
      <c r="I42" s="943"/>
    </row>
    <row r="43" spans="1:9" s="942" customFormat="1" x14ac:dyDescent="0.25">
      <c r="B43" s="936"/>
      <c r="C43" s="939" t="s">
        <v>1215</v>
      </c>
      <c r="D43" s="877" t="s">
        <v>1213</v>
      </c>
      <c r="E43" s="933">
        <v>26</v>
      </c>
      <c r="F43" s="930"/>
      <c r="G43" s="935">
        <f>E43*F43</f>
        <v>0</v>
      </c>
      <c r="I43" s="943"/>
    </row>
    <row r="44" spans="1:9" s="942" customFormat="1" x14ac:dyDescent="0.25">
      <c r="B44" s="936"/>
      <c r="C44" s="941"/>
      <c r="D44" s="877"/>
      <c r="E44" s="933"/>
      <c r="F44" s="930"/>
      <c r="G44" s="935"/>
      <c r="I44" s="943"/>
    </row>
    <row r="45" spans="1:9" s="942" customFormat="1" x14ac:dyDescent="0.25">
      <c r="B45" s="407">
        <f>COUNTA(B$7:B44)+1</f>
        <v>8</v>
      </c>
      <c r="C45" s="941" t="s">
        <v>1679</v>
      </c>
      <c r="D45" s="877"/>
      <c r="E45" s="933"/>
      <c r="F45" s="930"/>
      <c r="G45" s="935"/>
      <c r="I45" s="943"/>
    </row>
    <row r="46" spans="1:9" s="942" customFormat="1" x14ac:dyDescent="0.25">
      <c r="B46" s="953"/>
      <c r="C46" s="941"/>
      <c r="D46" s="954" t="s">
        <v>1213</v>
      </c>
      <c r="E46" s="933">
        <v>8</v>
      </c>
      <c r="F46" s="930"/>
      <c r="G46" s="935">
        <f>E46*F46</f>
        <v>0</v>
      </c>
      <c r="I46" s="943"/>
    </row>
    <row r="47" spans="1:9" s="942" customFormat="1" x14ac:dyDescent="0.25">
      <c r="B47" s="936"/>
      <c r="C47" s="944"/>
      <c r="D47" s="877"/>
      <c r="E47" s="933"/>
      <c r="F47" s="930"/>
      <c r="G47" s="935"/>
      <c r="I47" s="943"/>
    </row>
    <row r="48" spans="1:9" s="942" customFormat="1" x14ac:dyDescent="0.25">
      <c r="B48" s="955"/>
      <c r="C48" s="956"/>
      <c r="D48" s="957"/>
      <c r="E48" s="958"/>
      <c r="F48" s="930"/>
      <c r="G48" s="959"/>
      <c r="I48" s="943"/>
    </row>
    <row r="49" spans="1:9" s="942" customFormat="1" ht="66" x14ac:dyDescent="0.25">
      <c r="B49" s="407">
        <f>COUNTA(B$7:B48)+1</f>
        <v>9</v>
      </c>
      <c r="C49" s="960" t="s">
        <v>1216</v>
      </c>
      <c r="D49" s="925"/>
      <c r="E49" s="929"/>
      <c r="F49" s="930"/>
      <c r="G49" s="419"/>
      <c r="I49" s="943"/>
    </row>
    <row r="50" spans="1:9" s="304" customFormat="1" x14ac:dyDescent="0.25">
      <c r="B50" s="407"/>
      <c r="C50" s="420" t="s">
        <v>1217</v>
      </c>
      <c r="E50" s="417"/>
      <c r="F50" s="418"/>
      <c r="G50" s="421"/>
    </row>
    <row r="51" spans="1:9" s="942" customFormat="1" x14ac:dyDescent="0.25">
      <c r="B51" s="961"/>
      <c r="C51" s="925"/>
      <c r="D51" s="677" t="s">
        <v>1218</v>
      </c>
      <c r="E51" s="929">
        <v>30</v>
      </c>
      <c r="F51" s="930"/>
      <c r="G51" s="419">
        <f>E51*F51</f>
        <v>0</v>
      </c>
      <c r="I51" s="943"/>
    </row>
    <row r="52" spans="1:9" s="942" customFormat="1" x14ac:dyDescent="0.25">
      <c r="B52" s="961"/>
      <c r="C52" s="925"/>
      <c r="D52" s="677" t="s">
        <v>1219</v>
      </c>
      <c r="E52" s="929">
        <v>25</v>
      </c>
      <c r="F52" s="930"/>
      <c r="G52" s="419">
        <f>E52*F52</f>
        <v>0</v>
      </c>
      <c r="I52" s="943"/>
    </row>
    <row r="53" spans="1:9" s="942" customFormat="1" x14ac:dyDescent="0.25">
      <c r="B53" s="961"/>
      <c r="C53" s="925"/>
      <c r="D53" s="925"/>
      <c r="E53" s="929"/>
      <c r="F53" s="930"/>
      <c r="G53" s="419"/>
      <c r="I53" s="943"/>
    </row>
    <row r="54" spans="1:9" s="942" customFormat="1" ht="66" x14ac:dyDescent="0.25">
      <c r="B54" s="407">
        <f>COUNTA(B$7:B53)+1</f>
        <v>10</v>
      </c>
      <c r="C54" s="420" t="s">
        <v>1824</v>
      </c>
      <c r="D54" s="962"/>
      <c r="E54" s="963"/>
      <c r="F54" s="930"/>
      <c r="G54" s="964"/>
      <c r="I54" s="943"/>
    </row>
    <row r="55" spans="1:9" s="942" customFormat="1" x14ac:dyDescent="0.25">
      <c r="B55" s="936"/>
      <c r="C55" s="351" t="s">
        <v>1658</v>
      </c>
      <c r="D55" s="410"/>
      <c r="E55" s="933"/>
      <c r="F55" s="930"/>
      <c r="G55" s="935"/>
      <c r="I55" s="943"/>
    </row>
    <row r="56" spans="1:9" s="925" customFormat="1" x14ac:dyDescent="0.25">
      <c r="B56" s="962"/>
      <c r="C56" s="962"/>
      <c r="D56" s="677" t="s">
        <v>1220</v>
      </c>
      <c r="E56" s="963">
        <v>30</v>
      </c>
      <c r="F56" s="930"/>
      <c r="G56" s="965">
        <f>E56*F56</f>
        <v>0</v>
      </c>
    </row>
    <row r="57" spans="1:9" s="925" customFormat="1" x14ac:dyDescent="0.25">
      <c r="B57" s="962"/>
      <c r="C57" s="962"/>
      <c r="D57" s="677" t="s">
        <v>1221</v>
      </c>
      <c r="E57" s="963">
        <v>18</v>
      </c>
      <c r="F57" s="930"/>
      <c r="G57" s="965">
        <f>E57*F57</f>
        <v>0</v>
      </c>
    </row>
    <row r="58" spans="1:9" s="925" customFormat="1" x14ac:dyDescent="0.25">
      <c r="B58" s="962"/>
      <c r="C58" s="962"/>
      <c r="D58" s="677"/>
      <c r="E58" s="963"/>
      <c r="F58" s="930"/>
      <c r="G58" s="965"/>
    </row>
    <row r="59" spans="1:9" s="852" customFormat="1" ht="26.4" x14ac:dyDescent="0.25">
      <c r="A59" s="344"/>
      <c r="B59" s="407">
        <f>COUNTA(B$7:B58)+1</f>
        <v>11</v>
      </c>
      <c r="C59" s="885" t="s">
        <v>1185</v>
      </c>
      <c r="E59" s="855"/>
      <c r="F59" s="861"/>
      <c r="G59" s="857"/>
    </row>
    <row r="60" spans="1:9" s="852" customFormat="1" ht="13.5" customHeight="1" x14ac:dyDescent="0.25">
      <c r="A60" s="344"/>
      <c r="C60" s="852" t="s">
        <v>1186</v>
      </c>
      <c r="E60" s="855"/>
      <c r="F60" s="861"/>
      <c r="G60" s="857"/>
    </row>
    <row r="61" spans="1:9" s="852" customFormat="1" ht="26.4" x14ac:dyDescent="0.25">
      <c r="A61" s="344"/>
      <c r="C61" s="1252" t="s">
        <v>1794</v>
      </c>
      <c r="E61" s="855"/>
      <c r="F61" s="861"/>
      <c r="G61" s="857"/>
    </row>
    <row r="62" spans="1:9" s="852" customFormat="1" ht="13.5" customHeight="1" x14ac:dyDescent="0.25">
      <c r="A62" s="344"/>
      <c r="C62" s="886" t="s">
        <v>1672</v>
      </c>
      <c r="E62" s="855"/>
      <c r="F62" s="861"/>
      <c r="G62" s="857"/>
    </row>
    <row r="63" spans="1:9" s="852" customFormat="1" ht="14.25" customHeight="1" x14ac:dyDescent="0.25">
      <c r="B63" s="350"/>
      <c r="C63" s="351" t="s">
        <v>1658</v>
      </c>
      <c r="D63" s="352"/>
      <c r="E63" s="855"/>
      <c r="F63" s="861"/>
      <c r="G63" s="857"/>
    </row>
    <row r="64" spans="1:9" s="852" customFormat="1" x14ac:dyDescent="0.25">
      <c r="C64" s="351"/>
      <c r="D64" s="353"/>
      <c r="E64" s="864"/>
    </row>
    <row r="65" spans="2:9" s="852" customFormat="1" x14ac:dyDescent="0.25">
      <c r="D65" s="852" t="s">
        <v>1187</v>
      </c>
      <c r="E65" s="963">
        <v>18</v>
      </c>
      <c r="F65" s="930"/>
      <c r="G65" s="965">
        <f>E65*F65</f>
        <v>0</v>
      </c>
    </row>
    <row r="66" spans="2:9" s="942" customFormat="1" x14ac:dyDescent="0.25">
      <c r="B66" s="955"/>
      <c r="C66" s="956"/>
      <c r="D66" s="957"/>
      <c r="E66" s="958"/>
      <c r="F66" s="930"/>
      <c r="G66" s="959"/>
      <c r="I66" s="943"/>
    </row>
    <row r="67" spans="2:9" s="942" customFormat="1" ht="26.4" x14ac:dyDescent="0.25">
      <c r="B67" s="407">
        <f>COUNTA(B$7:B66)+1</f>
        <v>12</v>
      </c>
      <c r="C67" s="956" t="s">
        <v>1222</v>
      </c>
      <c r="D67" s="957"/>
      <c r="E67" s="958"/>
      <c r="F67" s="930"/>
      <c r="G67" s="959"/>
      <c r="I67" s="943"/>
    </row>
    <row r="68" spans="2:9" s="942" customFormat="1" x14ac:dyDescent="0.25">
      <c r="B68" s="955"/>
      <c r="C68" s="351" t="s">
        <v>1658</v>
      </c>
      <c r="D68" s="410"/>
      <c r="E68" s="958"/>
      <c r="F68" s="930"/>
      <c r="G68" s="959"/>
      <c r="I68" s="943"/>
    </row>
    <row r="69" spans="2:9" s="942" customFormat="1" ht="20.25" customHeight="1" x14ac:dyDescent="0.25">
      <c r="B69" s="955"/>
      <c r="C69" s="966"/>
      <c r="D69" s="957" t="s">
        <v>1213</v>
      </c>
      <c r="E69" s="958">
        <v>4</v>
      </c>
      <c r="F69" s="930"/>
      <c r="G69" s="959">
        <f>E69*F69</f>
        <v>0</v>
      </c>
      <c r="I69" s="943"/>
    </row>
    <row r="70" spans="2:9" s="942" customFormat="1" x14ac:dyDescent="0.25">
      <c r="B70" s="955"/>
      <c r="C70" s="956"/>
      <c r="D70" s="957"/>
      <c r="E70" s="958"/>
      <c r="F70" s="930"/>
      <c r="G70" s="959"/>
      <c r="I70" s="943"/>
    </row>
    <row r="71" spans="2:9" s="942" customFormat="1" ht="52.8" x14ac:dyDescent="0.25">
      <c r="B71" s="407">
        <f>COUNTA(B$7:B70)+1</f>
        <v>13</v>
      </c>
      <c r="C71" s="422" t="s">
        <v>1223</v>
      </c>
      <c r="D71" s="962"/>
      <c r="E71" s="963"/>
      <c r="F71" s="930"/>
      <c r="G71" s="967"/>
      <c r="I71" s="943"/>
    </row>
    <row r="72" spans="2:9" s="942" customFormat="1" x14ac:dyDescent="0.25">
      <c r="B72" s="962"/>
      <c r="C72" s="962"/>
      <c r="D72" s="962" t="s">
        <v>1196</v>
      </c>
      <c r="E72" s="963">
        <v>6</v>
      </c>
      <c r="F72" s="930"/>
      <c r="G72" s="967">
        <f>E72*F72</f>
        <v>0</v>
      </c>
      <c r="I72" s="943"/>
    </row>
    <row r="73" spans="2:9" s="942" customFormat="1" x14ac:dyDescent="0.25">
      <c r="B73" s="961"/>
      <c r="C73" s="925"/>
      <c r="D73" s="925"/>
      <c r="E73" s="926"/>
      <c r="F73" s="927"/>
      <c r="G73" s="869"/>
      <c r="I73" s="943"/>
    </row>
    <row r="74" spans="2:9" s="942" customFormat="1" x14ac:dyDescent="0.25">
      <c r="B74" s="407">
        <f>COUNTA(B$7:B73)+1</f>
        <v>14</v>
      </c>
      <c r="C74" s="925" t="s">
        <v>1224</v>
      </c>
      <c r="D74" s="925"/>
      <c r="E74" s="926"/>
      <c r="F74" s="927"/>
      <c r="G74" s="869"/>
      <c r="I74" s="943"/>
    </row>
    <row r="75" spans="2:9" s="942" customFormat="1" x14ac:dyDescent="0.25">
      <c r="B75" s="961"/>
      <c r="C75" s="925" t="s">
        <v>1225</v>
      </c>
      <c r="D75" s="925"/>
      <c r="E75" s="926"/>
      <c r="F75" s="927"/>
      <c r="G75" s="869"/>
      <c r="I75" s="943"/>
    </row>
    <row r="76" spans="2:9" s="942" customFormat="1" x14ac:dyDescent="0.25">
      <c r="B76" s="961"/>
      <c r="C76" s="925"/>
      <c r="D76" s="925" t="s">
        <v>1196</v>
      </c>
      <c r="E76" s="926">
        <v>4</v>
      </c>
      <c r="F76" s="968"/>
      <c r="G76" s="967">
        <f>E76*F76</f>
        <v>0</v>
      </c>
      <c r="I76" s="943"/>
    </row>
    <row r="77" spans="2:9" s="942" customFormat="1" x14ac:dyDescent="0.25">
      <c r="B77" s="961"/>
      <c r="C77" s="925"/>
      <c r="D77" s="925"/>
      <c r="E77" s="926"/>
      <c r="F77" s="927"/>
      <c r="G77" s="967"/>
      <c r="I77" s="943"/>
    </row>
    <row r="78" spans="2:9" s="942" customFormat="1" x14ac:dyDescent="0.25">
      <c r="B78" s="407">
        <f>COUNTA(B$7:B77)+1</f>
        <v>15</v>
      </c>
      <c r="C78" s="925" t="s">
        <v>1197</v>
      </c>
      <c r="D78" s="925"/>
      <c r="E78" s="926"/>
      <c r="F78" s="927"/>
      <c r="G78" s="967"/>
      <c r="I78" s="943"/>
    </row>
    <row r="79" spans="2:9" s="942" customFormat="1" x14ac:dyDescent="0.25">
      <c r="B79" s="961"/>
      <c r="C79" s="925"/>
      <c r="D79" s="925" t="s">
        <v>1196</v>
      </c>
      <c r="E79" s="926">
        <v>4</v>
      </c>
      <c r="F79" s="968"/>
      <c r="G79" s="967">
        <f>E79*F79</f>
        <v>0</v>
      </c>
      <c r="I79" s="943"/>
    </row>
    <row r="80" spans="2:9" s="942" customFormat="1" x14ac:dyDescent="0.25">
      <c r="B80" s="961"/>
      <c r="C80" s="925"/>
      <c r="D80" s="925"/>
      <c r="E80" s="926"/>
      <c r="F80" s="927"/>
      <c r="G80" s="967"/>
      <c r="I80" s="943"/>
    </row>
    <row r="81" spans="2:9" s="942" customFormat="1" x14ac:dyDescent="0.25">
      <c r="B81" s="407">
        <f>COUNTA(B$7:B80)+1</f>
        <v>16</v>
      </c>
      <c r="C81" s="925" t="s">
        <v>1198</v>
      </c>
      <c r="D81" s="925"/>
      <c r="E81" s="926"/>
      <c r="F81" s="927"/>
      <c r="G81" s="967"/>
      <c r="I81" s="943"/>
    </row>
    <row r="82" spans="2:9" s="942" customFormat="1" x14ac:dyDescent="0.25">
      <c r="B82" s="961"/>
      <c r="C82" s="925"/>
      <c r="D82" s="925"/>
      <c r="E82" s="926"/>
      <c r="F82" s="927"/>
      <c r="G82" s="967"/>
      <c r="I82" s="943"/>
    </row>
    <row r="83" spans="2:9" s="942" customFormat="1" x14ac:dyDescent="0.25">
      <c r="B83" s="961"/>
      <c r="C83" s="925"/>
      <c r="D83" s="925" t="s">
        <v>1070</v>
      </c>
      <c r="E83" s="926">
        <v>1</v>
      </c>
      <c r="F83" s="930"/>
      <c r="G83" s="967">
        <f>E83*F83</f>
        <v>0</v>
      </c>
      <c r="I83" s="943"/>
    </row>
    <row r="84" spans="2:9" s="942" customFormat="1" x14ac:dyDescent="0.25">
      <c r="B84" s="962"/>
      <c r="C84" s="962"/>
      <c r="D84" s="969"/>
      <c r="E84" s="970"/>
      <c r="F84" s="971"/>
      <c r="G84" s="972"/>
      <c r="I84" s="943"/>
    </row>
    <row r="85" spans="2:9" s="942" customFormat="1" x14ac:dyDescent="0.25">
      <c r="B85" s="962"/>
      <c r="C85" s="962"/>
      <c r="D85" s="694"/>
      <c r="E85" s="973"/>
      <c r="F85" s="974"/>
      <c r="G85" s="975"/>
      <c r="I85" s="943"/>
    </row>
    <row r="86" spans="2:9" s="942" customFormat="1" x14ac:dyDescent="0.25">
      <c r="B86" s="962"/>
      <c r="C86" s="976" t="str">
        <f>B5</f>
        <v>C.3.B.</v>
      </c>
      <c r="D86" s="925" t="s">
        <v>1226</v>
      </c>
      <c r="E86" s="977"/>
      <c r="F86" s="927"/>
      <c r="G86" s="423">
        <f>SUM(G11:G84)</f>
        <v>0</v>
      </c>
      <c r="I86" s="943"/>
    </row>
    <row r="87" spans="2:9" s="942" customFormat="1" x14ac:dyDescent="0.25">
      <c r="B87" s="962"/>
      <c r="C87" s="976"/>
      <c r="D87" s="925"/>
      <c r="E87" s="977"/>
      <c r="F87" s="927"/>
      <c r="G87" s="423"/>
      <c r="I87" s="943"/>
    </row>
    <row r="88" spans="2:9" x14ac:dyDescent="0.25">
      <c r="E88" s="404"/>
      <c r="F88" s="424"/>
      <c r="G88" s="425"/>
    </row>
    <row r="89" spans="2:9" x14ac:dyDescent="0.25">
      <c r="E89" s="404"/>
      <c r="F89" s="424"/>
      <c r="G89" s="425"/>
    </row>
    <row r="90" spans="2:9" x14ac:dyDescent="0.25">
      <c r="E90" s="404"/>
      <c r="F90" s="424"/>
      <c r="G90" s="425"/>
    </row>
    <row r="91" spans="2:9" x14ac:dyDescent="0.25">
      <c r="E91" s="404"/>
      <c r="F91" s="424"/>
      <c r="G91" s="425"/>
    </row>
    <row r="92" spans="2:9" x14ac:dyDescent="0.25">
      <c r="E92" s="404"/>
      <c r="F92" s="424"/>
      <c r="G92" s="425"/>
    </row>
    <row r="93" spans="2:9" x14ac:dyDescent="0.25">
      <c r="E93" s="404"/>
      <c r="F93" s="424"/>
      <c r="G93" s="425"/>
    </row>
    <row r="94" spans="2:9" x14ac:dyDescent="0.25">
      <c r="E94" s="404"/>
      <c r="F94" s="424"/>
      <c r="G94" s="425"/>
    </row>
    <row r="95" spans="2:9" x14ac:dyDescent="0.25">
      <c r="E95" s="404"/>
      <c r="F95" s="424"/>
      <c r="G95" s="425"/>
    </row>
    <row r="96" spans="2:9" x14ac:dyDescent="0.25">
      <c r="E96" s="404"/>
      <c r="F96" s="424"/>
      <c r="G96" s="425"/>
    </row>
    <row r="97" spans="5:7" x14ac:dyDescent="0.25">
      <c r="E97" s="404"/>
      <c r="F97" s="424"/>
      <c r="G97" s="425"/>
    </row>
    <row r="98" spans="5:7" x14ac:dyDescent="0.25">
      <c r="E98" s="404"/>
      <c r="F98" s="424"/>
      <c r="G98" s="425"/>
    </row>
    <row r="99" spans="5:7" x14ac:dyDescent="0.25">
      <c r="E99" s="404"/>
      <c r="F99" s="424"/>
      <c r="G99" s="425"/>
    </row>
    <row r="100" spans="5:7" x14ac:dyDescent="0.25">
      <c r="E100" s="404"/>
      <c r="F100" s="424"/>
      <c r="G100" s="425"/>
    </row>
    <row r="101" spans="5:7" x14ac:dyDescent="0.25">
      <c r="E101" s="404"/>
      <c r="F101" s="424"/>
      <c r="G101" s="425"/>
    </row>
    <row r="102" spans="5:7" x14ac:dyDescent="0.25">
      <c r="E102" s="404"/>
      <c r="F102" s="424"/>
      <c r="G102" s="425"/>
    </row>
    <row r="103" spans="5:7" x14ac:dyDescent="0.25">
      <c r="E103" s="404"/>
      <c r="F103" s="424"/>
      <c r="G103" s="425"/>
    </row>
    <row r="104" spans="5:7" x14ac:dyDescent="0.25">
      <c r="E104" s="404"/>
      <c r="F104" s="424"/>
      <c r="G104" s="425"/>
    </row>
    <row r="105" spans="5:7" x14ac:dyDescent="0.25">
      <c r="E105" s="404"/>
      <c r="F105" s="424"/>
      <c r="G105" s="425"/>
    </row>
    <row r="106" spans="5:7" x14ac:dyDescent="0.25">
      <c r="E106" s="404"/>
      <c r="F106" s="424"/>
      <c r="G106" s="425"/>
    </row>
    <row r="107" spans="5:7" x14ac:dyDescent="0.25">
      <c r="E107" s="404"/>
      <c r="F107" s="424"/>
      <c r="G107" s="425"/>
    </row>
    <row r="108" spans="5:7" x14ac:dyDescent="0.25">
      <c r="E108" s="404"/>
      <c r="F108" s="424"/>
      <c r="G108" s="425"/>
    </row>
    <row r="109" spans="5:7" x14ac:dyDescent="0.25">
      <c r="E109" s="404"/>
      <c r="F109" s="424"/>
      <c r="G109" s="425"/>
    </row>
    <row r="110" spans="5:7" x14ac:dyDescent="0.25">
      <c r="E110" s="404"/>
      <c r="F110" s="424"/>
      <c r="G110" s="425"/>
    </row>
    <row r="111" spans="5:7" x14ac:dyDescent="0.25">
      <c r="E111" s="404"/>
      <c r="F111" s="424"/>
      <c r="G111" s="425"/>
    </row>
    <row r="112" spans="5:7" x14ac:dyDescent="0.25">
      <c r="E112" s="404"/>
      <c r="F112" s="424"/>
      <c r="G112" s="425"/>
    </row>
    <row r="113" spans="5:7" x14ac:dyDescent="0.25">
      <c r="E113" s="404"/>
      <c r="F113" s="424"/>
      <c r="G113" s="425"/>
    </row>
    <row r="114" spans="5:7" x14ac:dyDescent="0.25">
      <c r="E114" s="404"/>
      <c r="F114" s="424"/>
      <c r="G114" s="425"/>
    </row>
    <row r="115" spans="5:7" x14ac:dyDescent="0.25">
      <c r="E115" s="404"/>
      <c r="F115" s="424"/>
      <c r="G115" s="425"/>
    </row>
    <row r="116" spans="5:7" x14ac:dyDescent="0.25">
      <c r="E116" s="404"/>
      <c r="F116" s="424"/>
      <c r="G116" s="425"/>
    </row>
    <row r="117" spans="5:7" x14ac:dyDescent="0.25">
      <c r="E117" s="404"/>
      <c r="F117" s="424"/>
      <c r="G117" s="425"/>
    </row>
    <row r="118" spans="5:7" x14ac:dyDescent="0.25">
      <c r="E118" s="404"/>
      <c r="F118" s="424"/>
      <c r="G118" s="425"/>
    </row>
    <row r="119" spans="5:7" x14ac:dyDescent="0.25">
      <c r="E119" s="404"/>
      <c r="F119" s="424"/>
      <c r="G119" s="425"/>
    </row>
    <row r="120" spans="5:7" x14ac:dyDescent="0.25">
      <c r="E120" s="404"/>
      <c r="F120" s="424"/>
      <c r="G120" s="425"/>
    </row>
    <row r="121" spans="5:7" x14ac:dyDescent="0.25">
      <c r="E121" s="404"/>
      <c r="F121" s="424"/>
      <c r="G121" s="425"/>
    </row>
    <row r="122" spans="5:7" x14ac:dyDescent="0.25">
      <c r="E122" s="404"/>
      <c r="F122" s="424"/>
      <c r="G122" s="425"/>
    </row>
    <row r="123" spans="5:7" x14ac:dyDescent="0.25">
      <c r="E123" s="404"/>
      <c r="F123" s="424"/>
      <c r="G123" s="425"/>
    </row>
    <row r="124" spans="5:7" x14ac:dyDescent="0.25">
      <c r="E124" s="404"/>
      <c r="F124" s="424"/>
      <c r="G124" s="425"/>
    </row>
    <row r="125" spans="5:7" x14ac:dyDescent="0.25">
      <c r="E125" s="404"/>
      <c r="F125" s="424"/>
      <c r="G125" s="425"/>
    </row>
    <row r="126" spans="5:7" x14ac:dyDescent="0.25">
      <c r="E126" s="404"/>
      <c r="F126" s="424"/>
      <c r="G126" s="425"/>
    </row>
    <row r="127" spans="5:7" x14ac:dyDescent="0.25">
      <c r="E127" s="404"/>
      <c r="F127" s="424"/>
      <c r="G127" s="425"/>
    </row>
    <row r="128" spans="5:7" x14ac:dyDescent="0.25">
      <c r="E128" s="404"/>
      <c r="F128" s="424"/>
      <c r="G128" s="425"/>
    </row>
    <row r="129" spans="2:7" x14ac:dyDescent="0.25">
      <c r="E129" s="404"/>
      <c r="F129" s="424"/>
      <c r="G129" s="425"/>
    </row>
    <row r="130" spans="2:7" ht="68.25" customHeight="1" x14ac:dyDescent="0.25">
      <c r="E130" s="404"/>
      <c r="F130" s="424"/>
      <c r="G130" s="425"/>
    </row>
    <row r="131" spans="2:7" x14ac:dyDescent="0.25">
      <c r="E131" s="404"/>
      <c r="F131" s="424"/>
      <c r="G131" s="425"/>
    </row>
    <row r="132" spans="2:7" x14ac:dyDescent="0.25">
      <c r="E132" s="404"/>
      <c r="F132" s="424"/>
      <c r="G132" s="425"/>
    </row>
    <row r="133" spans="2:7" x14ac:dyDescent="0.25">
      <c r="E133" s="404"/>
      <c r="F133" s="424"/>
      <c r="G133" s="425"/>
    </row>
    <row r="134" spans="2:7" x14ac:dyDescent="0.25">
      <c r="E134" s="404"/>
      <c r="F134" s="424"/>
      <c r="G134" s="425"/>
    </row>
    <row r="135" spans="2:7" x14ac:dyDescent="0.25">
      <c r="E135" s="404"/>
      <c r="F135" s="424"/>
      <c r="G135" s="425"/>
    </row>
    <row r="136" spans="2:7" x14ac:dyDescent="0.25">
      <c r="E136" s="404"/>
      <c r="F136" s="424"/>
      <c r="G136" s="425"/>
    </row>
    <row r="137" spans="2:7" x14ac:dyDescent="0.25">
      <c r="E137" s="404"/>
      <c r="F137" s="424"/>
      <c r="G137" s="425"/>
    </row>
    <row r="138" spans="2:7" x14ac:dyDescent="0.25">
      <c r="B138" s="416"/>
      <c r="G138" s="402"/>
    </row>
    <row r="139" spans="2:7" x14ac:dyDescent="0.25">
      <c r="B139" s="416"/>
      <c r="F139" s="418"/>
      <c r="G139" s="426"/>
    </row>
    <row r="140" spans="2:7" x14ac:dyDescent="0.25">
      <c r="B140" s="416"/>
      <c r="G140" s="402"/>
    </row>
    <row r="141" spans="2:7" x14ac:dyDescent="0.25">
      <c r="B141" s="416"/>
    </row>
    <row r="142" spans="2:7" x14ac:dyDescent="0.25">
      <c r="B142" s="428"/>
      <c r="C142" s="428"/>
      <c r="D142" s="428"/>
      <c r="E142" s="429"/>
      <c r="F142" s="430"/>
      <c r="G142" s="431"/>
    </row>
    <row r="144" spans="2:7" x14ac:dyDescent="0.25">
      <c r="B144" s="416"/>
    </row>
    <row r="145" spans="2:7" x14ac:dyDescent="0.25">
      <c r="B145" s="416"/>
    </row>
    <row r="160" spans="2:7" s="428" customFormat="1" x14ac:dyDescent="0.25">
      <c r="B160" s="390"/>
      <c r="C160" s="390"/>
      <c r="D160" s="390"/>
      <c r="E160" s="395"/>
      <c r="F160" s="396"/>
      <c r="G160" s="427"/>
    </row>
  </sheetData>
  <pageMargins left="0.98425196850393704" right="0.39370078740157483" top="0.78740157480314965" bottom="0.78740157480314965" header="0.39370078740157483" footer="0.39370078740157483"/>
  <pageSetup paperSize="9" scale="90" fitToHeight="0" orientation="portrait" r:id="rId1"/>
  <headerFooter scaleWithDoc="0">
    <oddHeader>&amp;L&amp;8PRIMORSKO GORANSKA ŽUPANIJA 
Adamićeva 10, 51000 Rijeka &amp;C&amp;8IZGRADNJA  DVORANE U KOMPLEKSU 
MEDICINSKE ŠKOLE I  DOMA UČENIKA – RIJEKA</oddHeader>
  </headerFooter>
  <rowBreaks count="1" manualBreakCount="1">
    <brk id="15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81"/>
  <sheetViews>
    <sheetView view="pageLayout" topLeftCell="A121" zoomScale="130" zoomScaleNormal="100" zoomScaleSheetLayoutView="110" zoomScalePageLayoutView="130" workbookViewId="0">
      <selection activeCell="C127" sqref="C127"/>
    </sheetView>
  </sheetViews>
  <sheetFormatPr defaultColWidth="8.44140625" defaultRowHeight="13.2" x14ac:dyDescent="0.25"/>
  <cols>
    <col min="1" max="1" width="2.88671875" style="925" customWidth="1"/>
    <col min="2" max="2" width="4.6640625" style="925" customWidth="1"/>
    <col min="3" max="3" width="52" style="925" customWidth="1"/>
    <col min="4" max="4" width="10.6640625" style="925" customWidth="1"/>
    <col min="5" max="5" width="7.44140625" style="988" customWidth="1"/>
    <col min="6" max="6" width="10.5546875" style="989" customWidth="1"/>
    <col min="7" max="7" width="13" style="996" customWidth="1"/>
    <col min="8" max="16384" width="8.44140625" style="925"/>
  </cols>
  <sheetData>
    <row r="2" spans="1:7" x14ac:dyDescent="0.25">
      <c r="A2" s="979"/>
      <c r="B2" s="979" t="s">
        <v>990</v>
      </c>
      <c r="C2" s="979"/>
      <c r="D2" s="980" t="s">
        <v>991</v>
      </c>
      <c r="E2" s="981" t="s">
        <v>992</v>
      </c>
      <c r="F2" s="982" t="s">
        <v>3</v>
      </c>
      <c r="G2" s="983" t="s">
        <v>993</v>
      </c>
    </row>
    <row r="3" spans="1:7" ht="13.8" thickBot="1" x14ac:dyDescent="0.3">
      <c r="A3" s="984"/>
      <c r="B3" s="984"/>
      <c r="C3" s="984"/>
      <c r="D3" s="984"/>
      <c r="E3" s="985"/>
      <c r="F3" s="986"/>
      <c r="G3" s="987" t="s">
        <v>994</v>
      </c>
    </row>
    <row r="4" spans="1:7" x14ac:dyDescent="0.25">
      <c r="G4" s="990"/>
    </row>
    <row r="5" spans="1:7" x14ac:dyDescent="0.25">
      <c r="B5" s="923"/>
      <c r="E5" s="991"/>
      <c r="F5" s="925"/>
      <c r="G5" s="925"/>
    </row>
    <row r="6" spans="1:7" ht="15.6" x14ac:dyDescent="0.3">
      <c r="B6" s="1069" t="s">
        <v>1689</v>
      </c>
      <c r="C6" s="992" t="s">
        <v>1690</v>
      </c>
      <c r="F6" s="993"/>
      <c r="G6" s="994"/>
    </row>
    <row r="7" spans="1:7" s="962" customFormat="1" x14ac:dyDescent="0.25">
      <c r="E7" s="995"/>
      <c r="F7" s="989"/>
      <c r="G7" s="996"/>
    </row>
    <row r="8" spans="1:7" s="962" customFormat="1" ht="26.4" x14ac:dyDescent="0.25">
      <c r="B8" s="1070">
        <f>COUNTA(B$7:B7)+1</f>
        <v>1</v>
      </c>
      <c r="C8" s="998" t="s">
        <v>1227</v>
      </c>
      <c r="E8" s="995"/>
      <c r="F8" s="989"/>
      <c r="G8" s="996"/>
    </row>
    <row r="9" spans="1:7" s="962" customFormat="1" ht="79.2" x14ac:dyDescent="0.25">
      <c r="C9" s="998" t="s">
        <v>1228</v>
      </c>
      <c r="E9" s="995"/>
      <c r="F9" s="989"/>
      <c r="G9" s="996"/>
    </row>
    <row r="10" spans="1:7" s="962" customFormat="1" ht="26.4" x14ac:dyDescent="0.25">
      <c r="C10" s="999" t="s">
        <v>1229</v>
      </c>
      <c r="E10" s="995"/>
      <c r="F10" s="989"/>
      <c r="G10" s="996"/>
    </row>
    <row r="11" spans="1:7" s="962" customFormat="1" ht="26.4" x14ac:dyDescent="0.25">
      <c r="C11" s="998" t="s">
        <v>1230</v>
      </c>
      <c r="E11" s="995"/>
      <c r="F11" s="989"/>
      <c r="G11" s="996"/>
    </row>
    <row r="12" spans="1:7" s="962" customFormat="1" x14ac:dyDescent="0.25">
      <c r="C12" s="1000"/>
      <c r="D12" s="677"/>
      <c r="E12" s="995"/>
      <c r="F12" s="436"/>
      <c r="G12" s="437"/>
    </row>
    <row r="13" spans="1:7" s="962" customFormat="1" x14ac:dyDescent="0.25">
      <c r="C13" s="351" t="s">
        <v>1658</v>
      </c>
      <c r="D13" s="1001"/>
      <c r="E13" s="995"/>
      <c r="F13" s="436"/>
      <c r="G13" s="437"/>
    </row>
    <row r="14" spans="1:7" s="962" customFormat="1" x14ac:dyDescent="0.25">
      <c r="C14" s="1000" t="s">
        <v>1231</v>
      </c>
      <c r="D14" s="677" t="s">
        <v>1232</v>
      </c>
      <c r="E14" s="995"/>
      <c r="F14" s="436"/>
      <c r="G14" s="437"/>
    </row>
    <row r="15" spans="1:7" s="962" customFormat="1" x14ac:dyDescent="0.25">
      <c r="C15" s="1000" t="s">
        <v>1233</v>
      </c>
      <c r="D15" s="677" t="s">
        <v>1234</v>
      </c>
      <c r="E15" s="995"/>
      <c r="F15" s="436"/>
      <c r="G15" s="437"/>
    </row>
    <row r="16" spans="1:7" s="962" customFormat="1" ht="15.6" x14ac:dyDescent="0.25">
      <c r="C16" s="1000" t="s">
        <v>1235</v>
      </c>
      <c r="D16" s="677" t="s">
        <v>1236</v>
      </c>
      <c r="E16" s="988"/>
      <c r="F16" s="436"/>
      <c r="G16" s="437"/>
    </row>
    <row r="17" spans="3:9" s="962" customFormat="1" x14ac:dyDescent="0.25">
      <c r="C17" s="1000" t="s">
        <v>1237</v>
      </c>
      <c r="D17" s="962" t="s">
        <v>1825</v>
      </c>
      <c r="E17" s="995"/>
      <c r="F17" s="436"/>
      <c r="G17" s="437"/>
    </row>
    <row r="18" spans="3:9" s="962" customFormat="1" x14ac:dyDescent="0.25">
      <c r="C18" s="1002" t="s">
        <v>1239</v>
      </c>
      <c r="D18" s="677" t="s">
        <v>1240</v>
      </c>
      <c r="E18" s="995"/>
      <c r="F18" s="436"/>
      <c r="G18" s="437"/>
    </row>
    <row r="19" spans="3:9" s="962" customFormat="1" x14ac:dyDescent="0.25">
      <c r="C19" s="848" t="s">
        <v>1241</v>
      </c>
      <c r="D19" s="677" t="s">
        <v>1242</v>
      </c>
      <c r="E19" s="995"/>
      <c r="F19" s="436"/>
      <c r="G19" s="437"/>
    </row>
    <row r="20" spans="3:9" s="962" customFormat="1" x14ac:dyDescent="0.25">
      <c r="C20" s="1000" t="s">
        <v>1243</v>
      </c>
      <c r="D20" s="677" t="s">
        <v>1244</v>
      </c>
      <c r="E20" s="995"/>
      <c r="F20" s="436"/>
      <c r="G20" s="437"/>
      <c r="H20" s="925"/>
    </row>
    <row r="21" spans="3:9" s="962" customFormat="1" x14ac:dyDescent="0.25">
      <c r="C21" s="1000" t="s">
        <v>1245</v>
      </c>
      <c r="D21" s="677" t="s">
        <v>1246</v>
      </c>
      <c r="E21" s="995"/>
      <c r="F21" s="436"/>
      <c r="G21" s="437"/>
      <c r="H21" s="925"/>
    </row>
    <row r="22" spans="3:9" s="962" customFormat="1" x14ac:dyDescent="0.25">
      <c r="C22" s="1000" t="s">
        <v>1247</v>
      </c>
      <c r="D22" s="962" t="s">
        <v>1248</v>
      </c>
      <c r="E22" s="995"/>
      <c r="F22" s="436"/>
      <c r="G22" s="437"/>
      <c r="H22" s="925"/>
    </row>
    <row r="23" spans="3:9" s="962" customFormat="1" x14ac:dyDescent="0.25">
      <c r="C23" s="1000" t="s">
        <v>1249</v>
      </c>
      <c r="D23" s="677" t="s">
        <v>1250</v>
      </c>
      <c r="E23" s="995"/>
      <c r="F23" s="436"/>
      <c r="G23" s="437"/>
      <c r="I23" s="925"/>
    </row>
    <row r="24" spans="3:9" s="962" customFormat="1" x14ac:dyDescent="0.25">
      <c r="C24" s="1000" t="s">
        <v>1251</v>
      </c>
      <c r="D24" s="677" t="s">
        <v>1252</v>
      </c>
      <c r="E24" s="995"/>
      <c r="F24" s="436"/>
      <c r="G24" s="437"/>
    </row>
    <row r="25" spans="3:9" s="962" customFormat="1" x14ac:dyDescent="0.25">
      <c r="C25" s="1262" t="s">
        <v>1826</v>
      </c>
      <c r="D25" s="677" t="s">
        <v>1827</v>
      </c>
      <c r="E25" s="995"/>
      <c r="F25" s="436"/>
      <c r="G25" s="437"/>
    </row>
    <row r="26" spans="3:9" s="962" customFormat="1" x14ac:dyDescent="0.25">
      <c r="C26" s="1262" t="s">
        <v>1828</v>
      </c>
      <c r="D26" s="925" t="s">
        <v>1829</v>
      </c>
      <c r="E26" s="995"/>
      <c r="F26" s="436"/>
      <c r="G26" s="437"/>
      <c r="H26" s="925"/>
    </row>
    <row r="27" spans="3:9" s="962" customFormat="1" x14ac:dyDescent="0.25">
      <c r="C27" s="1000"/>
      <c r="E27" s="995"/>
      <c r="F27" s="436"/>
      <c r="G27" s="437"/>
    </row>
    <row r="28" spans="3:9" s="962" customFormat="1" x14ac:dyDescent="0.25">
      <c r="D28" s="962" t="s">
        <v>1070</v>
      </c>
      <c r="E28" s="995">
        <v>2</v>
      </c>
      <c r="F28" s="439"/>
      <c r="G28" s="440">
        <f>E28*F28</f>
        <v>0</v>
      </c>
    </row>
    <row r="29" spans="3:9" s="962" customFormat="1" x14ac:dyDescent="0.25">
      <c r="E29" s="995"/>
      <c r="F29" s="441"/>
      <c r="G29" s="442"/>
    </row>
    <row r="30" spans="3:9" s="962" customFormat="1" x14ac:dyDescent="0.25">
      <c r="C30" s="351" t="s">
        <v>1658</v>
      </c>
      <c r="D30" s="1001"/>
      <c r="E30" s="995"/>
      <c r="F30" s="436"/>
      <c r="G30" s="437"/>
    </row>
    <row r="31" spans="3:9" s="962" customFormat="1" x14ac:dyDescent="0.25">
      <c r="C31" s="1000" t="s">
        <v>1231</v>
      </c>
      <c r="D31" s="677" t="s">
        <v>1232</v>
      </c>
      <c r="E31" s="995"/>
      <c r="F31" s="436"/>
      <c r="G31" s="437"/>
    </row>
    <row r="32" spans="3:9" s="962" customFormat="1" x14ac:dyDescent="0.25">
      <c r="C32" s="1000" t="s">
        <v>1233</v>
      </c>
      <c r="D32" s="677" t="s">
        <v>1234</v>
      </c>
      <c r="E32" s="995"/>
      <c r="F32" s="436"/>
      <c r="G32" s="437"/>
    </row>
    <row r="33" spans="3:7" s="962" customFormat="1" ht="15.6" x14ac:dyDescent="0.25">
      <c r="C33" s="1000" t="s">
        <v>1235</v>
      </c>
      <c r="D33" s="677" t="s">
        <v>1253</v>
      </c>
      <c r="E33" s="988"/>
      <c r="F33" s="436"/>
      <c r="G33" s="437"/>
    </row>
    <row r="34" spans="3:7" s="962" customFormat="1" x14ac:dyDescent="0.25">
      <c r="C34" s="1000" t="s">
        <v>1237</v>
      </c>
      <c r="D34" s="962" t="s">
        <v>1238</v>
      </c>
      <c r="E34" s="995"/>
      <c r="F34" s="436"/>
      <c r="G34" s="437"/>
    </row>
    <row r="35" spans="3:7" s="962" customFormat="1" x14ac:dyDescent="0.25">
      <c r="C35" s="1002" t="s">
        <v>1239</v>
      </c>
      <c r="D35" s="677" t="s">
        <v>1254</v>
      </c>
      <c r="E35" s="995"/>
      <c r="F35" s="436"/>
      <c r="G35" s="437"/>
    </row>
    <row r="36" spans="3:7" s="962" customFormat="1" x14ac:dyDescent="0.25">
      <c r="C36" s="848" t="s">
        <v>1241</v>
      </c>
      <c r="D36" s="677" t="s">
        <v>1255</v>
      </c>
      <c r="E36" s="995"/>
      <c r="F36" s="436"/>
      <c r="G36" s="437"/>
    </row>
    <row r="37" spans="3:7" s="962" customFormat="1" x14ac:dyDescent="0.25">
      <c r="C37" s="1000" t="s">
        <v>1243</v>
      </c>
      <c r="D37" s="677" t="s">
        <v>1256</v>
      </c>
      <c r="E37" s="995"/>
      <c r="F37" s="436"/>
      <c r="G37" s="437"/>
    </row>
    <row r="38" spans="3:7" s="962" customFormat="1" x14ac:dyDescent="0.25">
      <c r="C38" s="1000" t="s">
        <v>1245</v>
      </c>
      <c r="D38" s="677" t="s">
        <v>1257</v>
      </c>
      <c r="E38" s="995"/>
      <c r="F38" s="436"/>
      <c r="G38" s="437"/>
    </row>
    <row r="39" spans="3:7" s="962" customFormat="1" x14ac:dyDescent="0.25">
      <c r="C39" s="1000" t="s">
        <v>1247</v>
      </c>
      <c r="D39" s="962" t="s">
        <v>1248</v>
      </c>
      <c r="E39" s="995"/>
      <c r="F39" s="436"/>
      <c r="G39" s="437"/>
    </row>
    <row r="40" spans="3:7" s="962" customFormat="1" x14ac:dyDescent="0.25">
      <c r="C40" s="1000" t="s">
        <v>1249</v>
      </c>
      <c r="D40" s="677" t="s">
        <v>1258</v>
      </c>
      <c r="E40" s="995"/>
      <c r="F40" s="436"/>
      <c r="G40" s="437"/>
    </row>
    <row r="41" spans="3:7" s="962" customFormat="1" x14ac:dyDescent="0.25">
      <c r="C41" s="1000" t="s">
        <v>1251</v>
      </c>
      <c r="D41" s="677" t="s">
        <v>1252</v>
      </c>
      <c r="E41" s="995"/>
      <c r="F41" s="436"/>
      <c r="G41" s="437"/>
    </row>
    <row r="42" spans="3:7" s="962" customFormat="1" x14ac:dyDescent="0.25">
      <c r="C42" s="1262" t="s">
        <v>1826</v>
      </c>
      <c r="D42" s="677" t="s">
        <v>1827</v>
      </c>
      <c r="E42" s="995"/>
      <c r="F42" s="436"/>
      <c r="G42" s="437"/>
    </row>
    <row r="43" spans="3:7" s="962" customFormat="1" x14ac:dyDescent="0.25">
      <c r="C43" s="1262" t="s">
        <v>1828</v>
      </c>
      <c r="D43" s="925" t="s">
        <v>1829</v>
      </c>
      <c r="E43" s="995"/>
      <c r="F43" s="436"/>
      <c r="G43" s="437"/>
    </row>
    <row r="44" spans="3:7" s="962" customFormat="1" x14ac:dyDescent="0.25">
      <c r="C44" s="1000"/>
      <c r="D44" s="925"/>
      <c r="E44" s="995"/>
      <c r="F44" s="436"/>
      <c r="G44" s="437"/>
    </row>
    <row r="45" spans="3:7" s="962" customFormat="1" x14ac:dyDescent="0.25">
      <c r="C45" s="848"/>
      <c r="D45" s="962" t="s">
        <v>1070</v>
      </c>
      <c r="E45" s="995">
        <v>1</v>
      </c>
      <c r="F45" s="439"/>
      <c r="G45" s="440">
        <f>E45*F45</f>
        <v>0</v>
      </c>
    </row>
    <row r="46" spans="3:7" s="962" customFormat="1" x14ac:dyDescent="0.25">
      <c r="C46" s="438"/>
      <c r="D46" s="1003"/>
      <c r="E46" s="995"/>
      <c r="F46" s="989"/>
      <c r="G46" s="996"/>
    </row>
    <row r="47" spans="3:7" s="962" customFormat="1" x14ac:dyDescent="0.25">
      <c r="C47" s="1000"/>
      <c r="D47" s="677"/>
      <c r="E47" s="995"/>
      <c r="F47" s="436"/>
      <c r="G47" s="437"/>
    </row>
    <row r="48" spans="3:7" s="962" customFormat="1" x14ac:dyDescent="0.25">
      <c r="C48" s="351" t="s">
        <v>1658</v>
      </c>
      <c r="D48" s="1001"/>
      <c r="E48" s="995"/>
      <c r="F48" s="436"/>
      <c r="G48" s="437"/>
    </row>
    <row r="49" spans="3:7" s="962" customFormat="1" x14ac:dyDescent="0.25">
      <c r="C49" s="1000" t="s">
        <v>1231</v>
      </c>
      <c r="D49" s="677" t="s">
        <v>1232</v>
      </c>
      <c r="E49" s="995"/>
      <c r="F49" s="436"/>
      <c r="G49" s="437"/>
    </row>
    <row r="50" spans="3:7" s="962" customFormat="1" x14ac:dyDescent="0.25">
      <c r="C50" s="1000" t="s">
        <v>1233</v>
      </c>
      <c r="D50" s="677" t="s">
        <v>1234</v>
      </c>
      <c r="E50" s="995"/>
      <c r="F50" s="436"/>
      <c r="G50" s="437"/>
    </row>
    <row r="51" spans="3:7" s="962" customFormat="1" ht="15.6" x14ac:dyDescent="0.25">
      <c r="C51" s="1000" t="s">
        <v>1235</v>
      </c>
      <c r="D51" s="677" t="s">
        <v>1259</v>
      </c>
      <c r="E51" s="988"/>
      <c r="F51" s="436"/>
      <c r="G51" s="437"/>
    </row>
    <row r="52" spans="3:7" s="962" customFormat="1" x14ac:dyDescent="0.25">
      <c r="C52" s="1000" t="s">
        <v>1237</v>
      </c>
      <c r="D52" s="962" t="s">
        <v>1238</v>
      </c>
      <c r="E52" s="995"/>
      <c r="F52" s="436"/>
      <c r="G52" s="437"/>
    </row>
    <row r="53" spans="3:7" s="962" customFormat="1" x14ac:dyDescent="0.25">
      <c r="C53" s="1002" t="s">
        <v>1239</v>
      </c>
      <c r="D53" s="677" t="s">
        <v>1260</v>
      </c>
      <c r="E53" s="995"/>
      <c r="F53" s="436"/>
      <c r="G53" s="437"/>
    </row>
    <row r="54" spans="3:7" s="962" customFormat="1" x14ac:dyDescent="0.25">
      <c r="C54" s="848" t="s">
        <v>1241</v>
      </c>
      <c r="D54" s="677" t="s">
        <v>1261</v>
      </c>
      <c r="E54" s="995"/>
      <c r="F54" s="436"/>
      <c r="G54" s="437"/>
    </row>
    <row r="55" spans="3:7" s="962" customFormat="1" x14ac:dyDescent="0.25">
      <c r="C55" s="1000" t="s">
        <v>1243</v>
      </c>
      <c r="D55" s="677" t="s">
        <v>1262</v>
      </c>
      <c r="E55" s="995"/>
      <c r="F55" s="436"/>
      <c r="G55" s="437"/>
    </row>
    <row r="56" spans="3:7" s="962" customFormat="1" x14ac:dyDescent="0.25">
      <c r="C56" s="1000" t="s">
        <v>1245</v>
      </c>
      <c r="D56" s="677" t="s">
        <v>1263</v>
      </c>
      <c r="E56" s="995"/>
      <c r="F56" s="436"/>
      <c r="G56" s="437"/>
    </row>
    <row r="57" spans="3:7" s="962" customFormat="1" x14ac:dyDescent="0.25">
      <c r="C57" s="1000" t="s">
        <v>1247</v>
      </c>
      <c r="D57" s="962" t="s">
        <v>1248</v>
      </c>
      <c r="E57" s="995"/>
      <c r="F57" s="436"/>
      <c r="G57" s="437"/>
    </row>
    <row r="58" spans="3:7" s="962" customFormat="1" x14ac:dyDescent="0.25">
      <c r="C58" s="1000" t="s">
        <v>1249</v>
      </c>
      <c r="D58" s="677" t="s">
        <v>1264</v>
      </c>
      <c r="E58" s="995"/>
      <c r="F58" s="436"/>
      <c r="G58" s="437"/>
    </row>
    <row r="59" spans="3:7" s="962" customFormat="1" x14ac:dyDescent="0.25">
      <c r="C59" s="1000" t="s">
        <v>1251</v>
      </c>
      <c r="D59" s="677" t="s">
        <v>1252</v>
      </c>
      <c r="E59" s="995"/>
      <c r="F59" s="436"/>
      <c r="G59" s="437"/>
    </row>
    <row r="60" spans="3:7" s="962" customFormat="1" x14ac:dyDescent="0.25">
      <c r="C60" s="1262" t="s">
        <v>1826</v>
      </c>
      <c r="D60" s="677" t="s">
        <v>1827</v>
      </c>
      <c r="E60" s="995"/>
      <c r="F60" s="436"/>
      <c r="G60" s="437"/>
    </row>
    <row r="61" spans="3:7" s="962" customFormat="1" x14ac:dyDescent="0.25">
      <c r="C61" s="1262" t="s">
        <v>1828</v>
      </c>
      <c r="D61" s="925" t="s">
        <v>1829</v>
      </c>
      <c r="E61" s="995"/>
      <c r="F61" s="436"/>
      <c r="G61" s="437"/>
    </row>
    <row r="62" spans="3:7" s="962" customFormat="1" x14ac:dyDescent="0.25">
      <c r="C62" s="1000"/>
      <c r="E62" s="995"/>
      <c r="F62" s="436"/>
      <c r="G62" s="437"/>
    </row>
    <row r="63" spans="3:7" s="962" customFormat="1" x14ac:dyDescent="0.25">
      <c r="D63" s="962" t="s">
        <v>1070</v>
      </c>
      <c r="E63" s="1004">
        <v>3</v>
      </c>
      <c r="F63" s="993"/>
      <c r="G63" s="1005">
        <f>E63*F63</f>
        <v>0</v>
      </c>
    </row>
    <row r="64" spans="3:7" s="962" customFormat="1" x14ac:dyDescent="0.25">
      <c r="C64" s="1000"/>
      <c r="E64" s="1004"/>
      <c r="F64" s="989"/>
      <c r="G64" s="1006"/>
    </row>
    <row r="65" spans="2:7" s="962" customFormat="1" x14ac:dyDescent="0.25">
      <c r="B65" s="997">
        <f>COUNTA(B$7:B63)+1</f>
        <v>2</v>
      </c>
      <c r="C65" s="962" t="s">
        <v>1265</v>
      </c>
      <c r="E65" s="995"/>
      <c r="F65" s="989"/>
      <c r="G65" s="996"/>
    </row>
    <row r="66" spans="2:7" s="962" customFormat="1" x14ac:dyDescent="0.25">
      <c r="D66" s="962" t="s">
        <v>1187</v>
      </c>
      <c r="E66" s="995">
        <v>120</v>
      </c>
      <c r="F66" s="993"/>
      <c r="G66" s="994">
        <f>E66*F66</f>
        <v>0</v>
      </c>
    </row>
    <row r="67" spans="2:7" s="962" customFormat="1" x14ac:dyDescent="0.25">
      <c r="E67" s="995"/>
      <c r="F67" s="993"/>
      <c r="G67" s="994"/>
    </row>
    <row r="68" spans="2:7" s="962" customFormat="1" x14ac:dyDescent="0.25">
      <c r="B68" s="997">
        <f>COUNTA(B$7:B66)+1</f>
        <v>3</v>
      </c>
      <c r="C68" s="962" t="s">
        <v>1266</v>
      </c>
      <c r="E68" s="995"/>
      <c r="F68" s="436"/>
      <c r="G68" s="437"/>
    </row>
    <row r="69" spans="2:7" s="962" customFormat="1" ht="39.6" x14ac:dyDescent="0.25">
      <c r="B69" s="444"/>
      <c r="C69" s="1007" t="s">
        <v>1267</v>
      </c>
      <c r="E69" s="995"/>
      <c r="F69" s="436"/>
      <c r="G69" s="437"/>
    </row>
    <row r="70" spans="2:7" s="962" customFormat="1" x14ac:dyDescent="0.25">
      <c r="B70" s="444"/>
      <c r="C70" s="1008" t="s">
        <v>1268</v>
      </c>
      <c r="D70" s="962" t="s">
        <v>1</v>
      </c>
      <c r="E70" s="995">
        <v>6</v>
      </c>
      <c r="F70" s="439"/>
      <c r="G70" s="440">
        <f>E70*F70</f>
        <v>0</v>
      </c>
    </row>
    <row r="71" spans="2:7" s="962" customFormat="1" x14ac:dyDescent="0.25">
      <c r="B71" s="1009"/>
      <c r="C71" s="848"/>
      <c r="D71" s="677"/>
      <c r="E71" s="1010"/>
      <c r="F71" s="989"/>
      <c r="G71" s="1006"/>
    </row>
    <row r="72" spans="2:7" s="962" customFormat="1" ht="26.4" x14ac:dyDescent="0.25">
      <c r="B72" s="997">
        <f>COUNTA(B$7:B71)+1</f>
        <v>4</v>
      </c>
      <c r="C72" s="1011" t="s">
        <v>1269</v>
      </c>
      <c r="E72" s="995"/>
      <c r="F72" s="989"/>
      <c r="G72" s="996"/>
    </row>
    <row r="73" spans="2:7" s="962" customFormat="1" ht="26.4" x14ac:dyDescent="0.25">
      <c r="C73" s="1011" t="s">
        <v>1270</v>
      </c>
      <c r="E73" s="995"/>
      <c r="F73" s="989"/>
      <c r="G73" s="996"/>
    </row>
    <row r="74" spans="2:7" s="962" customFormat="1" x14ac:dyDescent="0.25">
      <c r="D74" s="962" t="s">
        <v>1271</v>
      </c>
      <c r="E74" s="995">
        <v>6</v>
      </c>
      <c r="F74" s="993"/>
      <c r="G74" s="994">
        <f>E74*F74</f>
        <v>0</v>
      </c>
    </row>
    <row r="75" spans="2:7" s="962" customFormat="1" x14ac:dyDescent="0.25">
      <c r="E75" s="995"/>
      <c r="F75" s="989"/>
      <c r="G75" s="996"/>
    </row>
    <row r="76" spans="2:7" s="962" customFormat="1" ht="52.8" x14ac:dyDescent="0.25">
      <c r="B76" s="997">
        <f>COUNTA(B$7:B75)+1</f>
        <v>5</v>
      </c>
      <c r="C76" s="1011" t="s">
        <v>1272</v>
      </c>
      <c r="E76" s="995"/>
      <c r="F76" s="989"/>
      <c r="G76" s="996"/>
    </row>
    <row r="77" spans="2:7" s="962" customFormat="1" x14ac:dyDescent="0.25">
      <c r="D77" s="962" t="s">
        <v>1271</v>
      </c>
      <c r="E77" s="995">
        <v>6</v>
      </c>
      <c r="F77" s="993"/>
      <c r="G77" s="994">
        <f>E77*F77</f>
        <v>0</v>
      </c>
    </row>
    <row r="78" spans="2:7" s="962" customFormat="1" x14ac:dyDescent="0.25">
      <c r="B78" s="1012"/>
      <c r="C78" s="677"/>
      <c r="D78" s="677"/>
      <c r="E78" s="995"/>
      <c r="F78" s="1013"/>
      <c r="G78" s="994"/>
    </row>
    <row r="79" spans="2:7" s="962" customFormat="1" x14ac:dyDescent="0.25">
      <c r="B79" s="997">
        <f>COUNTA(B$7:B78)+1</f>
        <v>6</v>
      </c>
      <c r="C79" s="677" t="s">
        <v>1273</v>
      </c>
      <c r="D79" s="677"/>
      <c r="E79" s="995"/>
      <c r="F79" s="436"/>
      <c r="G79" s="437"/>
    </row>
    <row r="80" spans="2:7" s="962" customFormat="1" ht="79.2" x14ac:dyDescent="0.25">
      <c r="B80" s="1012"/>
      <c r="C80" s="1014" t="s">
        <v>1274</v>
      </c>
      <c r="D80" s="677"/>
      <c r="E80" s="995"/>
      <c r="F80" s="436"/>
      <c r="G80" s="437"/>
    </row>
    <row r="81" spans="2:7" s="962" customFormat="1" x14ac:dyDescent="0.25">
      <c r="B81" s="1012"/>
      <c r="C81" s="1014" t="s">
        <v>1275</v>
      </c>
      <c r="D81" s="677"/>
      <c r="E81" s="995"/>
      <c r="F81" s="436"/>
      <c r="G81" s="437"/>
    </row>
    <row r="82" spans="2:7" s="962" customFormat="1" x14ac:dyDescent="0.25">
      <c r="C82" s="1015"/>
      <c r="D82" s="677"/>
      <c r="E82" s="995"/>
      <c r="F82" s="436"/>
      <c r="G82" s="437"/>
    </row>
    <row r="83" spans="2:7" s="962" customFormat="1" x14ac:dyDescent="0.25">
      <c r="C83" s="351" t="s">
        <v>1658</v>
      </c>
      <c r="D83" s="1001"/>
      <c r="E83" s="995"/>
      <c r="F83" s="436"/>
      <c r="G83" s="437"/>
    </row>
    <row r="84" spans="2:7" s="962" customFormat="1" x14ac:dyDescent="0.25">
      <c r="B84" s="1012"/>
      <c r="C84" s="677"/>
      <c r="D84" s="677"/>
      <c r="E84" s="995"/>
      <c r="F84" s="1013"/>
      <c r="G84" s="994"/>
    </row>
    <row r="85" spans="2:7" s="962" customFormat="1" x14ac:dyDescent="0.25">
      <c r="B85" s="1012"/>
      <c r="C85" s="677"/>
      <c r="D85" s="677" t="s">
        <v>1276</v>
      </c>
      <c r="E85" s="995">
        <v>6</v>
      </c>
      <c r="F85" s="1013"/>
      <c r="G85" s="994">
        <f t="shared" ref="G85" si="0">E85*F85</f>
        <v>0</v>
      </c>
    </row>
    <row r="86" spans="2:7" s="962" customFormat="1" x14ac:dyDescent="0.25">
      <c r="B86" s="997"/>
      <c r="C86" s="422"/>
      <c r="E86" s="1004"/>
    </row>
    <row r="87" spans="2:7" s="962" customFormat="1" x14ac:dyDescent="0.25">
      <c r="B87" s="997">
        <f>COUNTA(B$7:B86)+1</f>
        <v>7</v>
      </c>
      <c r="C87" s="1016" t="s">
        <v>1277</v>
      </c>
      <c r="E87" s="995"/>
      <c r="F87" s="989"/>
      <c r="G87" s="996"/>
    </row>
    <row r="88" spans="2:7" s="962" customFormat="1" ht="52.8" x14ac:dyDescent="0.25">
      <c r="B88" s="997"/>
      <c r="C88" s="1016" t="s">
        <v>1798</v>
      </c>
      <c r="E88" s="995"/>
      <c r="F88" s="989"/>
      <c r="G88" s="996"/>
    </row>
    <row r="89" spans="2:7" s="962" customFormat="1" ht="39.6" x14ac:dyDescent="0.25">
      <c r="B89" s="997"/>
      <c r="C89" s="1016" t="s">
        <v>1278</v>
      </c>
      <c r="E89" s="995"/>
      <c r="F89" s="989"/>
      <c r="G89" s="996"/>
    </row>
    <row r="90" spans="2:7" s="962" customFormat="1" x14ac:dyDescent="0.25">
      <c r="C90" s="1017"/>
      <c r="D90" s="677"/>
      <c r="E90" s="995"/>
      <c r="F90" s="989"/>
      <c r="G90" s="996"/>
    </row>
    <row r="91" spans="2:7" s="962" customFormat="1" x14ac:dyDescent="0.25">
      <c r="C91" s="351" t="s">
        <v>1658</v>
      </c>
      <c r="D91" s="1001"/>
      <c r="E91" s="995"/>
      <c r="F91" s="989"/>
      <c r="G91" s="996"/>
    </row>
    <row r="92" spans="2:7" s="962" customFormat="1" x14ac:dyDescent="0.25">
      <c r="B92" s="1012"/>
      <c r="C92" s="677"/>
      <c r="D92" s="677"/>
      <c r="E92" s="995"/>
      <c r="F92" s="1013"/>
      <c r="G92" s="994"/>
    </row>
    <row r="93" spans="2:7" s="962" customFormat="1" x14ac:dyDescent="0.25">
      <c r="B93" s="1012"/>
      <c r="C93" s="677"/>
      <c r="D93" s="677" t="s">
        <v>1279</v>
      </c>
      <c r="E93" s="995">
        <v>30</v>
      </c>
      <c r="F93" s="1013"/>
      <c r="G93" s="994">
        <f>E93*F93</f>
        <v>0</v>
      </c>
    </row>
    <row r="94" spans="2:7" s="962" customFormat="1" x14ac:dyDescent="0.25">
      <c r="B94" s="1012"/>
      <c r="C94" s="677"/>
      <c r="D94" s="677" t="s">
        <v>1280</v>
      </c>
      <c r="E94" s="995">
        <v>20</v>
      </c>
      <c r="F94" s="1013"/>
      <c r="G94" s="994">
        <f>E94*F94</f>
        <v>0</v>
      </c>
    </row>
    <row r="95" spans="2:7" s="962" customFormat="1" x14ac:dyDescent="0.25">
      <c r="B95" s="961"/>
      <c r="C95" s="1018"/>
      <c r="D95" s="677"/>
      <c r="E95" s="988"/>
      <c r="F95" s="993"/>
      <c r="G95" s="994"/>
    </row>
    <row r="96" spans="2:7" s="962" customFormat="1" x14ac:dyDescent="0.25">
      <c r="B96" s="997">
        <f>COUNTA(B$7:B94)+1</f>
        <v>8</v>
      </c>
      <c r="C96" s="961" t="s">
        <v>1281</v>
      </c>
      <c r="D96" s="925"/>
      <c r="E96" s="995"/>
      <c r="F96" s="993"/>
      <c r="G96" s="994"/>
    </row>
    <row r="97" spans="1:7" s="962" customFormat="1" ht="26.4" x14ac:dyDescent="0.25">
      <c r="B97" s="961"/>
      <c r="C97" s="960" t="s">
        <v>1123</v>
      </c>
      <c r="D97" s="925"/>
      <c r="E97" s="995"/>
      <c r="F97" s="993"/>
      <c r="G97" s="994"/>
    </row>
    <row r="98" spans="1:7" s="962" customFormat="1" x14ac:dyDescent="0.25">
      <c r="B98" s="446"/>
      <c r="C98" s="438"/>
      <c r="D98" s="925"/>
      <c r="E98" s="995"/>
      <c r="F98" s="993"/>
      <c r="G98" s="994"/>
    </row>
    <row r="99" spans="1:7" s="962" customFormat="1" x14ac:dyDescent="0.25">
      <c r="B99" s="446"/>
      <c r="C99" s="351" t="s">
        <v>1658</v>
      </c>
      <c r="D99" s="447"/>
      <c r="E99" s="995"/>
      <c r="F99" s="993"/>
      <c r="G99" s="994"/>
    </row>
    <row r="100" spans="1:7" s="962" customFormat="1" x14ac:dyDescent="0.25">
      <c r="B100" s="448"/>
      <c r="C100" s="449" t="s">
        <v>1124</v>
      </c>
      <c r="D100" s="450" t="s">
        <v>1125</v>
      </c>
      <c r="E100" s="995"/>
      <c r="F100" s="993"/>
      <c r="G100" s="994"/>
    </row>
    <row r="101" spans="1:7" s="962" customFormat="1" ht="13.8" x14ac:dyDescent="0.25">
      <c r="B101" s="448"/>
      <c r="C101" s="449" t="s">
        <v>1282</v>
      </c>
      <c r="D101" s="450">
        <v>10000</v>
      </c>
      <c r="E101" s="995"/>
      <c r="F101" s="993"/>
      <c r="G101" s="994"/>
    </row>
    <row r="102" spans="1:7" s="962" customFormat="1" x14ac:dyDescent="0.25">
      <c r="B102" s="448"/>
      <c r="C102" s="449" t="s">
        <v>1127</v>
      </c>
      <c r="D102" s="450" t="s">
        <v>1128</v>
      </c>
      <c r="E102" s="995"/>
      <c r="F102" s="989"/>
      <c r="G102" s="994"/>
    </row>
    <row r="103" spans="1:7" s="962" customFormat="1" x14ac:dyDescent="0.25">
      <c r="B103" s="997"/>
      <c r="C103" s="1016" t="s">
        <v>1283</v>
      </c>
      <c r="E103" s="995"/>
      <c r="G103" s="996"/>
    </row>
    <row r="104" spans="1:7" s="962" customFormat="1" x14ac:dyDescent="0.25">
      <c r="B104" s="1012"/>
      <c r="C104" s="848" t="s">
        <v>1284</v>
      </c>
      <c r="D104" s="677" t="s">
        <v>1285</v>
      </c>
      <c r="E104" s="995">
        <v>30</v>
      </c>
      <c r="F104" s="1013"/>
      <c r="G104" s="994">
        <f>E104*F104</f>
        <v>0</v>
      </c>
    </row>
    <row r="105" spans="1:7" s="962" customFormat="1" x14ac:dyDescent="0.25">
      <c r="B105" s="1012"/>
      <c r="C105" s="848" t="s">
        <v>1284</v>
      </c>
      <c r="D105" s="677" t="s">
        <v>1286</v>
      </c>
      <c r="E105" s="995">
        <v>20</v>
      </c>
      <c r="F105" s="1013"/>
      <c r="G105" s="994">
        <f>E105*F105</f>
        <v>0</v>
      </c>
    </row>
    <row r="106" spans="1:7" s="962" customFormat="1" x14ac:dyDescent="0.25">
      <c r="B106" s="1012"/>
      <c r="C106" s="848"/>
      <c r="D106" s="677"/>
      <c r="E106" s="995"/>
      <c r="F106" s="989"/>
      <c r="G106" s="994"/>
    </row>
    <row r="107" spans="1:7" s="852" customFormat="1" ht="26.4" x14ac:dyDescent="0.25">
      <c r="A107" s="344"/>
      <c r="B107" s="407">
        <f>COUNTA(B$7:B106)+1</f>
        <v>9</v>
      </c>
      <c r="C107" s="885" t="s">
        <v>1185</v>
      </c>
      <c r="E107" s="855"/>
      <c r="F107" s="861"/>
      <c r="G107" s="857"/>
    </row>
    <row r="108" spans="1:7" s="852" customFormat="1" ht="13.5" customHeight="1" x14ac:dyDescent="0.25">
      <c r="A108" s="344"/>
      <c r="C108" s="852" t="s">
        <v>1186</v>
      </c>
      <c r="E108" s="855"/>
      <c r="F108" s="861"/>
      <c r="G108" s="857"/>
    </row>
    <row r="109" spans="1:7" s="852" customFormat="1" ht="26.4" x14ac:dyDescent="0.25">
      <c r="A109" s="344"/>
      <c r="C109" s="1252" t="s">
        <v>1794</v>
      </c>
      <c r="E109" s="855"/>
      <c r="F109" s="861"/>
      <c r="G109" s="857"/>
    </row>
    <row r="110" spans="1:7" s="852" customFormat="1" ht="13.5" customHeight="1" x14ac:dyDescent="0.25">
      <c r="A110" s="344"/>
      <c r="C110" s="886" t="s">
        <v>1672</v>
      </c>
      <c r="E110" s="855"/>
      <c r="F110" s="861"/>
      <c r="G110" s="857"/>
    </row>
    <row r="111" spans="1:7" s="852" customFormat="1" ht="14.25" customHeight="1" x14ac:dyDescent="0.25">
      <c r="B111" s="350"/>
      <c r="C111" s="351" t="s">
        <v>1658</v>
      </c>
      <c r="D111" s="352"/>
      <c r="E111" s="855"/>
      <c r="F111" s="861"/>
      <c r="G111" s="857"/>
    </row>
    <row r="112" spans="1:7" s="852" customFormat="1" x14ac:dyDescent="0.25">
      <c r="C112" s="351"/>
      <c r="D112" s="353"/>
      <c r="E112" s="864"/>
    </row>
    <row r="113" spans="2:10" s="852" customFormat="1" x14ac:dyDescent="0.25">
      <c r="D113" s="852" t="s">
        <v>1187</v>
      </c>
      <c r="E113" s="963">
        <v>2</v>
      </c>
      <c r="F113" s="930"/>
      <c r="G113" s="965">
        <f>E113*F113</f>
        <v>0</v>
      </c>
    </row>
    <row r="114" spans="2:10" s="962" customFormat="1" x14ac:dyDescent="0.25">
      <c r="C114" s="848"/>
      <c r="D114" s="677"/>
      <c r="E114" s="995"/>
      <c r="F114" s="989"/>
      <c r="G114" s="994"/>
    </row>
    <row r="115" spans="2:10" s="962" customFormat="1" ht="39.6" x14ac:dyDescent="0.25">
      <c r="B115" s="997">
        <f>COUNTA(B$7:B113)+1</f>
        <v>10</v>
      </c>
      <c r="C115" s="1019" t="s">
        <v>1287</v>
      </c>
      <c r="E115" s="995"/>
      <c r="G115" s="996"/>
    </row>
    <row r="116" spans="2:10" s="962" customFormat="1" ht="26.4" x14ac:dyDescent="0.25">
      <c r="C116" s="1019" t="s">
        <v>1288</v>
      </c>
      <c r="E116" s="995"/>
      <c r="G116" s="996"/>
    </row>
    <row r="117" spans="2:10" s="962" customFormat="1" x14ac:dyDescent="0.25">
      <c r="D117" s="962" t="s">
        <v>1289</v>
      </c>
      <c r="E117" s="995">
        <v>50</v>
      </c>
      <c r="F117" s="993"/>
      <c r="G117" s="994">
        <f t="shared" ref="G117:G119" si="1">E117*F117</f>
        <v>0</v>
      </c>
    </row>
    <row r="118" spans="2:10" s="962" customFormat="1" x14ac:dyDescent="0.25">
      <c r="D118" s="962" t="s">
        <v>1290</v>
      </c>
      <c r="E118" s="995">
        <f>68+40</f>
        <v>108</v>
      </c>
      <c r="F118" s="993"/>
      <c r="G118" s="994">
        <f t="shared" si="1"/>
        <v>0</v>
      </c>
    </row>
    <row r="119" spans="2:10" s="962" customFormat="1" x14ac:dyDescent="0.25">
      <c r="B119" s="961"/>
      <c r="C119" s="925"/>
      <c r="D119" s="677" t="s">
        <v>1291</v>
      </c>
      <c r="E119" s="995">
        <f>185+18</f>
        <v>203</v>
      </c>
      <c r="F119" s="993"/>
      <c r="G119" s="994">
        <f t="shared" si="1"/>
        <v>0</v>
      </c>
    </row>
    <row r="120" spans="2:10" s="962" customFormat="1" x14ac:dyDescent="0.25">
      <c r="B120" s="961"/>
      <c r="C120" s="925"/>
      <c r="D120" s="677"/>
      <c r="E120" s="995"/>
      <c r="F120" s="993"/>
      <c r="G120" s="994"/>
    </row>
    <row r="121" spans="2:10" s="962" customFormat="1" x14ac:dyDescent="0.25">
      <c r="B121" s="961"/>
      <c r="C121" s="925"/>
      <c r="D121" s="677"/>
      <c r="E121" s="995"/>
      <c r="F121" s="993"/>
      <c r="G121" s="994"/>
    </row>
    <row r="122" spans="2:10" s="1022" customFormat="1" ht="26.4" x14ac:dyDescent="0.25">
      <c r="B122" s="997">
        <f>COUNTA(B$7:B115)+1</f>
        <v>11</v>
      </c>
      <c r="C122" s="1020" t="s">
        <v>1134</v>
      </c>
      <c r="D122" s="1021"/>
      <c r="E122" s="1021"/>
      <c r="F122" s="376"/>
      <c r="G122" s="377"/>
      <c r="I122" s="1023"/>
      <c r="J122" s="1024"/>
    </row>
    <row r="123" spans="2:10" s="1022" customFormat="1" ht="42" customHeight="1" x14ac:dyDescent="0.25">
      <c r="C123" s="1025" t="s">
        <v>1135</v>
      </c>
      <c r="D123" s="1021"/>
      <c r="E123" s="1021"/>
      <c r="F123" s="376"/>
      <c r="G123" s="377"/>
      <c r="I123" s="1023"/>
      <c r="J123" s="1024"/>
    </row>
    <row r="124" spans="2:10" s="1022" customFormat="1" x14ac:dyDescent="0.25">
      <c r="C124" s="1026" t="s">
        <v>1292</v>
      </c>
      <c r="D124" s="1026" t="s">
        <v>1</v>
      </c>
      <c r="E124" s="995">
        <v>4</v>
      </c>
      <c r="F124" s="993"/>
      <c r="G124" s="994">
        <f t="shared" ref="G124:G126" si="2">E124*F124</f>
        <v>0</v>
      </c>
      <c r="I124" s="1023"/>
      <c r="J124" s="1024"/>
    </row>
    <row r="125" spans="2:10" s="1022" customFormat="1" x14ac:dyDescent="0.25">
      <c r="C125" s="1026" t="s">
        <v>1293</v>
      </c>
      <c r="D125" s="1026" t="s">
        <v>1</v>
      </c>
      <c r="E125" s="995">
        <v>2</v>
      </c>
      <c r="F125" s="993"/>
      <c r="G125" s="994">
        <f t="shared" si="2"/>
        <v>0</v>
      </c>
      <c r="I125" s="1023"/>
      <c r="J125" s="1024"/>
    </row>
    <row r="126" spans="2:10" s="1022" customFormat="1" x14ac:dyDescent="0.25">
      <c r="C126" s="1026" t="s">
        <v>1294</v>
      </c>
      <c r="D126" s="1026" t="s">
        <v>1</v>
      </c>
      <c r="E126" s="995">
        <v>14</v>
      </c>
      <c r="F126" s="993"/>
      <c r="G126" s="994">
        <f t="shared" si="2"/>
        <v>0</v>
      </c>
      <c r="I126" s="1023"/>
      <c r="J126" s="1024"/>
    </row>
    <row r="127" spans="2:10" s="1022" customFormat="1" x14ac:dyDescent="0.25">
      <c r="C127" s="1026"/>
      <c r="D127" s="1026"/>
      <c r="E127" s="457"/>
      <c r="F127" s="376"/>
      <c r="G127" s="377"/>
      <c r="I127" s="1023"/>
      <c r="J127" s="1024"/>
    </row>
    <row r="128" spans="2:10" s="962" customFormat="1" x14ac:dyDescent="0.25">
      <c r="B128" s="961"/>
      <c r="C128" s="925"/>
      <c r="D128" s="677"/>
      <c r="E128" s="995"/>
      <c r="F128" s="993"/>
      <c r="G128" s="994"/>
    </row>
    <row r="129" spans="1:8" s="962" customFormat="1" x14ac:dyDescent="0.25">
      <c r="B129" s="997">
        <f>COUNTA(B$7:B126)+1</f>
        <v>12</v>
      </c>
      <c r="C129" s="962" t="s">
        <v>1295</v>
      </c>
      <c r="E129" s="995"/>
      <c r="F129" s="989"/>
      <c r="G129" s="996"/>
    </row>
    <row r="130" spans="1:8" s="962" customFormat="1" ht="14.25" customHeight="1" x14ac:dyDescent="0.25">
      <c r="A130" s="448"/>
      <c r="D130" s="962" t="s">
        <v>1076</v>
      </c>
      <c r="E130" s="995">
        <v>6</v>
      </c>
      <c r="F130" s="993"/>
      <c r="G130" s="994">
        <f>E130*F130</f>
        <v>0</v>
      </c>
      <c r="H130" s="925"/>
    </row>
    <row r="131" spans="1:8" s="962" customFormat="1" ht="15.75" customHeight="1" x14ac:dyDescent="0.25">
      <c r="A131" s="448"/>
      <c r="B131" s="961"/>
      <c r="C131" s="961"/>
      <c r="D131" s="925"/>
      <c r="E131" s="995"/>
      <c r="F131" s="993"/>
      <c r="G131" s="994"/>
      <c r="H131" s="925"/>
    </row>
    <row r="132" spans="1:8" s="962" customFormat="1" ht="26.4" x14ac:dyDescent="0.25">
      <c r="A132" s="925"/>
      <c r="B132" s="997">
        <f>COUNTA(B$8:B130)+1</f>
        <v>13</v>
      </c>
      <c r="C132" s="1019" t="s">
        <v>1224</v>
      </c>
      <c r="D132" s="925"/>
      <c r="E132" s="988"/>
      <c r="F132" s="989"/>
      <c r="G132" s="996"/>
      <c r="H132" s="448"/>
    </row>
    <row r="133" spans="1:8" s="962" customFormat="1" x14ac:dyDescent="0.25">
      <c r="B133" s="961"/>
      <c r="C133" s="925" t="s">
        <v>1225</v>
      </c>
      <c r="D133" s="925"/>
      <c r="E133" s="988"/>
      <c r="F133" s="989"/>
      <c r="G133" s="996"/>
      <c r="H133" s="448"/>
    </row>
    <row r="134" spans="1:8" s="448" customFormat="1" x14ac:dyDescent="0.25">
      <c r="B134" s="961"/>
      <c r="C134" s="925"/>
      <c r="D134" s="925" t="s">
        <v>1196</v>
      </c>
      <c r="E134" s="995">
        <v>8</v>
      </c>
      <c r="F134" s="993"/>
      <c r="G134" s="994">
        <f>E134*F134</f>
        <v>0</v>
      </c>
    </row>
    <row r="135" spans="1:8" s="448" customFormat="1" x14ac:dyDescent="0.25">
      <c r="B135" s="961"/>
      <c r="C135" s="925"/>
      <c r="D135" s="925"/>
      <c r="E135" s="995"/>
      <c r="F135" s="993"/>
      <c r="G135" s="994"/>
    </row>
    <row r="136" spans="1:8" s="448" customFormat="1" x14ac:dyDescent="0.25">
      <c r="B136" s="961"/>
      <c r="C136" s="925"/>
      <c r="D136" s="925"/>
      <c r="E136" s="988"/>
      <c r="F136" s="989"/>
      <c r="G136" s="996"/>
    </row>
    <row r="137" spans="1:8" s="448" customFormat="1" ht="26.4" x14ac:dyDescent="0.25">
      <c r="B137" s="997">
        <f>COUNTA(B$8:B134)+1</f>
        <v>14</v>
      </c>
      <c r="C137" s="1019" t="s">
        <v>1198</v>
      </c>
      <c r="D137" s="925"/>
      <c r="E137" s="988"/>
      <c r="F137" s="989"/>
      <c r="G137" s="996"/>
    </row>
    <row r="138" spans="1:8" s="962" customFormat="1" x14ac:dyDescent="0.25">
      <c r="B138" s="961"/>
      <c r="C138" s="925"/>
      <c r="D138" s="925" t="s">
        <v>1070</v>
      </c>
      <c r="E138" s="995">
        <v>1</v>
      </c>
      <c r="F138" s="993"/>
      <c r="G138" s="994">
        <f>E138*F138</f>
        <v>0</v>
      </c>
    </row>
    <row r="139" spans="1:8" s="962" customFormat="1" x14ac:dyDescent="0.25">
      <c r="B139" s="961"/>
      <c r="C139" s="925"/>
      <c r="D139" s="925"/>
      <c r="E139" s="988"/>
      <c r="F139" s="989"/>
      <c r="G139" s="996"/>
    </row>
    <row r="140" spans="1:8" s="962" customFormat="1" x14ac:dyDescent="0.25">
      <c r="B140" s="961"/>
      <c r="C140" s="925"/>
      <c r="D140" s="1027"/>
      <c r="E140" s="1028"/>
      <c r="F140" s="1029"/>
      <c r="G140" s="1030"/>
    </row>
    <row r="141" spans="1:8" s="962" customFormat="1" x14ac:dyDescent="0.25">
      <c r="B141" s="961"/>
      <c r="C141" s="976" t="str">
        <f>B6</f>
        <v>C)</v>
      </c>
      <c r="D141" s="925" t="s">
        <v>1296</v>
      </c>
      <c r="E141" s="988"/>
      <c r="F141" s="989"/>
      <c r="G141" s="994">
        <f>SUM(G7:G140)</f>
        <v>0</v>
      </c>
    </row>
    <row r="142" spans="1:8" s="962" customFormat="1" x14ac:dyDescent="0.25"/>
    <row r="143" spans="1:8" s="962" customFormat="1" ht="11.25" customHeight="1" x14ac:dyDescent="0.25"/>
    <row r="144" spans="1:8" s="962" customFormat="1" ht="11.25" customHeight="1" x14ac:dyDescent="0.25"/>
    <row r="145" s="962" customFormat="1" x14ac:dyDescent="0.25"/>
    <row r="146" s="962" customFormat="1" x14ac:dyDescent="0.25"/>
    <row r="147" s="962" customFormat="1" x14ac:dyDescent="0.25"/>
    <row r="148" s="962" customFormat="1" x14ac:dyDescent="0.25"/>
    <row r="149" s="962" customFormat="1" x14ac:dyDescent="0.25"/>
    <row r="150" s="962" customFormat="1" x14ac:dyDescent="0.25"/>
    <row r="151" s="962" customFormat="1" x14ac:dyDescent="0.25"/>
    <row r="152" s="962" customFormat="1" x14ac:dyDescent="0.25"/>
    <row r="153" s="962" customFormat="1" x14ac:dyDescent="0.25"/>
    <row r="154" s="962" customFormat="1" x14ac:dyDescent="0.25"/>
    <row r="155" s="962" customFormat="1" x14ac:dyDescent="0.25"/>
    <row r="156" s="962" customFormat="1" x14ac:dyDescent="0.25"/>
    <row r="157" s="962" customFormat="1" x14ac:dyDescent="0.25"/>
    <row r="158" s="962" customFormat="1" x14ac:dyDescent="0.25"/>
    <row r="159" s="962" customFormat="1" x14ac:dyDescent="0.25"/>
    <row r="160" s="962" customFormat="1" x14ac:dyDescent="0.25"/>
    <row r="161" spans="3:8" s="962" customFormat="1" x14ac:dyDescent="0.25"/>
    <row r="162" spans="3:8" s="962" customFormat="1" x14ac:dyDescent="0.25"/>
    <row r="163" spans="3:8" s="962" customFormat="1" x14ac:dyDescent="0.25"/>
    <row r="164" spans="3:8" s="962" customFormat="1" x14ac:dyDescent="0.25"/>
    <row r="165" spans="3:8" s="962" customFormat="1" x14ac:dyDescent="0.25">
      <c r="H165" s="925"/>
    </row>
    <row r="166" spans="3:8" s="962" customFormat="1" x14ac:dyDescent="0.25"/>
    <row r="167" spans="3:8" s="962" customFormat="1" x14ac:dyDescent="0.25"/>
    <row r="168" spans="3:8" s="962" customFormat="1" x14ac:dyDescent="0.25"/>
    <row r="169" spans="3:8" s="962" customFormat="1" x14ac:dyDescent="0.25"/>
    <row r="170" spans="3:8" s="962" customFormat="1" x14ac:dyDescent="0.25"/>
    <row r="171" spans="3:8" s="962" customFormat="1" x14ac:dyDescent="0.25"/>
    <row r="172" spans="3:8" s="962" customFormat="1" x14ac:dyDescent="0.25"/>
    <row r="173" spans="3:8" s="962" customFormat="1" x14ac:dyDescent="0.25"/>
    <row r="174" spans="3:8" s="962" customFormat="1" x14ac:dyDescent="0.25">
      <c r="E174" s="995"/>
      <c r="F174" s="436"/>
      <c r="G174" s="437"/>
    </row>
    <row r="175" spans="3:8" s="962" customFormat="1" x14ac:dyDescent="0.25">
      <c r="C175" s="1000"/>
      <c r="D175" s="677"/>
      <c r="E175" s="1004"/>
    </row>
    <row r="176" spans="3:8" s="962" customFormat="1" x14ac:dyDescent="0.25">
      <c r="C176" s="1000"/>
      <c r="E176" s="1004"/>
    </row>
    <row r="177" spans="3:8" s="962" customFormat="1" x14ac:dyDescent="0.25">
      <c r="C177" s="1000"/>
      <c r="E177" s="1004"/>
    </row>
    <row r="178" spans="3:8" s="962" customFormat="1" x14ac:dyDescent="0.25">
      <c r="C178" s="1000"/>
      <c r="D178" s="1031"/>
      <c r="E178" s="1004"/>
    </row>
    <row r="179" spans="3:8" s="962" customFormat="1" x14ac:dyDescent="0.25">
      <c r="C179" s="1000"/>
      <c r="D179" s="1032"/>
      <c r="E179" s="1004"/>
    </row>
    <row r="180" spans="3:8" s="962" customFormat="1" x14ac:dyDescent="0.25">
      <c r="C180" s="1000"/>
      <c r="D180" s="1031"/>
      <c r="E180" s="1004"/>
    </row>
    <row r="181" spans="3:8" s="962" customFormat="1" x14ac:dyDescent="0.25">
      <c r="C181" s="1033"/>
      <c r="D181" s="1031"/>
      <c r="E181" s="1004"/>
    </row>
    <row r="182" spans="3:8" s="962" customFormat="1" x14ac:dyDescent="0.25">
      <c r="C182" s="848"/>
      <c r="D182" s="1031"/>
      <c r="E182" s="1004"/>
    </row>
    <row r="183" spans="3:8" s="962" customFormat="1" x14ac:dyDescent="0.25">
      <c r="C183" s="1000"/>
      <c r="D183" s="1031"/>
      <c r="E183" s="1004"/>
      <c r="H183" s="925"/>
    </row>
    <row r="184" spans="3:8" s="962" customFormat="1" x14ac:dyDescent="0.25">
      <c r="C184" s="1000"/>
      <c r="D184" s="1031"/>
      <c r="E184" s="1004"/>
    </row>
    <row r="185" spans="3:8" s="962" customFormat="1" x14ac:dyDescent="0.25">
      <c r="C185" s="1000"/>
      <c r="D185" s="1031"/>
      <c r="E185" s="1004"/>
    </row>
    <row r="186" spans="3:8" s="962" customFormat="1" x14ac:dyDescent="0.25">
      <c r="C186" s="1000"/>
      <c r="D186" s="1031"/>
      <c r="E186" s="1004"/>
    </row>
    <row r="187" spans="3:8" s="962" customFormat="1" x14ac:dyDescent="0.25">
      <c r="C187" s="1000"/>
      <c r="D187" s="1031"/>
      <c r="E187" s="1004"/>
    </row>
    <row r="188" spans="3:8" s="962" customFormat="1" x14ac:dyDescent="0.25">
      <c r="C188" s="1000"/>
      <c r="D188" s="1031"/>
      <c r="E188" s="1004"/>
    </row>
    <row r="189" spans="3:8" s="962" customFormat="1" x14ac:dyDescent="0.25">
      <c r="C189" s="1000"/>
      <c r="E189" s="995"/>
      <c r="F189" s="441"/>
      <c r="G189" s="442"/>
    </row>
    <row r="190" spans="3:8" s="962" customFormat="1" x14ac:dyDescent="0.25">
      <c r="C190" s="1000"/>
      <c r="D190" s="1031"/>
      <c r="E190" s="1004"/>
    </row>
    <row r="191" spans="3:8" s="962" customFormat="1" x14ac:dyDescent="0.25">
      <c r="C191" s="1000"/>
      <c r="D191" s="677"/>
      <c r="E191" s="995"/>
      <c r="F191" s="989"/>
      <c r="G191" s="996"/>
    </row>
    <row r="192" spans="3:8" s="962" customFormat="1" x14ac:dyDescent="0.25">
      <c r="C192" s="438"/>
      <c r="D192" s="1003"/>
      <c r="E192" s="995"/>
      <c r="F192" s="989"/>
      <c r="G192" s="996"/>
    </row>
    <row r="193" spans="3:8" s="962" customFormat="1" x14ac:dyDescent="0.25">
      <c r="C193" s="1000"/>
      <c r="E193" s="995"/>
      <c r="F193" s="989"/>
      <c r="G193" s="996"/>
    </row>
    <row r="194" spans="3:8" s="962" customFormat="1" x14ac:dyDescent="0.25">
      <c r="C194" s="1000"/>
      <c r="D194" s="677"/>
      <c r="E194" s="995"/>
      <c r="F194" s="989"/>
      <c r="G194" s="996"/>
    </row>
    <row r="195" spans="3:8" s="962" customFormat="1" x14ac:dyDescent="0.25">
      <c r="C195" s="1000"/>
      <c r="E195" s="988"/>
      <c r="F195" s="989"/>
      <c r="G195" s="996"/>
    </row>
    <row r="196" spans="3:8" s="962" customFormat="1" x14ac:dyDescent="0.25">
      <c r="C196" s="1000"/>
      <c r="E196" s="995"/>
      <c r="F196" s="989"/>
      <c r="G196" s="996"/>
    </row>
    <row r="197" spans="3:8" s="962" customFormat="1" x14ac:dyDescent="0.25">
      <c r="C197" s="1002"/>
      <c r="E197" s="995"/>
      <c r="F197" s="989"/>
      <c r="G197" s="996"/>
    </row>
    <row r="198" spans="3:8" s="962" customFormat="1" x14ac:dyDescent="0.25">
      <c r="C198" s="848"/>
      <c r="D198" s="677"/>
      <c r="E198" s="995"/>
      <c r="F198" s="989"/>
      <c r="G198" s="996"/>
    </row>
    <row r="199" spans="3:8" s="962" customFormat="1" x14ac:dyDescent="0.25">
      <c r="C199" s="1000"/>
      <c r="D199" s="1031"/>
      <c r="E199" s="995"/>
      <c r="F199" s="989"/>
      <c r="G199" s="996"/>
    </row>
    <row r="200" spans="3:8" s="962" customFormat="1" x14ac:dyDescent="0.25">
      <c r="C200" s="1000"/>
      <c r="E200" s="995"/>
      <c r="F200" s="989"/>
      <c r="G200" s="996"/>
      <c r="H200" s="925"/>
    </row>
    <row r="201" spans="3:8" s="962" customFormat="1" x14ac:dyDescent="0.25">
      <c r="C201" s="1000"/>
      <c r="E201" s="995"/>
      <c r="F201" s="989"/>
      <c r="G201" s="996"/>
    </row>
    <row r="202" spans="3:8" s="962" customFormat="1" x14ac:dyDescent="0.25">
      <c r="C202" s="1000"/>
      <c r="E202" s="995"/>
      <c r="F202" s="989"/>
      <c r="G202" s="996"/>
    </row>
    <row r="203" spans="3:8" s="962" customFormat="1" x14ac:dyDescent="0.25">
      <c r="C203" s="1000"/>
      <c r="E203" s="995"/>
      <c r="F203" s="989"/>
      <c r="G203" s="996"/>
    </row>
    <row r="204" spans="3:8" s="962" customFormat="1" x14ac:dyDescent="0.25">
      <c r="C204" s="1000"/>
      <c r="E204" s="995"/>
      <c r="F204" s="989"/>
      <c r="G204" s="996"/>
    </row>
    <row r="205" spans="3:8" s="962" customFormat="1" x14ac:dyDescent="0.25">
      <c r="C205" s="1000"/>
      <c r="E205" s="995"/>
      <c r="F205" s="989"/>
      <c r="G205" s="996"/>
    </row>
    <row r="206" spans="3:8" s="962" customFormat="1" x14ac:dyDescent="0.25">
      <c r="C206" s="848"/>
      <c r="E206" s="995"/>
      <c r="F206" s="989"/>
      <c r="G206" s="996"/>
    </row>
    <row r="207" spans="3:8" s="962" customFormat="1" x14ac:dyDescent="0.25">
      <c r="C207" s="1000"/>
      <c r="D207" s="925"/>
      <c r="E207" s="995"/>
      <c r="F207" s="989"/>
      <c r="G207" s="996"/>
    </row>
    <row r="208" spans="3:8" s="962" customFormat="1" x14ac:dyDescent="0.25">
      <c r="C208" s="1000"/>
      <c r="E208" s="995"/>
      <c r="F208" s="989"/>
      <c r="G208" s="996"/>
    </row>
    <row r="209" spans="3:7" s="962" customFormat="1" x14ac:dyDescent="0.25">
      <c r="E209" s="995"/>
      <c r="F209" s="1013"/>
      <c r="G209" s="994"/>
    </row>
    <row r="210" spans="3:7" s="962" customFormat="1" x14ac:dyDescent="0.25">
      <c r="E210" s="995"/>
      <c r="F210" s="1013"/>
      <c r="G210" s="994"/>
    </row>
    <row r="211" spans="3:7" s="962" customFormat="1" x14ac:dyDescent="0.25">
      <c r="C211" s="1015"/>
      <c r="D211" s="677"/>
      <c r="E211" s="995"/>
      <c r="F211" s="989"/>
      <c r="G211" s="996"/>
    </row>
    <row r="212" spans="3:7" s="962" customFormat="1" x14ac:dyDescent="0.25">
      <c r="C212" s="438"/>
      <c r="D212" s="1003"/>
      <c r="E212" s="995"/>
      <c r="F212" s="989"/>
      <c r="G212" s="996"/>
    </row>
    <row r="213" spans="3:7" s="962" customFormat="1" x14ac:dyDescent="0.25">
      <c r="C213" s="1015"/>
      <c r="E213" s="995"/>
      <c r="F213" s="989"/>
      <c r="G213" s="996"/>
    </row>
    <row r="214" spans="3:7" s="962" customFormat="1" x14ac:dyDescent="0.25">
      <c r="C214" s="1015"/>
      <c r="D214" s="1031"/>
      <c r="E214" s="995"/>
      <c r="F214" s="989"/>
      <c r="G214" s="996"/>
    </row>
    <row r="215" spans="3:7" s="962" customFormat="1" x14ac:dyDescent="0.25">
      <c r="C215" s="1015"/>
      <c r="D215" s="1032"/>
      <c r="E215" s="995"/>
      <c r="F215" s="989"/>
      <c r="G215" s="996"/>
    </row>
    <row r="216" spans="3:7" s="962" customFormat="1" x14ac:dyDescent="0.25">
      <c r="C216" s="1015"/>
      <c r="D216" s="1031"/>
      <c r="E216" s="995"/>
      <c r="F216" s="989"/>
      <c r="G216" s="996"/>
    </row>
    <row r="217" spans="3:7" s="962" customFormat="1" x14ac:dyDescent="0.25">
      <c r="C217" s="1034"/>
      <c r="D217" s="677"/>
      <c r="E217" s="995"/>
      <c r="F217" s="989"/>
      <c r="G217" s="996"/>
    </row>
    <row r="218" spans="3:7" s="962" customFormat="1" x14ac:dyDescent="0.25">
      <c r="C218" s="1017"/>
      <c r="D218" s="677"/>
      <c r="E218" s="995"/>
      <c r="F218" s="989"/>
      <c r="G218" s="996"/>
    </row>
    <row r="219" spans="3:7" s="962" customFormat="1" x14ac:dyDescent="0.25">
      <c r="C219" s="1015"/>
      <c r="D219" s="1031"/>
      <c r="E219" s="995"/>
      <c r="F219" s="989"/>
      <c r="G219" s="996"/>
    </row>
    <row r="220" spans="3:7" s="962" customFormat="1" x14ac:dyDescent="0.25">
      <c r="C220" s="1015"/>
      <c r="D220" s="1031"/>
      <c r="E220" s="995"/>
      <c r="F220" s="989"/>
      <c r="G220" s="996"/>
    </row>
    <row r="221" spans="3:7" s="962" customFormat="1" x14ac:dyDescent="0.25">
      <c r="C221" s="1015"/>
      <c r="D221" s="1031"/>
      <c r="E221" s="995"/>
      <c r="F221" s="989"/>
      <c r="G221" s="996"/>
    </row>
    <row r="222" spans="3:7" s="962" customFormat="1" x14ac:dyDescent="0.25">
      <c r="C222" s="1015"/>
      <c r="D222" s="1031"/>
      <c r="E222" s="995"/>
      <c r="F222" s="989"/>
      <c r="G222" s="996"/>
    </row>
    <row r="223" spans="3:7" s="962" customFormat="1" x14ac:dyDescent="0.25">
      <c r="C223" s="848"/>
      <c r="E223" s="995"/>
      <c r="F223" s="989"/>
      <c r="G223" s="996"/>
    </row>
    <row r="224" spans="3:7" s="962" customFormat="1" x14ac:dyDescent="0.25">
      <c r="C224" s="1035"/>
      <c r="E224" s="995"/>
      <c r="F224" s="989"/>
      <c r="G224" s="996"/>
    </row>
    <row r="225" spans="3:9" s="962" customFormat="1" x14ac:dyDescent="0.25">
      <c r="C225" s="1015"/>
      <c r="E225" s="995"/>
      <c r="F225" s="1013"/>
      <c r="G225" s="994"/>
      <c r="H225" s="925"/>
    </row>
    <row r="226" spans="3:9" s="962" customFormat="1" x14ac:dyDescent="0.25">
      <c r="C226" s="1015"/>
      <c r="E226" s="995"/>
      <c r="F226" s="1013"/>
      <c r="G226" s="994"/>
      <c r="H226" s="925"/>
    </row>
    <row r="227" spans="3:9" s="962" customFormat="1" x14ac:dyDescent="0.25">
      <c r="C227" s="1000"/>
      <c r="E227" s="1004"/>
      <c r="F227" s="989"/>
      <c r="G227" s="1006"/>
      <c r="H227" s="925"/>
    </row>
    <row r="228" spans="3:9" s="962" customFormat="1" x14ac:dyDescent="0.25">
      <c r="C228" s="438"/>
      <c r="D228" s="1003"/>
      <c r="E228" s="995"/>
      <c r="F228" s="989"/>
      <c r="G228" s="996"/>
      <c r="I228" s="925"/>
    </row>
    <row r="229" spans="3:9" s="962" customFormat="1" x14ac:dyDescent="0.25">
      <c r="C229" s="1000"/>
      <c r="E229" s="1004"/>
      <c r="F229" s="989"/>
      <c r="G229" s="1006"/>
    </row>
    <row r="230" spans="3:9" s="962" customFormat="1" x14ac:dyDescent="0.25">
      <c r="C230" s="1000"/>
      <c r="E230" s="1004"/>
      <c r="F230" s="989"/>
      <c r="G230" s="1006"/>
    </row>
    <row r="231" spans="3:9" s="962" customFormat="1" x14ac:dyDescent="0.25">
      <c r="C231" s="1000"/>
      <c r="E231" s="1004"/>
      <c r="F231" s="989"/>
      <c r="G231" s="1006"/>
    </row>
    <row r="232" spans="3:9" s="962" customFormat="1" x14ac:dyDescent="0.25">
      <c r="C232" s="1033"/>
      <c r="E232" s="1004"/>
      <c r="F232" s="989"/>
      <c r="G232" s="1006"/>
      <c r="H232" s="925"/>
    </row>
    <row r="233" spans="3:9" s="962" customFormat="1" x14ac:dyDescent="0.25">
      <c r="C233" s="1000"/>
      <c r="E233" s="1004"/>
      <c r="F233" s="989"/>
      <c r="G233" s="1006"/>
    </row>
    <row r="234" spans="3:9" s="962" customFormat="1" x14ac:dyDescent="0.25">
      <c r="C234" s="848"/>
      <c r="D234" s="677"/>
      <c r="E234" s="1004"/>
      <c r="F234" s="989"/>
      <c r="G234" s="1006"/>
    </row>
    <row r="235" spans="3:9" s="962" customFormat="1" x14ac:dyDescent="0.25">
      <c r="C235" s="1000"/>
      <c r="E235" s="1004"/>
      <c r="F235" s="989"/>
      <c r="G235" s="1006"/>
    </row>
    <row r="236" spans="3:9" s="962" customFormat="1" x14ac:dyDescent="0.25">
      <c r="C236" s="1000"/>
      <c r="E236" s="1004"/>
      <c r="F236" s="989"/>
      <c r="G236" s="1006"/>
    </row>
    <row r="237" spans="3:9" s="962" customFormat="1" x14ac:dyDescent="0.25">
      <c r="C237" s="1000"/>
      <c r="E237" s="1004"/>
      <c r="F237" s="989"/>
      <c r="G237" s="1006"/>
    </row>
    <row r="238" spans="3:9" s="962" customFormat="1" x14ac:dyDescent="0.25">
      <c r="C238" s="1000"/>
      <c r="D238" s="677"/>
      <c r="E238" s="1004"/>
      <c r="F238" s="989"/>
      <c r="G238" s="1006"/>
    </row>
    <row r="239" spans="3:9" s="962" customFormat="1" x14ac:dyDescent="0.25">
      <c r="C239" s="848"/>
      <c r="D239" s="677"/>
      <c r="E239" s="1004"/>
      <c r="F239" s="989"/>
      <c r="G239" s="1006"/>
    </row>
    <row r="240" spans="3:9" s="962" customFormat="1" x14ac:dyDescent="0.25">
      <c r="E240" s="1004"/>
      <c r="F240" s="989"/>
      <c r="G240" s="1006"/>
    </row>
    <row r="241" spans="3:7" s="962" customFormat="1" x14ac:dyDescent="0.25">
      <c r="E241" s="1004"/>
      <c r="F241" s="993"/>
      <c r="G241" s="1005"/>
    </row>
    <row r="242" spans="3:7" s="962" customFormat="1" x14ac:dyDescent="0.25">
      <c r="E242" s="1004"/>
      <c r="F242" s="989"/>
      <c r="G242" s="1006"/>
    </row>
    <row r="243" spans="3:7" s="962" customFormat="1" x14ac:dyDescent="0.25">
      <c r="C243" s="1000"/>
      <c r="D243" s="1031"/>
      <c r="E243" s="995"/>
      <c r="F243" s="989"/>
      <c r="G243" s="996"/>
    </row>
    <row r="244" spans="3:7" s="962" customFormat="1" x14ac:dyDescent="0.25">
      <c r="C244" s="1000"/>
      <c r="D244" s="1032"/>
      <c r="E244" s="995"/>
      <c r="F244" s="989"/>
      <c r="G244" s="996"/>
    </row>
    <row r="245" spans="3:7" s="962" customFormat="1" x14ac:dyDescent="0.25">
      <c r="C245" s="1000"/>
      <c r="D245" s="1032"/>
      <c r="E245" s="995"/>
      <c r="F245" s="989"/>
      <c r="G245" s="996"/>
    </row>
    <row r="246" spans="3:7" s="962" customFormat="1" x14ac:dyDescent="0.25">
      <c r="C246" s="1000"/>
      <c r="D246" s="1032"/>
      <c r="E246" s="995"/>
      <c r="F246" s="989"/>
      <c r="G246" s="996"/>
    </row>
    <row r="247" spans="3:7" s="962" customFormat="1" x14ac:dyDescent="0.25">
      <c r="C247" s="1000"/>
      <c r="D247" s="1031"/>
      <c r="E247" s="995"/>
      <c r="F247" s="989"/>
      <c r="G247" s="996"/>
    </row>
    <row r="248" spans="3:7" s="962" customFormat="1" x14ac:dyDescent="0.25">
      <c r="C248" s="1000"/>
      <c r="D248" s="1031"/>
      <c r="E248" s="995"/>
      <c r="F248" s="989"/>
      <c r="G248" s="996"/>
    </row>
    <row r="249" spans="3:7" s="962" customFormat="1" x14ac:dyDescent="0.25">
      <c r="E249" s="995"/>
      <c r="F249" s="1013"/>
      <c r="G249" s="994"/>
    </row>
    <row r="250" spans="3:7" s="962" customFormat="1" ht="15.75" customHeight="1" x14ac:dyDescent="0.25">
      <c r="C250" s="1000"/>
      <c r="D250" s="1031"/>
      <c r="E250" s="995"/>
      <c r="F250" s="1013"/>
      <c r="G250" s="994"/>
    </row>
    <row r="251" spans="3:7" s="962" customFormat="1" ht="15.75" customHeight="1" x14ac:dyDescent="0.25">
      <c r="E251" s="995"/>
      <c r="F251" s="1013"/>
      <c r="G251" s="994"/>
    </row>
    <row r="252" spans="3:7" s="962" customFormat="1" x14ac:dyDescent="0.25">
      <c r="E252" s="995"/>
      <c r="F252" s="1013"/>
      <c r="G252" s="994"/>
    </row>
    <row r="253" spans="3:7" s="962" customFormat="1" x14ac:dyDescent="0.25">
      <c r="C253" s="1000"/>
      <c r="D253" s="1031"/>
      <c r="E253" s="995"/>
      <c r="F253" s="1013"/>
      <c r="G253" s="994"/>
    </row>
    <row r="254" spans="3:7" s="962" customFormat="1" x14ac:dyDescent="0.25">
      <c r="E254" s="995"/>
      <c r="F254" s="1013"/>
      <c r="G254" s="994"/>
    </row>
    <row r="255" spans="3:7" s="962" customFormat="1" x14ac:dyDescent="0.25">
      <c r="E255" s="995"/>
      <c r="F255" s="1013"/>
      <c r="G255" s="994"/>
    </row>
    <row r="256" spans="3:7" s="962" customFormat="1" x14ac:dyDescent="0.25">
      <c r="C256" s="1000"/>
      <c r="D256" s="677"/>
      <c r="E256" s="1004"/>
    </row>
    <row r="257" spans="3:7" s="962" customFormat="1" x14ac:dyDescent="0.25">
      <c r="C257" s="1000"/>
      <c r="E257" s="1004"/>
    </row>
    <row r="258" spans="3:7" s="962" customFormat="1" x14ac:dyDescent="0.25">
      <c r="C258" s="1000"/>
      <c r="E258" s="1004"/>
    </row>
    <row r="259" spans="3:7" s="962" customFormat="1" x14ac:dyDescent="0.25">
      <c r="C259" s="1000"/>
      <c r="D259" s="1031"/>
      <c r="E259" s="1004"/>
    </row>
    <row r="260" spans="3:7" s="962" customFormat="1" x14ac:dyDescent="0.25">
      <c r="C260" s="1000"/>
      <c r="D260" s="1032"/>
      <c r="E260" s="1004"/>
    </row>
    <row r="261" spans="3:7" s="962" customFormat="1" x14ac:dyDescent="0.25">
      <c r="C261" s="1000"/>
      <c r="D261" s="1031"/>
      <c r="E261" s="1004"/>
    </row>
    <row r="262" spans="3:7" s="962" customFormat="1" x14ac:dyDescent="0.25">
      <c r="C262" s="1033"/>
      <c r="D262" s="1031"/>
      <c r="E262" s="1004"/>
    </row>
    <row r="263" spans="3:7" s="962" customFormat="1" x14ac:dyDescent="0.25">
      <c r="C263" s="848"/>
      <c r="D263" s="1031"/>
      <c r="E263" s="1004"/>
    </row>
    <row r="264" spans="3:7" s="962" customFormat="1" x14ac:dyDescent="0.25">
      <c r="C264" s="1000"/>
      <c r="D264" s="1031"/>
      <c r="E264" s="1004"/>
    </row>
    <row r="265" spans="3:7" s="962" customFormat="1" x14ac:dyDescent="0.25">
      <c r="C265" s="1000"/>
      <c r="D265" s="1031"/>
      <c r="E265" s="1004"/>
    </row>
    <row r="266" spans="3:7" s="962" customFormat="1" x14ac:dyDescent="0.25">
      <c r="C266" s="1000"/>
      <c r="D266" s="1031"/>
      <c r="E266" s="1004"/>
    </row>
    <row r="267" spans="3:7" s="962" customFormat="1" x14ac:dyDescent="0.25">
      <c r="C267" s="1000"/>
      <c r="D267" s="1031"/>
      <c r="E267" s="1004"/>
    </row>
    <row r="268" spans="3:7" s="962" customFormat="1" x14ac:dyDescent="0.25">
      <c r="E268" s="1004"/>
    </row>
    <row r="269" spans="3:7" s="962" customFormat="1" x14ac:dyDescent="0.25">
      <c r="E269" s="995"/>
      <c r="F269" s="1013"/>
      <c r="G269" s="994"/>
    </row>
    <row r="270" spans="3:7" s="962" customFormat="1" x14ac:dyDescent="0.25">
      <c r="E270" s="1004"/>
    </row>
    <row r="271" spans="3:7" s="962" customFormat="1" x14ac:dyDescent="0.25">
      <c r="C271" s="1000"/>
      <c r="D271" s="677"/>
      <c r="E271" s="1004"/>
    </row>
    <row r="272" spans="3:7" s="962" customFormat="1" x14ac:dyDescent="0.25">
      <c r="C272" s="1000"/>
      <c r="E272" s="1004"/>
    </row>
    <row r="273" spans="2:8" s="962" customFormat="1" x14ac:dyDescent="0.25">
      <c r="C273" s="1000"/>
      <c r="E273" s="1004"/>
    </row>
    <row r="274" spans="2:8" s="962" customFormat="1" x14ac:dyDescent="0.25">
      <c r="C274" s="1000"/>
      <c r="D274" s="1031"/>
      <c r="E274" s="1004"/>
    </row>
    <row r="275" spans="2:8" s="962" customFormat="1" x14ac:dyDescent="0.25">
      <c r="C275" s="1000"/>
      <c r="D275" s="1032"/>
      <c r="E275" s="1004"/>
    </row>
    <row r="276" spans="2:8" s="962" customFormat="1" x14ac:dyDescent="0.25">
      <c r="C276" s="1000"/>
      <c r="D276" s="1031"/>
      <c r="E276" s="1004"/>
    </row>
    <row r="277" spans="2:8" s="962" customFormat="1" x14ac:dyDescent="0.25">
      <c r="C277" s="1033"/>
      <c r="D277" s="1032"/>
      <c r="E277" s="1004"/>
    </row>
    <row r="278" spans="2:8" s="962" customFormat="1" x14ac:dyDescent="0.25">
      <c r="C278" s="848"/>
      <c r="D278" s="1031"/>
      <c r="E278" s="1004"/>
    </row>
    <row r="279" spans="2:8" s="962" customFormat="1" x14ac:dyDescent="0.25">
      <c r="C279" s="1000"/>
      <c r="D279" s="1031"/>
      <c r="E279" s="1004"/>
    </row>
    <row r="280" spans="2:8" s="962" customFormat="1" x14ac:dyDescent="0.25">
      <c r="C280" s="1000"/>
      <c r="D280" s="1031"/>
      <c r="E280" s="1004"/>
    </row>
    <row r="281" spans="2:8" s="962" customFormat="1" x14ac:dyDescent="0.25">
      <c r="C281" s="1000"/>
      <c r="D281" s="1031"/>
      <c r="E281" s="1004"/>
      <c r="H281" s="925"/>
    </row>
    <row r="282" spans="2:8" s="962" customFormat="1" x14ac:dyDescent="0.25">
      <c r="C282" s="1000"/>
      <c r="D282" s="1031"/>
      <c r="E282" s="1004"/>
    </row>
    <row r="283" spans="2:8" s="962" customFormat="1" x14ac:dyDescent="0.25">
      <c r="E283" s="1004"/>
    </row>
    <row r="284" spans="2:8" s="962" customFormat="1" x14ac:dyDescent="0.25">
      <c r="E284" s="995"/>
      <c r="F284" s="1013"/>
      <c r="G284" s="994"/>
    </row>
    <row r="285" spans="2:8" s="962" customFormat="1" x14ac:dyDescent="0.25">
      <c r="E285" s="995"/>
      <c r="F285" s="989"/>
      <c r="G285" s="996"/>
    </row>
    <row r="286" spans="2:8" s="962" customFormat="1" x14ac:dyDescent="0.25">
      <c r="B286" s="925"/>
      <c r="C286" s="925"/>
      <c r="D286" s="925"/>
      <c r="E286" s="988"/>
      <c r="F286" s="989"/>
      <c r="G286" s="996"/>
    </row>
    <row r="287" spans="2:8" s="962" customFormat="1" x14ac:dyDescent="0.25">
      <c r="B287" s="925"/>
      <c r="C287" s="925"/>
      <c r="D287" s="925"/>
      <c r="E287" s="988"/>
      <c r="F287" s="989"/>
      <c r="G287" s="996"/>
    </row>
    <row r="288" spans="2:8" s="962" customFormat="1" x14ac:dyDescent="0.25"/>
    <row r="289" spans="2:8" s="962" customFormat="1" x14ac:dyDescent="0.25"/>
    <row r="290" spans="2:8" s="962" customFormat="1" x14ac:dyDescent="0.25"/>
    <row r="291" spans="2:8" s="962" customFormat="1" x14ac:dyDescent="0.25"/>
    <row r="292" spans="2:8" s="962" customFormat="1" x14ac:dyDescent="0.25">
      <c r="B292" s="925"/>
      <c r="C292" s="925"/>
      <c r="D292" s="925"/>
      <c r="E292" s="988"/>
      <c r="F292" s="989"/>
      <c r="G292" s="996"/>
    </row>
    <row r="293" spans="2:8" s="962" customFormat="1" x14ac:dyDescent="0.25">
      <c r="B293" s="925"/>
      <c r="C293" s="925"/>
      <c r="D293" s="925"/>
      <c r="E293" s="988"/>
      <c r="F293" s="989"/>
      <c r="G293" s="996"/>
    </row>
    <row r="294" spans="2:8" s="962" customFormat="1" x14ac:dyDescent="0.25">
      <c r="B294" s="925"/>
      <c r="C294" s="925"/>
      <c r="D294" s="925"/>
      <c r="E294" s="988"/>
      <c r="F294" s="989"/>
      <c r="G294" s="996"/>
    </row>
    <row r="295" spans="2:8" s="962" customFormat="1" x14ac:dyDescent="0.25">
      <c r="B295" s="925"/>
      <c r="C295" s="925"/>
      <c r="D295" s="925"/>
      <c r="E295" s="925"/>
      <c r="F295" s="925"/>
      <c r="G295" s="925"/>
    </row>
    <row r="296" spans="2:8" s="962" customFormat="1" x14ac:dyDescent="0.25">
      <c r="B296" s="925"/>
      <c r="C296" s="925"/>
      <c r="D296" s="925"/>
      <c r="E296" s="925"/>
      <c r="F296" s="925"/>
      <c r="G296" s="925"/>
      <c r="H296" s="925"/>
    </row>
    <row r="297" spans="2:8" s="962" customFormat="1" x14ac:dyDescent="0.25">
      <c r="B297" s="925"/>
      <c r="C297" s="925"/>
      <c r="D297" s="925"/>
      <c r="E297" s="925"/>
      <c r="F297" s="925"/>
      <c r="G297" s="925"/>
    </row>
    <row r="298" spans="2:8" s="962" customFormat="1" x14ac:dyDescent="0.25"/>
    <row r="299" spans="2:8" s="962" customFormat="1" x14ac:dyDescent="0.25">
      <c r="B299" s="925"/>
      <c r="C299" s="925"/>
      <c r="D299" s="925"/>
      <c r="E299" s="925"/>
      <c r="F299" s="925"/>
      <c r="G299" s="925"/>
    </row>
    <row r="300" spans="2:8" s="962" customFormat="1" x14ac:dyDescent="0.25">
      <c r="B300" s="925"/>
      <c r="C300" s="925"/>
      <c r="D300" s="925"/>
      <c r="E300" s="925"/>
      <c r="F300" s="925"/>
      <c r="G300" s="925"/>
    </row>
    <row r="301" spans="2:8" s="962" customFormat="1" x14ac:dyDescent="0.25">
      <c r="B301" s="925"/>
      <c r="C301" s="925"/>
      <c r="D301" s="925"/>
      <c r="E301" s="925"/>
      <c r="F301" s="925"/>
      <c r="G301" s="925"/>
    </row>
    <row r="302" spans="2:8" s="962" customFormat="1" x14ac:dyDescent="0.25">
      <c r="B302" s="925"/>
      <c r="C302" s="925"/>
      <c r="D302" s="925"/>
      <c r="E302" s="925"/>
      <c r="F302" s="925"/>
      <c r="G302" s="925"/>
    </row>
    <row r="303" spans="2:8" s="962" customFormat="1" x14ac:dyDescent="0.25">
      <c r="B303" s="925"/>
      <c r="C303" s="925"/>
      <c r="D303" s="925"/>
      <c r="E303" s="988"/>
      <c r="F303" s="989"/>
      <c r="G303" s="996"/>
    </row>
    <row r="304" spans="2:8" s="962" customFormat="1" x14ac:dyDescent="0.25">
      <c r="B304" s="925"/>
      <c r="C304" s="925"/>
      <c r="D304" s="925"/>
      <c r="E304" s="988"/>
      <c r="F304" s="989"/>
      <c r="G304" s="996"/>
    </row>
    <row r="305" spans="1:7" s="962" customFormat="1" x14ac:dyDescent="0.25">
      <c r="B305" s="925"/>
      <c r="C305" s="925"/>
      <c r="D305" s="925"/>
      <c r="E305" s="988"/>
      <c r="F305" s="989"/>
      <c r="G305" s="996"/>
    </row>
    <row r="306" spans="1:7" s="962" customFormat="1" x14ac:dyDescent="0.25">
      <c r="B306" s="925"/>
      <c r="C306" s="925"/>
      <c r="D306" s="925"/>
      <c r="E306" s="988"/>
      <c r="F306" s="989"/>
      <c r="G306" s="996"/>
    </row>
    <row r="307" spans="1:7" s="962" customFormat="1" x14ac:dyDescent="0.25">
      <c r="B307" s="925"/>
      <c r="C307" s="925"/>
      <c r="D307" s="925"/>
      <c r="E307" s="988"/>
      <c r="F307" s="989"/>
      <c r="G307" s="996"/>
    </row>
    <row r="308" spans="1:7" s="962" customFormat="1" x14ac:dyDescent="0.25">
      <c r="B308" s="925"/>
      <c r="C308" s="925"/>
      <c r="D308" s="925"/>
      <c r="E308" s="988"/>
      <c r="F308" s="989"/>
      <c r="G308" s="996"/>
    </row>
    <row r="309" spans="1:7" s="962" customFormat="1" x14ac:dyDescent="0.25">
      <c r="B309" s="925"/>
      <c r="C309" s="925"/>
      <c r="D309" s="925"/>
      <c r="E309" s="988"/>
      <c r="F309" s="989"/>
      <c r="G309" s="996"/>
    </row>
    <row r="310" spans="1:7" s="962" customFormat="1" x14ac:dyDescent="0.25">
      <c r="A310" s="677"/>
      <c r="B310" s="925"/>
      <c r="C310" s="925"/>
      <c r="D310" s="925"/>
      <c r="E310" s="988"/>
      <c r="F310" s="989"/>
      <c r="G310" s="996"/>
    </row>
    <row r="311" spans="1:7" s="962" customFormat="1" x14ac:dyDescent="0.25">
      <c r="B311" s="925"/>
      <c r="C311" s="925"/>
      <c r="D311" s="925"/>
      <c r="E311" s="988"/>
      <c r="F311" s="989"/>
      <c r="G311" s="996"/>
    </row>
    <row r="312" spans="1:7" s="962" customFormat="1" x14ac:dyDescent="0.25">
      <c r="B312" s="1012"/>
      <c r="C312" s="1012"/>
      <c r="D312" s="1012"/>
      <c r="E312" s="1012"/>
      <c r="F312" s="1012"/>
      <c r="G312" s="1012"/>
    </row>
    <row r="313" spans="1:7" s="962" customFormat="1" x14ac:dyDescent="0.25">
      <c r="B313" s="1012"/>
      <c r="C313" s="1012"/>
      <c r="D313" s="1012"/>
      <c r="E313" s="1012"/>
      <c r="F313" s="1012"/>
      <c r="G313" s="1012"/>
    </row>
    <row r="314" spans="1:7" s="962" customFormat="1" x14ac:dyDescent="0.25">
      <c r="B314" s="1012"/>
      <c r="C314" s="1012"/>
      <c r="D314" s="1012"/>
      <c r="E314" s="1012"/>
      <c r="F314" s="1012"/>
      <c r="G314" s="1012"/>
    </row>
    <row r="315" spans="1:7" s="962" customFormat="1" x14ac:dyDescent="0.25">
      <c r="B315" s="1012"/>
      <c r="C315" s="1012"/>
      <c r="D315" s="1012"/>
      <c r="E315" s="1012"/>
      <c r="F315" s="1012"/>
      <c r="G315" s="1012"/>
    </row>
    <row r="316" spans="1:7" s="962" customFormat="1" x14ac:dyDescent="0.25">
      <c r="B316" s="1012"/>
      <c r="C316" s="1012"/>
      <c r="D316" s="1012"/>
      <c r="E316" s="1012"/>
      <c r="F316" s="1012"/>
      <c r="G316" s="1012"/>
    </row>
    <row r="317" spans="1:7" s="962" customFormat="1" x14ac:dyDescent="0.25"/>
    <row r="318" spans="1:7" s="962" customFormat="1" x14ac:dyDescent="0.25">
      <c r="B318" s="1012"/>
      <c r="C318" s="1012"/>
      <c r="D318" s="1012"/>
      <c r="E318" s="1012"/>
      <c r="F318" s="1012"/>
      <c r="G318" s="1012"/>
    </row>
    <row r="319" spans="1:7" s="962" customFormat="1" x14ac:dyDescent="0.25">
      <c r="B319" s="1012"/>
      <c r="C319" s="1012"/>
      <c r="D319" s="1012"/>
      <c r="E319" s="1012"/>
      <c r="F319" s="1012"/>
      <c r="G319" s="1012"/>
    </row>
    <row r="320" spans="1:7" x14ac:dyDescent="0.25">
      <c r="A320" s="677"/>
      <c r="B320" s="1012"/>
      <c r="C320" s="1012"/>
      <c r="D320" s="1012"/>
      <c r="E320" s="1012"/>
      <c r="F320" s="1012"/>
      <c r="G320" s="1012"/>
    </row>
    <row r="321" spans="1:7" x14ac:dyDescent="0.25">
      <c r="A321" s="677"/>
      <c r="B321" s="1012"/>
      <c r="C321" s="1012"/>
      <c r="D321" s="1012"/>
      <c r="E321" s="1012"/>
      <c r="F321" s="1012"/>
      <c r="G321" s="1012"/>
    </row>
    <row r="322" spans="1:7" x14ac:dyDescent="0.25">
      <c r="A322" s="677"/>
      <c r="B322" s="962"/>
      <c r="C322" s="962"/>
      <c r="D322" s="962"/>
      <c r="E322" s="962"/>
      <c r="F322" s="962"/>
      <c r="G322" s="962"/>
    </row>
    <row r="323" spans="1:7" s="962" customFormat="1" x14ac:dyDescent="0.25">
      <c r="B323" s="925"/>
      <c r="C323" s="925"/>
      <c r="D323" s="925"/>
      <c r="E323" s="925"/>
      <c r="F323" s="925"/>
      <c r="G323" s="925"/>
    </row>
    <row r="324" spans="1:7" x14ac:dyDescent="0.25">
      <c r="A324" s="677"/>
      <c r="E324" s="925"/>
      <c r="F324" s="925"/>
      <c r="G324" s="925"/>
    </row>
    <row r="325" spans="1:7" x14ac:dyDescent="0.25">
      <c r="A325" s="677"/>
    </row>
    <row r="326" spans="1:7" x14ac:dyDescent="0.25">
      <c r="A326" s="677"/>
    </row>
    <row r="328" spans="1:7" s="962" customFormat="1" x14ac:dyDescent="0.25">
      <c r="B328" s="925"/>
      <c r="C328" s="925"/>
      <c r="D328" s="925"/>
      <c r="E328" s="988"/>
      <c r="F328" s="989"/>
      <c r="G328" s="996"/>
    </row>
    <row r="329" spans="1:7" s="962" customFormat="1" x14ac:dyDescent="0.25">
      <c r="B329" s="925"/>
      <c r="C329" s="925"/>
      <c r="D329" s="925"/>
      <c r="E329" s="988"/>
      <c r="F329" s="989"/>
      <c r="G329" s="996"/>
    </row>
    <row r="330" spans="1:7" s="962" customFormat="1" x14ac:dyDescent="0.25">
      <c r="B330" s="925"/>
      <c r="C330" s="925"/>
      <c r="D330" s="925"/>
      <c r="E330" s="988"/>
      <c r="F330" s="989"/>
      <c r="G330" s="996"/>
    </row>
    <row r="331" spans="1:7" s="962" customFormat="1" x14ac:dyDescent="0.25">
      <c r="B331" s="1012"/>
      <c r="C331" s="1012"/>
      <c r="D331" s="1012"/>
      <c r="E331" s="1012"/>
      <c r="F331" s="1012"/>
      <c r="G331" s="1012"/>
    </row>
    <row r="332" spans="1:7" s="962" customFormat="1" x14ac:dyDescent="0.25">
      <c r="B332" s="1012"/>
      <c r="C332" s="1012"/>
      <c r="D332" s="1012"/>
      <c r="E332" s="1012"/>
      <c r="F332" s="1012"/>
      <c r="G332" s="1012"/>
    </row>
    <row r="333" spans="1:7" s="962" customFormat="1" x14ac:dyDescent="0.25">
      <c r="B333" s="925"/>
      <c r="C333" s="925"/>
      <c r="D333" s="925"/>
      <c r="E333" s="988"/>
      <c r="F333" s="989"/>
      <c r="G333" s="996"/>
    </row>
    <row r="334" spans="1:7" s="962" customFormat="1" ht="51.75" customHeight="1" x14ac:dyDescent="0.25"/>
    <row r="335" spans="1:7" s="962" customFormat="1" x14ac:dyDescent="0.25">
      <c r="B335" s="925"/>
      <c r="C335" s="925"/>
      <c r="D335" s="925"/>
      <c r="E335" s="988"/>
      <c r="F335" s="989"/>
      <c r="G335" s="996"/>
    </row>
    <row r="336" spans="1:7" s="962" customFormat="1" x14ac:dyDescent="0.25">
      <c r="B336" s="1036"/>
      <c r="C336" s="1036"/>
      <c r="D336" s="1036"/>
      <c r="E336" s="1036"/>
      <c r="F336" s="1036"/>
      <c r="G336" s="1036"/>
    </row>
    <row r="337" spans="2:11" s="1012" customFormat="1" x14ac:dyDescent="0.25">
      <c r="B337" s="1036"/>
      <c r="C337" s="1036"/>
      <c r="D337" s="1036"/>
      <c r="E337" s="1036"/>
      <c r="F337" s="1036"/>
      <c r="G337" s="1036"/>
      <c r="H337" s="677"/>
      <c r="I337" s="677"/>
      <c r="J337" s="677"/>
      <c r="K337" s="677"/>
    </row>
    <row r="338" spans="2:11" s="1012" customFormat="1" x14ac:dyDescent="0.25">
      <c r="B338" s="1036"/>
      <c r="C338" s="1036"/>
      <c r="D338" s="1036"/>
      <c r="E338" s="1036"/>
      <c r="F338" s="1036"/>
      <c r="G338" s="1036"/>
      <c r="H338" s="677"/>
      <c r="I338" s="677"/>
      <c r="J338" s="677"/>
      <c r="K338" s="677"/>
    </row>
    <row r="339" spans="2:11" s="1012" customFormat="1" x14ac:dyDescent="0.25">
      <c r="B339" s="925"/>
      <c r="C339" s="925"/>
      <c r="D339" s="925"/>
      <c r="E339" s="988"/>
      <c r="F339" s="989"/>
      <c r="G339" s="996"/>
    </row>
    <row r="340" spans="2:11" s="1012" customFormat="1" x14ac:dyDescent="0.25">
      <c r="B340" s="1036"/>
      <c r="C340" s="1036"/>
      <c r="D340" s="1036"/>
      <c r="E340" s="1036"/>
      <c r="F340" s="1036"/>
      <c r="G340" s="1036"/>
    </row>
    <row r="341" spans="2:11" s="1012" customFormat="1" x14ac:dyDescent="0.25">
      <c r="B341" s="925"/>
      <c r="C341" s="925"/>
      <c r="D341" s="925"/>
      <c r="E341" s="988"/>
      <c r="F341" s="989"/>
      <c r="G341" s="996"/>
    </row>
    <row r="342" spans="2:11" s="962" customFormat="1" x14ac:dyDescent="0.25">
      <c r="B342" s="925"/>
      <c r="C342" s="925"/>
      <c r="D342" s="925"/>
      <c r="E342" s="988"/>
      <c r="F342" s="989"/>
      <c r="G342" s="996"/>
    </row>
    <row r="343" spans="2:11" s="1012" customFormat="1" ht="14.4" x14ac:dyDescent="0.3">
      <c r="J343" s="1037"/>
      <c r="K343" s="1032"/>
    </row>
    <row r="344" spans="2:11" s="1012" customFormat="1" ht="14.4" x14ac:dyDescent="0.3">
      <c r="J344" s="1037"/>
      <c r="K344" s="1038"/>
    </row>
    <row r="345" spans="2:11" s="1012" customFormat="1" ht="14.4" x14ac:dyDescent="0.3">
      <c r="J345" s="1037"/>
      <c r="K345" s="1032"/>
    </row>
    <row r="346" spans="2:11" s="1012" customFormat="1" ht="14.4" x14ac:dyDescent="0.3">
      <c r="J346" s="1037"/>
      <c r="K346" s="1032"/>
    </row>
    <row r="347" spans="2:11" s="962" customFormat="1" ht="14.4" x14ac:dyDescent="0.3">
      <c r="B347" s="1012"/>
      <c r="C347" s="1012"/>
      <c r="D347" s="1012"/>
      <c r="E347" s="1012"/>
      <c r="F347" s="1012"/>
      <c r="G347" s="1012"/>
      <c r="J347" s="1037"/>
      <c r="K347" s="1038"/>
    </row>
    <row r="348" spans="2:11" ht="14.4" x14ac:dyDescent="0.3">
      <c r="J348" s="1037"/>
      <c r="K348" s="1038"/>
    </row>
    <row r="349" spans="2:11" ht="14.4" x14ac:dyDescent="0.3">
      <c r="J349" s="1037"/>
      <c r="K349" s="1038"/>
    </row>
    <row r="350" spans="2:11" s="962" customFormat="1" x14ac:dyDescent="0.25">
      <c r="B350" s="925"/>
      <c r="C350" s="925"/>
      <c r="D350" s="925"/>
      <c r="E350" s="988"/>
      <c r="F350" s="989"/>
      <c r="G350" s="996"/>
    </row>
    <row r="351" spans="2:11" s="962" customFormat="1" x14ac:dyDescent="0.25">
      <c r="B351" s="925"/>
      <c r="C351" s="925"/>
      <c r="D351" s="925"/>
      <c r="E351" s="988"/>
      <c r="F351" s="989"/>
      <c r="G351" s="996"/>
    </row>
    <row r="352" spans="2:11" s="962" customFormat="1" x14ac:dyDescent="0.25">
      <c r="B352" s="925"/>
      <c r="C352" s="925"/>
      <c r="D352" s="925"/>
      <c r="E352" s="988"/>
      <c r="F352" s="989"/>
      <c r="G352" s="996"/>
    </row>
    <row r="353" spans="2:9" s="962" customFormat="1" x14ac:dyDescent="0.25">
      <c r="B353" s="925"/>
      <c r="C353" s="925"/>
      <c r="D353" s="925"/>
      <c r="E353" s="988"/>
      <c r="F353" s="989"/>
      <c r="G353" s="996"/>
    </row>
    <row r="354" spans="2:9" s="962" customFormat="1" x14ac:dyDescent="0.25">
      <c r="B354" s="925"/>
      <c r="C354" s="925"/>
      <c r="D354" s="925"/>
      <c r="E354" s="988"/>
      <c r="F354" s="989"/>
      <c r="G354" s="996"/>
      <c r="H354" s="925"/>
    </row>
    <row r="355" spans="2:9" s="962" customFormat="1" x14ac:dyDescent="0.25">
      <c r="B355" s="925"/>
      <c r="C355" s="925"/>
      <c r="D355" s="925"/>
      <c r="E355" s="988"/>
      <c r="F355" s="989"/>
      <c r="G355" s="996"/>
    </row>
    <row r="356" spans="2:9" s="1012" customFormat="1" x14ac:dyDescent="0.25">
      <c r="B356" s="925"/>
      <c r="C356" s="925"/>
      <c r="D356" s="925"/>
      <c r="E356" s="988"/>
      <c r="F356" s="989"/>
      <c r="G356" s="996"/>
    </row>
    <row r="357" spans="2:9" s="1012" customFormat="1" x14ac:dyDescent="0.25">
      <c r="B357" s="925"/>
      <c r="C357" s="925"/>
      <c r="D357" s="925"/>
      <c r="E357" s="988"/>
      <c r="F357" s="989"/>
      <c r="G357" s="996"/>
    </row>
    <row r="358" spans="2:9" s="962" customFormat="1" x14ac:dyDescent="0.25">
      <c r="B358" s="925"/>
      <c r="C358" s="925"/>
      <c r="D358" s="925"/>
      <c r="E358" s="988"/>
      <c r="F358" s="989"/>
      <c r="G358" s="996"/>
      <c r="I358" s="1039"/>
    </row>
    <row r="359" spans="2:9" s="962" customFormat="1" x14ac:dyDescent="0.25">
      <c r="B359" s="925"/>
      <c r="C359" s="925"/>
      <c r="D359" s="925"/>
      <c r="E359" s="988"/>
      <c r="F359" s="989"/>
      <c r="G359" s="996"/>
      <c r="I359" s="1039"/>
    </row>
    <row r="360" spans="2:9" s="962" customFormat="1" x14ac:dyDescent="0.25">
      <c r="B360" s="925"/>
      <c r="C360" s="925"/>
      <c r="D360" s="925"/>
      <c r="E360" s="988"/>
      <c r="F360" s="989"/>
      <c r="G360" s="996"/>
    </row>
    <row r="361" spans="2:9" s="1036" customFormat="1" x14ac:dyDescent="0.25">
      <c r="B361" s="925"/>
      <c r="C361" s="925"/>
      <c r="D361" s="925"/>
      <c r="E361" s="988"/>
      <c r="F361" s="989"/>
      <c r="G361" s="996"/>
    </row>
    <row r="362" spans="2:9" s="1036" customFormat="1" x14ac:dyDescent="0.25">
      <c r="B362" s="925"/>
      <c r="C362" s="925"/>
      <c r="D362" s="925"/>
      <c r="E362" s="988"/>
      <c r="F362" s="989"/>
      <c r="G362" s="996"/>
    </row>
    <row r="363" spans="2:9" s="1036" customFormat="1" x14ac:dyDescent="0.25">
      <c r="B363" s="925"/>
      <c r="C363" s="925"/>
      <c r="D363" s="925"/>
      <c r="E363" s="988"/>
      <c r="F363" s="989"/>
      <c r="G363" s="996"/>
    </row>
    <row r="364" spans="2:9" s="962" customFormat="1" x14ac:dyDescent="0.25">
      <c r="B364" s="925"/>
      <c r="C364" s="925"/>
      <c r="D364" s="925"/>
      <c r="E364" s="988"/>
      <c r="F364" s="989"/>
      <c r="G364" s="996"/>
    </row>
    <row r="365" spans="2:9" s="1036" customFormat="1" x14ac:dyDescent="0.25">
      <c r="B365" s="925"/>
      <c r="C365" s="925"/>
      <c r="D365" s="925"/>
      <c r="E365" s="988"/>
      <c r="F365" s="989"/>
      <c r="G365" s="996"/>
    </row>
    <row r="367" spans="2:9" s="962" customFormat="1" x14ac:dyDescent="0.25">
      <c r="B367" s="925"/>
      <c r="C367" s="925"/>
      <c r="D367" s="925"/>
      <c r="E367" s="988"/>
      <c r="F367" s="989"/>
      <c r="G367" s="996"/>
    </row>
    <row r="368" spans="2:9" s="1012" customFormat="1" x14ac:dyDescent="0.25">
      <c r="B368" s="961"/>
      <c r="C368" s="925"/>
      <c r="D368" s="925"/>
      <c r="E368" s="988"/>
      <c r="F368" s="989"/>
      <c r="G368" s="996"/>
    </row>
    <row r="369" spans="2:11" s="1012" customFormat="1" x14ac:dyDescent="0.25">
      <c r="B369" s="961"/>
      <c r="C369" s="925"/>
      <c r="D369" s="925"/>
      <c r="E369" s="988"/>
      <c r="F369" s="989"/>
      <c r="G369" s="996"/>
      <c r="H369" s="677"/>
      <c r="I369" s="677"/>
      <c r="J369" s="677"/>
      <c r="K369" s="677"/>
    </row>
    <row r="370" spans="2:11" s="1012" customFormat="1" x14ac:dyDescent="0.25">
      <c r="B370" s="925"/>
      <c r="C370" s="925"/>
      <c r="D370" s="925"/>
      <c r="E370" s="988"/>
      <c r="F370" s="989"/>
      <c r="G370" s="996"/>
    </row>
    <row r="371" spans="2:11" s="1012" customFormat="1" x14ac:dyDescent="0.25">
      <c r="B371" s="925"/>
      <c r="C371" s="925"/>
      <c r="D371" s="925"/>
      <c r="E371" s="988"/>
      <c r="F371" s="989"/>
      <c r="G371" s="996"/>
    </row>
    <row r="372" spans="2:11" s="1012" customFormat="1" x14ac:dyDescent="0.25">
      <c r="B372" s="925"/>
      <c r="C372" s="925"/>
      <c r="D372" s="925"/>
      <c r="E372" s="988"/>
      <c r="F372" s="989"/>
      <c r="G372" s="996"/>
    </row>
    <row r="373" spans="2:11" s="962" customFormat="1" x14ac:dyDescent="0.25">
      <c r="B373" s="925"/>
      <c r="C373" s="925"/>
      <c r="D373" s="925"/>
      <c r="E373" s="988"/>
      <c r="F373" s="989"/>
      <c r="G373" s="996"/>
    </row>
    <row r="374" spans="2:11" s="962" customFormat="1" x14ac:dyDescent="0.25">
      <c r="B374" s="925"/>
      <c r="C374" s="925"/>
      <c r="D374" s="925"/>
      <c r="E374" s="988"/>
      <c r="F374" s="989"/>
      <c r="G374" s="996"/>
    </row>
    <row r="375" spans="2:11" s="962" customFormat="1" x14ac:dyDescent="0.25">
      <c r="B375" s="925"/>
      <c r="C375" s="925"/>
      <c r="D375" s="925"/>
      <c r="E375" s="988"/>
      <c r="F375" s="989"/>
      <c r="G375" s="996"/>
    </row>
    <row r="376" spans="2:11" s="962" customFormat="1" x14ac:dyDescent="0.25">
      <c r="B376" s="925"/>
      <c r="C376" s="925"/>
      <c r="D376" s="925"/>
      <c r="E376" s="988"/>
      <c r="F376" s="989"/>
      <c r="G376" s="996"/>
    </row>
    <row r="377" spans="2:11" s="962" customFormat="1" x14ac:dyDescent="0.25">
      <c r="B377" s="925"/>
      <c r="C377" s="925"/>
      <c r="D377" s="925"/>
      <c r="E377" s="988"/>
      <c r="F377" s="989"/>
      <c r="G377" s="996"/>
    </row>
    <row r="380" spans="2:11" s="962" customFormat="1" x14ac:dyDescent="0.25">
      <c r="B380" s="925"/>
      <c r="C380" s="925"/>
      <c r="D380" s="925"/>
      <c r="E380" s="988"/>
      <c r="F380" s="989"/>
      <c r="G380" s="996"/>
    </row>
    <row r="381" spans="2:11" s="962" customFormat="1" x14ac:dyDescent="0.25">
      <c r="B381" s="925"/>
      <c r="C381" s="925"/>
      <c r="D381" s="925"/>
      <c r="E381" s="988"/>
      <c r="F381" s="989"/>
      <c r="G381" s="996"/>
    </row>
  </sheetData>
  <protectedRanges>
    <protectedRange sqref="F174:F190" name="Range1_3"/>
    <protectedRange sqref="F68:F70" name="Range1_3_1_1"/>
    <protectedRange sqref="F79:F85" name="Range1_3_2_1"/>
    <protectedRange sqref="F47 F49:F62 F12 F31:F44 F14:F29" name="Range1_3_3_1"/>
    <protectedRange sqref="F45 F48 F13 F30" name="Range1_3_2"/>
  </protectedRanges>
  <pageMargins left="0.98425196850393704" right="0.39370078740157483" top="0.78740157480314965" bottom="0.78740157480314965" header="0.39370078740157483" footer="0.39370078740157483"/>
  <pageSetup paperSize="9" scale="88" orientation="portrait" r:id="rId1"/>
  <headerFooter scaleWithDoc="0">
    <oddHeader>&amp;L&amp;8PRIMORSKO GORANSKA ŽUPANIJA 
Adamićeva 10, 51000 Rijeka &amp;C&amp;8IZGRADNJA  DVORANE U KOMPLEKSU 
MEDICINSKE ŠKOLE I  DOMA UČENIKA – RIJEKA</oddHeader>
  </headerFooter>
  <rowBreaks count="1" manualBreakCount="1">
    <brk id="39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R455"/>
  <sheetViews>
    <sheetView view="pageBreakPreview" topLeftCell="A399" zoomScaleNormal="100" zoomScaleSheetLayoutView="100" workbookViewId="0">
      <selection activeCell="C318" sqref="C318"/>
    </sheetView>
  </sheetViews>
  <sheetFormatPr defaultColWidth="8.44140625" defaultRowHeight="13.2" x14ac:dyDescent="0.25"/>
  <cols>
    <col min="1" max="1" width="3.44140625" style="452" customWidth="1"/>
    <col min="2" max="2" width="4.6640625" style="452" customWidth="1"/>
    <col min="3" max="3" width="52" style="452" customWidth="1"/>
    <col min="4" max="4" width="10.6640625" style="452" customWidth="1"/>
    <col min="5" max="5" width="6.88671875" style="467" customWidth="1"/>
    <col min="6" max="6" width="10.5546875" style="468" customWidth="1"/>
    <col min="7" max="7" width="13" style="471" customWidth="1"/>
    <col min="8" max="8" width="8.44140625" style="452"/>
    <col min="9" max="10" width="0" style="452" hidden="1" customWidth="1"/>
    <col min="11" max="16384" width="8.44140625" style="452"/>
  </cols>
  <sheetData>
    <row r="2" spans="2:7" x14ac:dyDescent="0.25">
      <c r="B2" s="458" t="s">
        <v>990</v>
      </c>
      <c r="C2" s="458"/>
      <c r="D2" s="459" t="s">
        <v>991</v>
      </c>
      <c r="E2" s="460" t="s">
        <v>992</v>
      </c>
      <c r="F2" s="461" t="s">
        <v>3</v>
      </c>
      <c r="G2" s="462" t="s">
        <v>993</v>
      </c>
    </row>
    <row r="3" spans="2:7" ht="13.8" thickBot="1" x14ac:dyDescent="0.3">
      <c r="B3" s="463"/>
      <c r="C3" s="463"/>
      <c r="D3" s="463"/>
      <c r="E3" s="464"/>
      <c r="F3" s="465"/>
      <c r="G3" s="466" t="s">
        <v>994</v>
      </c>
    </row>
    <row r="4" spans="2:7" x14ac:dyDescent="0.25">
      <c r="G4" s="469"/>
    </row>
    <row r="5" spans="2:7" x14ac:dyDescent="0.25">
      <c r="B5" s="470"/>
    </row>
    <row r="6" spans="2:7" x14ac:dyDescent="0.25">
      <c r="B6" s="1068" t="s">
        <v>1676</v>
      </c>
      <c r="C6" s="472" t="s">
        <v>1577</v>
      </c>
      <c r="F6" s="473"/>
      <c r="G6" s="474"/>
    </row>
    <row r="7" spans="2:7" x14ac:dyDescent="0.25">
      <c r="B7" s="472"/>
      <c r="F7" s="473"/>
      <c r="G7" s="474"/>
    </row>
    <row r="8" spans="2:7" s="454" customFormat="1" x14ac:dyDescent="0.25">
      <c r="B8" s="475" t="s">
        <v>1297</v>
      </c>
      <c r="C8" s="476"/>
      <c r="E8" s="477"/>
      <c r="F8" s="473"/>
      <c r="G8" s="474"/>
    </row>
    <row r="9" spans="2:7" s="454" customFormat="1" x14ac:dyDescent="0.25">
      <c r="B9" s="475"/>
      <c r="C9" s="476"/>
      <c r="E9" s="477"/>
      <c r="F9" s="473"/>
      <c r="G9" s="474"/>
    </row>
    <row r="10" spans="2:7" s="925" customFormat="1" x14ac:dyDescent="0.25">
      <c r="B10" s="407">
        <v>1</v>
      </c>
      <c r="C10" s="1040" t="s">
        <v>1298</v>
      </c>
      <c r="E10" s="1041"/>
      <c r="F10" s="1013"/>
      <c r="G10" s="1005"/>
    </row>
    <row r="11" spans="2:7" s="925" customFormat="1" ht="171.6" x14ac:dyDescent="0.25">
      <c r="B11" s="961"/>
      <c r="C11" s="960" t="s">
        <v>1299</v>
      </c>
      <c r="E11" s="1041"/>
      <c r="F11" s="989"/>
      <c r="G11" s="1006"/>
    </row>
    <row r="12" spans="2:7" s="925" customFormat="1" x14ac:dyDescent="0.25">
      <c r="B12" s="961"/>
      <c r="C12" s="976" t="s">
        <v>1300</v>
      </c>
      <c r="D12" s="677" t="s">
        <v>179</v>
      </c>
      <c r="E12" s="1042">
        <f>20*3.3</f>
        <v>66</v>
      </c>
      <c r="F12" s="1043"/>
      <c r="G12" s="1044">
        <f>E12*F12</f>
        <v>0</v>
      </c>
    </row>
    <row r="13" spans="2:7" s="925" customFormat="1" ht="15.6" x14ac:dyDescent="0.25">
      <c r="B13" s="961"/>
      <c r="C13" s="976" t="s">
        <v>1301</v>
      </c>
      <c r="D13" s="925" t="s">
        <v>179</v>
      </c>
      <c r="E13" s="1042">
        <v>90</v>
      </c>
      <c r="F13" s="1043"/>
      <c r="G13" s="1044">
        <f>E13*F13</f>
        <v>0</v>
      </c>
    </row>
    <row r="14" spans="2:7" s="925" customFormat="1" x14ac:dyDescent="0.25">
      <c r="B14" s="961"/>
      <c r="E14" s="1041"/>
      <c r="F14" s="989"/>
      <c r="G14" s="1006"/>
    </row>
    <row r="15" spans="2:7" s="415" customFormat="1" x14ac:dyDescent="0.25">
      <c r="B15" s="407">
        <f>COUNTA(B$10:B14)+1</f>
        <v>2</v>
      </c>
      <c r="C15" s="960" t="s">
        <v>1302</v>
      </c>
      <c r="D15" s="1012"/>
      <c r="E15" s="1045"/>
      <c r="F15" s="1046"/>
      <c r="G15" s="1012"/>
    </row>
    <row r="16" spans="2:7" s="962" customFormat="1" ht="26.4" x14ac:dyDescent="0.25">
      <c r="B16" s="1012"/>
      <c r="C16" s="960" t="s">
        <v>1303</v>
      </c>
      <c r="D16" s="1012"/>
      <c r="E16" s="1045"/>
      <c r="F16" s="1046"/>
      <c r="G16" s="1012"/>
    </row>
    <row r="17" spans="2:8" s="962" customFormat="1" x14ac:dyDescent="0.25">
      <c r="B17" s="1012"/>
      <c r="C17" s="960" t="s">
        <v>1304</v>
      </c>
      <c r="D17" s="1012"/>
      <c r="E17" s="1045"/>
      <c r="F17" s="1046"/>
      <c r="G17" s="1012"/>
    </row>
    <row r="18" spans="2:8" s="962" customFormat="1" ht="52.8" x14ac:dyDescent="0.25">
      <c r="B18" s="1012"/>
      <c r="C18" s="960" t="s">
        <v>1305</v>
      </c>
      <c r="D18" s="1012"/>
      <c r="E18" s="1045"/>
      <c r="F18" s="1046"/>
      <c r="G18" s="1012"/>
    </row>
    <row r="19" spans="2:8" s="962" customFormat="1" ht="26.4" x14ac:dyDescent="0.25">
      <c r="B19" s="1012"/>
      <c r="C19" s="960" t="s">
        <v>1306</v>
      </c>
      <c r="D19" s="1012"/>
      <c r="E19" s="1045"/>
      <c r="F19" s="1046"/>
      <c r="G19" s="1012"/>
    </row>
    <row r="20" spans="2:8" s="925" customFormat="1" x14ac:dyDescent="0.25">
      <c r="B20" s="1012"/>
      <c r="C20" s="960" t="s">
        <v>1307</v>
      </c>
      <c r="D20" s="1012"/>
      <c r="E20" s="1045"/>
      <c r="F20" s="1046"/>
      <c r="G20" s="1012"/>
    </row>
    <row r="21" spans="2:8" s="962" customFormat="1" ht="26.4" x14ac:dyDescent="0.25">
      <c r="B21" s="1012"/>
      <c r="C21" s="960" t="s">
        <v>1308</v>
      </c>
      <c r="D21" s="1012"/>
      <c r="E21" s="1045"/>
      <c r="F21" s="1046"/>
      <c r="G21" s="1012"/>
    </row>
    <row r="22" spans="2:8" s="962" customFormat="1" ht="26.4" x14ac:dyDescent="0.25">
      <c r="B22" s="1012"/>
      <c r="C22" s="960" t="s">
        <v>1680</v>
      </c>
      <c r="D22" s="925" t="s">
        <v>1187</v>
      </c>
      <c r="E22" s="1047">
        <f>14+8</f>
        <v>22</v>
      </c>
      <c r="F22" s="1013"/>
      <c r="G22" s="994">
        <f>E22*F22</f>
        <v>0</v>
      </c>
    </row>
    <row r="23" spans="2:8" x14ac:dyDescent="0.25">
      <c r="B23" s="453"/>
      <c r="C23" s="479"/>
      <c r="D23" s="479"/>
      <c r="E23" s="477"/>
      <c r="F23" s="480"/>
      <c r="G23" s="474"/>
    </row>
    <row r="24" spans="2:8" s="454" customFormat="1" ht="39.6" x14ac:dyDescent="0.25">
      <c r="B24" s="407">
        <f>COUNTA(B$10:B23)+1</f>
        <v>3</v>
      </c>
      <c r="C24" s="476" t="s">
        <v>1309</v>
      </c>
      <c r="H24" s="481"/>
    </row>
    <row r="25" spans="2:8" s="454" customFormat="1" ht="79.2" x14ac:dyDescent="0.25">
      <c r="B25" s="475"/>
      <c r="C25" s="482" t="s">
        <v>1310</v>
      </c>
      <c r="E25" s="477"/>
      <c r="F25" s="473"/>
      <c r="G25" s="481"/>
      <c r="H25" s="481"/>
    </row>
    <row r="26" spans="2:8" s="454" customFormat="1" ht="81" customHeight="1" x14ac:dyDescent="0.25">
      <c r="B26" s="475"/>
      <c r="C26" s="483" t="s">
        <v>1311</v>
      </c>
      <c r="D26" s="479" t="s">
        <v>1312</v>
      </c>
      <c r="E26" s="477">
        <f>(1)*1*0.8*(11+27)</f>
        <v>30.400000000000002</v>
      </c>
      <c r="F26" s="484"/>
      <c r="G26" s="481">
        <f>E26*F26</f>
        <v>0</v>
      </c>
      <c r="H26" s="481"/>
    </row>
    <row r="27" spans="2:8" s="454" customFormat="1" x14ac:dyDescent="0.25">
      <c r="B27" s="475"/>
      <c r="C27" s="476"/>
      <c r="E27" s="477"/>
      <c r="F27" s="473"/>
      <c r="G27" s="481"/>
      <c r="H27" s="481"/>
    </row>
    <row r="28" spans="2:8" s="454" customFormat="1" ht="39.6" x14ac:dyDescent="0.25">
      <c r="B28" s="407">
        <f>COUNTA(B$10:B27)+1</f>
        <v>4</v>
      </c>
      <c r="C28" s="476" t="s">
        <v>1313</v>
      </c>
      <c r="D28" s="479" t="s">
        <v>1312</v>
      </c>
      <c r="E28" s="477">
        <f>(12+27)*0.2*1</f>
        <v>7.8000000000000007</v>
      </c>
      <c r="F28" s="484"/>
      <c r="G28" s="481">
        <f>E28*F28</f>
        <v>0</v>
      </c>
    </row>
    <row r="29" spans="2:8" s="454" customFormat="1" x14ac:dyDescent="0.25">
      <c r="B29" s="475"/>
      <c r="C29" s="476"/>
      <c r="E29" s="477"/>
      <c r="F29" s="473"/>
      <c r="G29" s="474"/>
    </row>
    <row r="30" spans="2:8" s="454" customFormat="1" ht="26.4" x14ac:dyDescent="0.25">
      <c r="B30" s="407">
        <f>COUNTA(B$10:B29)+1</f>
        <v>5</v>
      </c>
      <c r="C30" s="451" t="s">
        <v>1134</v>
      </c>
      <c r="D30" s="452"/>
      <c r="E30" s="485"/>
      <c r="F30" s="486"/>
      <c r="G30" s="487"/>
    </row>
    <row r="31" spans="2:8" s="454" customFormat="1" ht="32.25" customHeight="1" x14ac:dyDescent="0.25">
      <c r="B31" s="475"/>
      <c r="C31" s="455" t="s">
        <v>1830</v>
      </c>
      <c r="D31" s="452"/>
      <c r="E31" s="485"/>
      <c r="F31" s="486"/>
      <c r="G31" s="487"/>
    </row>
    <row r="32" spans="2:8" s="454" customFormat="1" x14ac:dyDescent="0.25">
      <c r="B32" s="452"/>
      <c r="C32" s="456" t="s">
        <v>1314</v>
      </c>
      <c r="D32" s="456" t="s">
        <v>1315</v>
      </c>
      <c r="E32" s="477">
        <v>3</v>
      </c>
      <c r="F32" s="484"/>
      <c r="G32" s="474">
        <f>E32*F32</f>
        <v>0</v>
      </c>
    </row>
    <row r="33" spans="1:8" s="454" customFormat="1" x14ac:dyDescent="0.25">
      <c r="B33" s="452"/>
      <c r="C33" s="456" t="s">
        <v>1316</v>
      </c>
      <c r="D33" s="456" t="s">
        <v>1315</v>
      </c>
      <c r="E33" s="477">
        <v>3</v>
      </c>
      <c r="F33" s="484"/>
      <c r="G33" s="474">
        <f>E33*F33</f>
        <v>0</v>
      </c>
    </row>
    <row r="34" spans="1:8" s="454" customFormat="1" x14ac:dyDescent="0.25">
      <c r="B34" s="452"/>
      <c r="C34" s="456"/>
      <c r="D34" s="456"/>
      <c r="E34" s="477"/>
      <c r="F34" s="473"/>
      <c r="G34" s="474"/>
    </row>
    <row r="35" spans="1:8" s="852" customFormat="1" ht="26.4" x14ac:dyDescent="0.25">
      <c r="A35" s="344"/>
      <c r="B35" s="407">
        <f>COUNTA(B$10:B34)+1</f>
        <v>6</v>
      </c>
      <c r="C35" s="885" t="s">
        <v>1185</v>
      </c>
      <c r="E35" s="855"/>
      <c r="F35" s="861"/>
      <c r="G35" s="857"/>
    </row>
    <row r="36" spans="1:8" s="852" customFormat="1" ht="13.5" customHeight="1" x14ac:dyDescent="0.25">
      <c r="A36" s="344"/>
      <c r="C36" s="852" t="s">
        <v>1186</v>
      </c>
      <c r="E36" s="855"/>
      <c r="F36" s="861"/>
      <c r="G36" s="857"/>
    </row>
    <row r="37" spans="1:8" s="852" customFormat="1" ht="26.4" x14ac:dyDescent="0.25">
      <c r="A37" s="344"/>
      <c r="C37" s="1252" t="s">
        <v>1794</v>
      </c>
      <c r="E37" s="855"/>
      <c r="F37" s="861"/>
      <c r="G37" s="857"/>
    </row>
    <row r="38" spans="1:8" s="852" customFormat="1" ht="13.5" customHeight="1" x14ac:dyDescent="0.25">
      <c r="A38" s="344"/>
      <c r="C38" s="886" t="s">
        <v>1672</v>
      </c>
      <c r="E38" s="855"/>
      <c r="F38" s="861"/>
      <c r="G38" s="857"/>
    </row>
    <row r="39" spans="1:8" s="852" customFormat="1" ht="14.25" customHeight="1" x14ac:dyDescent="0.25">
      <c r="B39" s="350"/>
      <c r="C39" s="351" t="s">
        <v>1658</v>
      </c>
      <c r="D39" s="352"/>
      <c r="E39" s="855"/>
      <c r="F39" s="861"/>
      <c r="G39" s="857"/>
    </row>
    <row r="40" spans="1:8" s="852" customFormat="1" x14ac:dyDescent="0.25">
      <c r="C40" s="351"/>
      <c r="D40" s="353"/>
      <c r="E40" s="864"/>
    </row>
    <row r="41" spans="1:8" s="852" customFormat="1" x14ac:dyDescent="0.25">
      <c r="D41" s="852" t="s">
        <v>1187</v>
      </c>
      <c r="E41" s="963">
        <v>3</v>
      </c>
      <c r="F41" s="930"/>
      <c r="G41" s="965">
        <f>E41*F41</f>
        <v>0</v>
      </c>
    </row>
    <row r="42" spans="1:8" s="454" customFormat="1" x14ac:dyDescent="0.25">
      <c r="B42" s="475"/>
      <c r="C42" s="476"/>
      <c r="E42" s="477"/>
      <c r="F42" s="473"/>
      <c r="G42" s="474"/>
    </row>
    <row r="43" spans="1:8" s="454" customFormat="1" ht="66" x14ac:dyDescent="0.25">
      <c r="B43" s="407">
        <f>COUNTA(B$10:B42)+1</f>
        <v>7</v>
      </c>
      <c r="C43" s="483" t="s">
        <v>1317</v>
      </c>
      <c r="D43" s="479" t="s">
        <v>1312</v>
      </c>
      <c r="E43" s="477">
        <v>8</v>
      </c>
      <c r="F43" s="484"/>
      <c r="G43" s="481">
        <f>E43*F43</f>
        <v>0</v>
      </c>
      <c r="H43" s="481"/>
    </row>
    <row r="44" spans="1:8" s="925" customFormat="1" x14ac:dyDescent="0.25">
      <c r="B44" s="961"/>
      <c r="C44" s="961"/>
      <c r="D44" s="677"/>
      <c r="E44" s="1048"/>
      <c r="F44" s="930"/>
      <c r="G44" s="1049"/>
    </row>
    <row r="45" spans="1:8" s="925" customFormat="1" x14ac:dyDescent="0.25">
      <c r="B45" s="407">
        <f>COUNTA(B$10:B44)+1</f>
        <v>8</v>
      </c>
      <c r="C45" s="961" t="s">
        <v>1318</v>
      </c>
      <c r="E45" s="1048"/>
      <c r="F45" s="1050"/>
      <c r="G45" s="1051"/>
    </row>
    <row r="46" spans="1:8" s="925" customFormat="1" ht="79.2" x14ac:dyDescent="0.25">
      <c r="C46" s="960" t="s">
        <v>1319</v>
      </c>
      <c r="E46" s="1048"/>
      <c r="F46" s="1050"/>
      <c r="G46" s="1051"/>
    </row>
    <row r="47" spans="1:8" s="415" customFormat="1" x14ac:dyDescent="0.25">
      <c r="B47" s="408"/>
      <c r="C47" s="409"/>
      <c r="D47" s="493"/>
      <c r="E47" s="494"/>
      <c r="F47" s="412"/>
      <c r="G47" s="413"/>
    </row>
    <row r="48" spans="1:8" s="415" customFormat="1" x14ac:dyDescent="0.25">
      <c r="B48" s="408"/>
      <c r="C48" s="351" t="s">
        <v>1658</v>
      </c>
      <c r="D48" s="492"/>
      <c r="E48" s="494"/>
      <c r="F48" s="412"/>
      <c r="G48" s="413"/>
    </row>
    <row r="49" spans="2:7" s="415" customFormat="1" x14ac:dyDescent="0.25">
      <c r="B49" s="408"/>
      <c r="C49" s="409" t="s">
        <v>1320</v>
      </c>
      <c r="D49" s="493" t="s">
        <v>1321</v>
      </c>
      <c r="E49" s="494"/>
      <c r="F49" s="412"/>
      <c r="G49" s="413"/>
    </row>
    <row r="50" spans="2:7" s="925" customFormat="1" x14ac:dyDescent="0.25">
      <c r="B50" s="961"/>
      <c r="C50" s="1052" t="s">
        <v>1681</v>
      </c>
      <c r="D50" s="925" t="s">
        <v>1322</v>
      </c>
      <c r="E50" s="1048"/>
      <c r="F50" s="1050"/>
      <c r="G50" s="1051"/>
    </row>
    <row r="51" spans="2:7" s="925" customFormat="1" x14ac:dyDescent="0.25">
      <c r="B51" s="961"/>
      <c r="C51" s="1052" t="s">
        <v>1323</v>
      </c>
      <c r="D51" s="925" t="s">
        <v>1324</v>
      </c>
      <c r="E51" s="1048"/>
      <c r="F51" s="1050"/>
      <c r="G51" s="1051"/>
    </row>
    <row r="52" spans="2:7" s="925" customFormat="1" x14ac:dyDescent="0.25">
      <c r="B52" s="961"/>
      <c r="C52" s="1052" t="s">
        <v>1325</v>
      </c>
      <c r="D52" s="925" t="s">
        <v>1326</v>
      </c>
      <c r="E52" s="1048"/>
      <c r="F52" s="1050"/>
      <c r="G52" s="1051"/>
    </row>
    <row r="53" spans="2:7" s="925" customFormat="1" x14ac:dyDescent="0.25">
      <c r="B53" s="961"/>
      <c r="C53" s="1052" t="s">
        <v>1327</v>
      </c>
      <c r="D53" s="925" t="s">
        <v>1328</v>
      </c>
      <c r="E53" s="1048"/>
      <c r="F53" s="1050"/>
      <c r="G53" s="1051"/>
    </row>
    <row r="54" spans="2:7" s="925" customFormat="1" x14ac:dyDescent="0.25">
      <c r="B54" s="961"/>
      <c r="C54" s="1052" t="s">
        <v>1329</v>
      </c>
      <c r="D54" s="925" t="s">
        <v>1330</v>
      </c>
      <c r="E54" s="1048"/>
      <c r="F54" s="1050"/>
      <c r="G54" s="1051"/>
    </row>
    <row r="55" spans="2:7" s="925" customFormat="1" x14ac:dyDescent="0.25">
      <c r="B55" s="961"/>
      <c r="C55" s="1052"/>
      <c r="E55" s="1048"/>
      <c r="F55" s="1050"/>
      <c r="G55" s="1051"/>
    </row>
    <row r="56" spans="2:7" s="925" customFormat="1" x14ac:dyDescent="0.25">
      <c r="B56" s="961"/>
      <c r="C56" s="961"/>
      <c r="D56" s="925" t="s">
        <v>1331</v>
      </c>
      <c r="E56" s="1048">
        <f>27+11</f>
        <v>38</v>
      </c>
      <c r="F56" s="968"/>
      <c r="G56" s="1049">
        <f>E56*F56</f>
        <v>0</v>
      </c>
    </row>
    <row r="57" spans="2:7" s="925" customFormat="1" x14ac:dyDescent="0.25">
      <c r="B57" s="961"/>
      <c r="C57" s="961"/>
      <c r="E57" s="1048"/>
      <c r="F57" s="968"/>
      <c r="G57" s="1049"/>
    </row>
    <row r="58" spans="2:7" s="925" customFormat="1" x14ac:dyDescent="0.25">
      <c r="B58" s="407">
        <f>COUNTA(B$10:B57)+1</f>
        <v>9</v>
      </c>
      <c r="C58" s="961" t="s">
        <v>1332</v>
      </c>
      <c r="E58" s="1048"/>
      <c r="F58" s="1050"/>
      <c r="G58" s="1051"/>
    </row>
    <row r="59" spans="2:7" s="925" customFormat="1" ht="79.2" x14ac:dyDescent="0.25">
      <c r="C59" s="960" t="s">
        <v>1319</v>
      </c>
      <c r="E59" s="1048"/>
      <c r="F59" s="1050"/>
      <c r="G59" s="1051"/>
    </row>
    <row r="60" spans="2:7" s="415" customFormat="1" x14ac:dyDescent="0.25">
      <c r="B60" s="408"/>
      <c r="C60" s="409"/>
      <c r="D60" s="493"/>
      <c r="E60" s="494"/>
      <c r="F60" s="412"/>
      <c r="G60" s="413"/>
    </row>
    <row r="61" spans="2:7" s="415" customFormat="1" x14ac:dyDescent="0.25">
      <c r="B61" s="408"/>
      <c r="C61" s="351" t="s">
        <v>1658</v>
      </c>
      <c r="D61" s="492"/>
      <c r="E61" s="494"/>
      <c r="F61" s="412"/>
      <c r="G61" s="413"/>
    </row>
    <row r="62" spans="2:7" s="415" customFormat="1" x14ac:dyDescent="0.25">
      <c r="B62" s="408"/>
      <c r="C62" s="409" t="s">
        <v>1320</v>
      </c>
      <c r="D62" s="493" t="s">
        <v>1321</v>
      </c>
      <c r="E62" s="494"/>
      <c r="F62" s="412"/>
      <c r="G62" s="413"/>
    </row>
    <row r="63" spans="2:7" s="925" customFormat="1" x14ac:dyDescent="0.25">
      <c r="B63" s="961"/>
      <c r="C63" s="1052" t="s">
        <v>1681</v>
      </c>
      <c r="D63" s="925" t="s">
        <v>1322</v>
      </c>
      <c r="E63" s="1048"/>
      <c r="F63" s="1050"/>
      <c r="G63" s="1051"/>
    </row>
    <row r="64" spans="2:7" s="925" customFormat="1" x14ac:dyDescent="0.25">
      <c r="B64" s="961"/>
      <c r="C64" s="1052" t="s">
        <v>1323</v>
      </c>
      <c r="D64" s="925" t="s">
        <v>1324</v>
      </c>
      <c r="E64" s="1048"/>
      <c r="F64" s="1050"/>
      <c r="G64" s="1051"/>
    </row>
    <row r="65" spans="2:7" s="925" customFormat="1" x14ac:dyDescent="0.25">
      <c r="B65" s="961"/>
      <c r="C65" s="1052" t="s">
        <v>1325</v>
      </c>
      <c r="D65" s="925" t="s">
        <v>1326</v>
      </c>
      <c r="E65" s="1048"/>
      <c r="F65" s="1050"/>
      <c r="G65" s="1051"/>
    </row>
    <row r="66" spans="2:7" s="925" customFormat="1" x14ac:dyDescent="0.25">
      <c r="B66" s="961"/>
      <c r="C66" s="1052" t="s">
        <v>1327</v>
      </c>
      <c r="D66" s="925" t="s">
        <v>1328</v>
      </c>
      <c r="E66" s="1048"/>
      <c r="F66" s="1050"/>
      <c r="G66" s="1051"/>
    </row>
    <row r="67" spans="2:7" s="925" customFormat="1" x14ac:dyDescent="0.25">
      <c r="B67" s="961"/>
      <c r="C67" s="1052" t="s">
        <v>1329</v>
      </c>
      <c r="D67" s="925" t="s">
        <v>1330</v>
      </c>
      <c r="E67" s="1048"/>
      <c r="F67" s="1050"/>
      <c r="G67" s="1051"/>
    </row>
    <row r="68" spans="2:7" s="925" customFormat="1" x14ac:dyDescent="0.25">
      <c r="B68" s="961"/>
      <c r="C68" s="1052"/>
      <c r="E68" s="1048"/>
      <c r="F68" s="1050"/>
      <c r="G68" s="1051"/>
    </row>
    <row r="69" spans="2:7" s="925" customFormat="1" x14ac:dyDescent="0.25">
      <c r="B69" s="961"/>
      <c r="C69" s="961"/>
      <c r="D69" s="925" t="s">
        <v>1333</v>
      </c>
      <c r="E69" s="1048">
        <f>27+11</f>
        <v>38</v>
      </c>
      <c r="F69" s="968"/>
      <c r="G69" s="1049">
        <f>E69*F69</f>
        <v>0</v>
      </c>
    </row>
    <row r="70" spans="2:7" s="925" customFormat="1" x14ac:dyDescent="0.25">
      <c r="B70" s="961"/>
      <c r="C70" s="961"/>
      <c r="E70" s="1048"/>
      <c r="F70" s="968"/>
      <c r="G70" s="1049"/>
    </row>
    <row r="71" spans="2:7" s="925" customFormat="1" ht="26.4" x14ac:dyDescent="0.25">
      <c r="B71" s="407">
        <f>COUNTA(B$10:B70)+1</f>
        <v>10</v>
      </c>
      <c r="C71" s="960" t="s">
        <v>1334</v>
      </c>
      <c r="E71" s="1048"/>
      <c r="F71" s="968"/>
      <c r="G71" s="1051"/>
    </row>
    <row r="72" spans="2:7" s="925" customFormat="1" x14ac:dyDescent="0.25">
      <c r="B72" s="961"/>
      <c r="C72" s="1052"/>
      <c r="D72" s="925" t="s">
        <v>1335</v>
      </c>
      <c r="E72" s="1048">
        <v>4</v>
      </c>
      <c r="F72" s="968"/>
      <c r="G72" s="1049">
        <f>E72*F72</f>
        <v>0</v>
      </c>
    </row>
    <row r="73" spans="2:7" s="925" customFormat="1" x14ac:dyDescent="0.25">
      <c r="B73" s="961"/>
      <c r="C73" s="1052"/>
      <c r="D73" s="925" t="s">
        <v>1336</v>
      </c>
      <c r="E73" s="1048">
        <v>4</v>
      </c>
      <c r="F73" s="968"/>
      <c r="G73" s="1049">
        <f>E73*F73</f>
        <v>0</v>
      </c>
    </row>
    <row r="74" spans="2:7" s="925" customFormat="1" x14ac:dyDescent="0.25">
      <c r="B74" s="961"/>
      <c r="C74" s="961"/>
      <c r="E74" s="1048"/>
      <c r="F74" s="968"/>
      <c r="G74" s="1051"/>
    </row>
    <row r="75" spans="2:7" s="925" customFormat="1" ht="26.4" x14ac:dyDescent="0.25">
      <c r="B75" s="407">
        <f>COUNTA(B$10:B74)+1</f>
        <v>11</v>
      </c>
      <c r="C75" s="960" t="s">
        <v>1337</v>
      </c>
      <c r="E75" s="1048"/>
      <c r="F75" s="968"/>
      <c r="G75" s="1051"/>
    </row>
    <row r="76" spans="2:7" s="925" customFormat="1" x14ac:dyDescent="0.25">
      <c r="C76" s="960" t="s">
        <v>1338</v>
      </c>
      <c r="E76" s="1048"/>
      <c r="F76" s="968"/>
      <c r="G76" s="1051"/>
    </row>
    <row r="77" spans="2:7" s="925" customFormat="1" x14ac:dyDescent="0.25">
      <c r="B77" s="961"/>
      <c r="C77" s="1052"/>
      <c r="D77" s="925" t="s">
        <v>1335</v>
      </c>
      <c r="E77" s="1048">
        <v>2</v>
      </c>
      <c r="F77" s="968"/>
      <c r="G77" s="1049">
        <f>E77*F77</f>
        <v>0</v>
      </c>
    </row>
    <row r="78" spans="2:7" s="925" customFormat="1" x14ac:dyDescent="0.25">
      <c r="B78" s="961"/>
      <c r="C78" s="1052"/>
      <c r="D78" s="925" t="s">
        <v>1336</v>
      </c>
      <c r="E78" s="1048">
        <v>2</v>
      </c>
      <c r="F78" s="968"/>
      <c r="G78" s="1049">
        <f>E78*F78</f>
        <v>0</v>
      </c>
    </row>
    <row r="79" spans="2:7" s="454" customFormat="1" x14ac:dyDescent="0.25">
      <c r="B79" s="475"/>
      <c r="C79" s="476"/>
      <c r="D79" s="452"/>
      <c r="E79" s="495"/>
      <c r="F79" s="473"/>
      <c r="G79" s="481"/>
    </row>
    <row r="80" spans="2:7" s="454" customFormat="1" ht="29.25" customHeight="1" x14ac:dyDescent="0.25">
      <c r="B80" s="407">
        <f>COUNTA(B$10:B79)+1</f>
        <v>12</v>
      </c>
      <c r="C80" s="476" t="s">
        <v>1339</v>
      </c>
      <c r="D80" s="452"/>
      <c r="E80" s="495"/>
      <c r="F80" s="473"/>
      <c r="G80" s="481"/>
    </row>
    <row r="81" spans="2:7" s="454" customFormat="1" x14ac:dyDescent="0.25">
      <c r="B81" s="475"/>
      <c r="C81" s="476"/>
      <c r="D81" s="452" t="s">
        <v>791</v>
      </c>
      <c r="E81" s="495">
        <v>1</v>
      </c>
      <c r="F81" s="484"/>
      <c r="G81" s="481">
        <f>E81*F81</f>
        <v>0</v>
      </c>
    </row>
    <row r="82" spans="2:7" s="454" customFormat="1" x14ac:dyDescent="0.25">
      <c r="B82" s="475"/>
      <c r="C82" s="476"/>
      <c r="D82" s="452"/>
      <c r="E82" s="495"/>
      <c r="F82" s="473"/>
      <c r="G82" s="481"/>
    </row>
    <row r="83" spans="2:7" s="454" customFormat="1" ht="52.8" x14ac:dyDescent="0.25">
      <c r="B83" s="407">
        <f>COUNTA(B$10:B82)+1</f>
        <v>13</v>
      </c>
      <c r="C83" s="476" t="s">
        <v>1340</v>
      </c>
      <c r="D83" s="452"/>
      <c r="E83" s="495"/>
      <c r="F83" s="473"/>
      <c r="G83" s="481"/>
    </row>
    <row r="84" spans="2:7" s="454" customFormat="1" x14ac:dyDescent="0.25">
      <c r="B84" s="475"/>
      <c r="C84" s="476"/>
      <c r="D84" s="452" t="s">
        <v>791</v>
      </c>
      <c r="E84" s="495">
        <v>1</v>
      </c>
      <c r="F84" s="484"/>
      <c r="G84" s="481">
        <f>E84*F84</f>
        <v>0</v>
      </c>
    </row>
    <row r="85" spans="2:7" s="454" customFormat="1" x14ac:dyDescent="0.25">
      <c r="B85" s="475"/>
      <c r="C85" s="476"/>
      <c r="D85" s="452"/>
      <c r="E85" s="495"/>
      <c r="F85" s="473"/>
      <c r="G85" s="481"/>
    </row>
    <row r="86" spans="2:7" s="454" customFormat="1" ht="52.8" x14ac:dyDescent="0.25">
      <c r="B86" s="407">
        <f>COUNTA(B$10:B85)+1</f>
        <v>14</v>
      </c>
      <c r="C86" s="476" t="s">
        <v>1341</v>
      </c>
      <c r="D86" s="452"/>
      <c r="E86" s="495"/>
      <c r="F86" s="473"/>
      <c r="G86" s="481"/>
    </row>
    <row r="87" spans="2:7" s="454" customFormat="1" x14ac:dyDescent="0.25">
      <c r="B87" s="475"/>
      <c r="C87" s="476"/>
      <c r="D87" s="496" t="s">
        <v>791</v>
      </c>
      <c r="E87" s="497">
        <v>1</v>
      </c>
      <c r="F87" s="498"/>
      <c r="G87" s="499">
        <f>E87*F87</f>
        <v>0</v>
      </c>
    </row>
    <row r="88" spans="2:7" s="454" customFormat="1" x14ac:dyDescent="0.25">
      <c r="B88" s="475"/>
      <c r="D88" s="452"/>
      <c r="E88" s="495"/>
      <c r="F88" s="473"/>
      <c r="G88" s="481"/>
    </row>
    <row r="89" spans="2:7" s="454" customFormat="1" x14ac:dyDescent="0.25">
      <c r="B89" s="475"/>
      <c r="C89" s="476" t="str">
        <f>B8</f>
        <v xml:space="preserve">D1) GRAĐEVINSKI RADOVI </v>
      </c>
      <c r="D89" s="452" t="s">
        <v>1296</v>
      </c>
      <c r="E89" s="495"/>
      <c r="F89" s="473"/>
      <c r="G89" s="481">
        <f>SUM(G10:G88)</f>
        <v>0</v>
      </c>
    </row>
    <row r="90" spans="2:7" s="454" customFormat="1" x14ac:dyDescent="0.25">
      <c r="B90" s="475"/>
      <c r="C90" s="476"/>
      <c r="E90" s="477"/>
      <c r="F90" s="473"/>
      <c r="G90" s="474"/>
    </row>
    <row r="91" spans="2:7" s="454" customFormat="1" x14ac:dyDescent="0.25">
      <c r="B91" s="475"/>
      <c r="C91" s="476"/>
      <c r="E91" s="477"/>
      <c r="F91" s="473"/>
      <c r="G91" s="474"/>
    </row>
    <row r="92" spans="2:7" s="454" customFormat="1" x14ac:dyDescent="0.25">
      <c r="B92" s="475" t="s">
        <v>1342</v>
      </c>
      <c r="C92" s="476"/>
      <c r="E92" s="477"/>
      <c r="F92" s="473"/>
      <c r="G92" s="474"/>
    </row>
    <row r="93" spans="2:7" s="454" customFormat="1" x14ac:dyDescent="0.25">
      <c r="B93" s="475"/>
      <c r="C93" s="476"/>
      <c r="E93" s="477"/>
      <c r="F93" s="473"/>
      <c r="G93" s="474"/>
    </row>
    <row r="94" spans="2:7" s="454" customFormat="1" x14ac:dyDescent="0.25">
      <c r="B94" s="475">
        <v>1</v>
      </c>
      <c r="C94" s="500" t="s">
        <v>1343</v>
      </c>
      <c r="E94" s="488"/>
      <c r="F94" s="468"/>
      <c r="G94" s="471"/>
    </row>
    <row r="95" spans="2:7" s="454" customFormat="1" ht="26.4" x14ac:dyDescent="0.25">
      <c r="C95" s="482" t="s">
        <v>1344</v>
      </c>
      <c r="E95" s="488"/>
      <c r="F95" s="468"/>
      <c r="G95" s="471"/>
    </row>
    <row r="96" spans="2:7" s="454" customFormat="1" ht="69.75" customHeight="1" x14ac:dyDescent="0.25">
      <c r="C96" s="483" t="s">
        <v>1345</v>
      </c>
      <c r="E96" s="488"/>
      <c r="F96" s="468"/>
      <c r="G96" s="471"/>
    </row>
    <row r="97" spans="2:7" s="454" customFormat="1" ht="45.75" customHeight="1" x14ac:dyDescent="0.25">
      <c r="C97" s="483" t="s">
        <v>1346</v>
      </c>
      <c r="E97" s="488"/>
      <c r="F97" s="468"/>
      <c r="G97" s="471"/>
    </row>
    <row r="98" spans="2:7" s="454" customFormat="1" ht="182.25" customHeight="1" x14ac:dyDescent="0.25">
      <c r="C98" s="483" t="s">
        <v>1347</v>
      </c>
      <c r="E98" s="488"/>
      <c r="F98" s="468"/>
      <c r="G98" s="471"/>
    </row>
    <row r="99" spans="2:7" s="453" customFormat="1" ht="39.6" x14ac:dyDescent="0.25">
      <c r="C99" s="482" t="s">
        <v>1348</v>
      </c>
      <c r="E99" s="501"/>
      <c r="F99" s="502"/>
      <c r="G99" s="503"/>
    </row>
    <row r="100" spans="2:7" s="453" customFormat="1" ht="26.4" x14ac:dyDescent="0.25">
      <c r="C100" s="483" t="s">
        <v>1349</v>
      </c>
      <c r="E100" s="501"/>
      <c r="F100" s="502"/>
      <c r="G100" s="503"/>
    </row>
    <row r="101" spans="2:7" s="453" customFormat="1" x14ac:dyDescent="0.25">
      <c r="C101" s="489"/>
      <c r="D101" s="479"/>
      <c r="E101" s="501"/>
      <c r="F101" s="502"/>
      <c r="G101" s="503"/>
    </row>
    <row r="102" spans="2:7" s="507" customFormat="1" x14ac:dyDescent="0.25">
      <c r="B102" s="504"/>
      <c r="C102" s="351" t="s">
        <v>1658</v>
      </c>
      <c r="D102" s="505"/>
      <c r="E102" s="506"/>
    </row>
    <row r="103" spans="2:7" s="507" customFormat="1" x14ac:dyDescent="0.25">
      <c r="B103" s="504"/>
      <c r="C103" s="491"/>
      <c r="D103" s="508"/>
      <c r="E103" s="506"/>
    </row>
    <row r="104" spans="2:7" s="454" customFormat="1" ht="26.4" x14ac:dyDescent="0.25">
      <c r="C104" s="1253" t="s">
        <v>1795</v>
      </c>
      <c r="E104" s="488"/>
      <c r="F104" s="468"/>
      <c r="G104" s="471"/>
    </row>
    <row r="105" spans="2:7" s="454" customFormat="1" x14ac:dyDescent="0.25">
      <c r="C105" s="509" t="s">
        <v>1350</v>
      </c>
      <c r="D105" s="454" t="s">
        <v>1351</v>
      </c>
      <c r="E105" s="488"/>
      <c r="F105" s="468"/>
      <c r="G105" s="471"/>
    </row>
    <row r="106" spans="2:7" s="454" customFormat="1" x14ac:dyDescent="0.25">
      <c r="C106" s="509" t="s">
        <v>1352</v>
      </c>
      <c r="D106" s="454" t="s">
        <v>1353</v>
      </c>
      <c r="E106" s="488"/>
      <c r="F106" s="468"/>
      <c r="G106" s="471"/>
    </row>
    <row r="107" spans="2:7" s="454" customFormat="1" x14ac:dyDescent="0.25">
      <c r="C107" s="509"/>
      <c r="E107" s="488"/>
      <c r="F107" s="468"/>
      <c r="G107" s="471"/>
    </row>
    <row r="108" spans="2:7" s="454" customFormat="1" x14ac:dyDescent="0.25">
      <c r="C108" s="509" t="s">
        <v>1354</v>
      </c>
      <c r="D108" s="510" t="s">
        <v>1355</v>
      </c>
      <c r="E108" s="488"/>
      <c r="F108" s="468"/>
      <c r="G108" s="471"/>
    </row>
    <row r="109" spans="2:7" s="304" customFormat="1" x14ac:dyDescent="0.25">
      <c r="C109" s="511" t="s">
        <v>1356</v>
      </c>
      <c r="D109" s="304" t="s">
        <v>1357</v>
      </c>
      <c r="E109" s="445"/>
      <c r="F109" s="432"/>
      <c r="G109" s="443"/>
    </row>
    <row r="110" spans="2:7" s="304" customFormat="1" x14ac:dyDescent="0.25">
      <c r="C110" s="511" t="s">
        <v>1358</v>
      </c>
      <c r="D110" s="304" t="s">
        <v>1359</v>
      </c>
      <c r="E110" s="445"/>
      <c r="F110" s="432"/>
      <c r="G110" s="443"/>
    </row>
    <row r="111" spans="2:7" s="304" customFormat="1" x14ac:dyDescent="0.25">
      <c r="C111" s="511" t="s">
        <v>1360</v>
      </c>
      <c r="D111" s="304">
        <v>3.02</v>
      </c>
      <c r="E111" s="445"/>
      <c r="F111" s="432"/>
      <c r="G111" s="443"/>
    </row>
    <row r="112" spans="2:7" s="304" customFormat="1" x14ac:dyDescent="0.25">
      <c r="C112" s="511" t="s">
        <v>1361</v>
      </c>
      <c r="D112" s="304" t="s">
        <v>1362</v>
      </c>
      <c r="E112" s="445"/>
      <c r="F112" s="432"/>
      <c r="G112" s="443"/>
    </row>
    <row r="113" spans="3:7" s="304" customFormat="1" x14ac:dyDescent="0.25">
      <c r="C113" s="511" t="s">
        <v>1363</v>
      </c>
      <c r="D113" s="304" t="s">
        <v>1364</v>
      </c>
      <c r="E113" s="445"/>
      <c r="F113" s="432"/>
      <c r="G113" s="443"/>
    </row>
    <row r="114" spans="3:7" s="304" customFormat="1" x14ac:dyDescent="0.25">
      <c r="C114" s="511" t="s">
        <v>1365</v>
      </c>
      <c r="D114" s="304" t="s">
        <v>1366</v>
      </c>
      <c r="E114" s="445"/>
      <c r="F114" s="432"/>
      <c r="G114" s="443"/>
    </row>
    <row r="115" spans="3:7" s="304" customFormat="1" x14ac:dyDescent="0.25">
      <c r="C115" s="511" t="s">
        <v>1367</v>
      </c>
      <c r="D115" s="304">
        <v>2.85</v>
      </c>
      <c r="E115" s="445"/>
      <c r="F115" s="432"/>
      <c r="G115" s="443"/>
    </row>
    <row r="116" spans="3:7" s="304" customFormat="1" x14ac:dyDescent="0.25">
      <c r="C116" s="512" t="s">
        <v>1368</v>
      </c>
      <c r="D116" s="513" t="s">
        <v>1369</v>
      </c>
      <c r="E116" s="478"/>
      <c r="F116" s="432"/>
      <c r="G116" s="434"/>
    </row>
    <row r="117" spans="3:7" s="304" customFormat="1" x14ac:dyDescent="0.25">
      <c r="C117" s="512" t="s">
        <v>1370</v>
      </c>
      <c r="D117" s="513" t="s">
        <v>1371</v>
      </c>
      <c r="E117" s="478"/>
      <c r="F117" s="432"/>
      <c r="G117" s="434"/>
    </row>
    <row r="118" spans="3:7" s="304" customFormat="1" x14ac:dyDescent="0.25">
      <c r="C118" s="512" t="s">
        <v>1372</v>
      </c>
      <c r="D118" s="513" t="s">
        <v>1373</v>
      </c>
      <c r="E118" s="478"/>
      <c r="F118" s="432"/>
      <c r="G118" s="434"/>
    </row>
    <row r="119" spans="3:7" s="304" customFormat="1" x14ac:dyDescent="0.25">
      <c r="C119" s="511"/>
      <c r="E119" s="445"/>
      <c r="F119" s="432"/>
      <c r="G119" s="443"/>
    </row>
    <row r="120" spans="3:7" s="304" customFormat="1" x14ac:dyDescent="0.25">
      <c r="C120" s="511" t="s">
        <v>1374</v>
      </c>
      <c r="D120" s="304" t="s">
        <v>1375</v>
      </c>
      <c r="E120" s="445"/>
      <c r="F120" s="432"/>
      <c r="G120" s="443"/>
    </row>
    <row r="121" spans="3:7" s="454" customFormat="1" x14ac:dyDescent="0.25">
      <c r="C121" s="509" t="s">
        <v>1376</v>
      </c>
      <c r="D121" s="510" t="s">
        <v>1377</v>
      </c>
      <c r="E121" s="488"/>
      <c r="F121" s="468"/>
      <c r="G121" s="471"/>
    </row>
    <row r="122" spans="3:7" s="454" customFormat="1" x14ac:dyDescent="0.25">
      <c r="C122" s="509" t="s">
        <v>1378</v>
      </c>
      <c r="D122" s="479" t="s">
        <v>1379</v>
      </c>
      <c r="E122" s="488"/>
      <c r="F122" s="468"/>
      <c r="G122" s="471"/>
    </row>
    <row r="123" spans="3:7" s="428" customFormat="1" x14ac:dyDescent="0.25">
      <c r="C123" s="514" t="s">
        <v>1380</v>
      </c>
    </row>
    <row r="124" spans="3:7" s="428" customFormat="1" ht="39.6" x14ac:dyDescent="0.25">
      <c r="C124" s="515" t="s">
        <v>1381</v>
      </c>
    </row>
    <row r="125" spans="3:7" s="428" customFormat="1" x14ac:dyDescent="0.25">
      <c r="C125" s="515" t="s">
        <v>1382</v>
      </c>
    </row>
    <row r="126" spans="3:7" s="428" customFormat="1" x14ac:dyDescent="0.25">
      <c r="C126" s="515" t="s">
        <v>1383</v>
      </c>
    </row>
    <row r="127" spans="3:7" s="406" customFormat="1" x14ac:dyDescent="0.25">
      <c r="C127" s="516" t="s">
        <v>1384</v>
      </c>
    </row>
    <row r="128" spans="3:7" s="454" customFormat="1" x14ac:dyDescent="0.25">
      <c r="C128" s="509"/>
      <c r="D128" s="479"/>
      <c r="E128" s="488"/>
      <c r="F128" s="468"/>
      <c r="G128" s="471"/>
    </row>
    <row r="129" spans="2:11" x14ac:dyDescent="0.25">
      <c r="B129" s="470"/>
      <c r="D129" s="452" t="s">
        <v>1070</v>
      </c>
      <c r="E129" s="495">
        <v>1</v>
      </c>
      <c r="F129" s="484"/>
      <c r="G129" s="481">
        <f>E129*F129</f>
        <v>0</v>
      </c>
    </row>
    <row r="130" spans="2:11" x14ac:dyDescent="0.25">
      <c r="B130" s="470"/>
      <c r="E130" s="495"/>
      <c r="F130" s="473"/>
      <c r="G130" s="481"/>
    </row>
    <row r="131" spans="2:11" s="453" customFormat="1" ht="26.4" x14ac:dyDescent="0.25">
      <c r="B131" s="475">
        <f>COUNTA(B$94:B130)+1</f>
        <v>2</v>
      </c>
      <c r="C131" s="483" t="s">
        <v>1385</v>
      </c>
      <c r="D131" s="479"/>
      <c r="E131" s="479"/>
      <c r="F131" s="473"/>
      <c r="G131" s="479"/>
      <c r="H131" s="479"/>
      <c r="I131" s="479"/>
      <c r="J131" s="479"/>
      <c r="K131" s="479"/>
    </row>
    <row r="132" spans="2:11" s="453" customFormat="1" ht="26.4" x14ac:dyDescent="0.25">
      <c r="B132" s="517"/>
      <c r="C132" s="483" t="s">
        <v>1386</v>
      </c>
      <c r="D132" s="479"/>
      <c r="E132" s="479"/>
      <c r="F132" s="473"/>
      <c r="G132" s="479"/>
      <c r="H132" s="479"/>
      <c r="I132" s="479"/>
      <c r="J132" s="479"/>
      <c r="K132" s="479"/>
    </row>
    <row r="133" spans="2:11" s="519" customFormat="1" x14ac:dyDescent="0.25">
      <c r="B133" s="490"/>
      <c r="C133" s="491"/>
      <c r="D133" s="518"/>
      <c r="F133" s="473"/>
    </row>
    <row r="134" spans="2:11" s="519" customFormat="1" x14ac:dyDescent="0.25">
      <c r="B134" s="490"/>
      <c r="C134" s="520" t="s">
        <v>1387</v>
      </c>
      <c r="D134" s="518"/>
      <c r="F134" s="473"/>
    </row>
    <row r="135" spans="2:11" s="523" customFormat="1" ht="13.8" x14ac:dyDescent="0.25">
      <c r="B135" s="521"/>
      <c r="C135" s="1053" t="s">
        <v>1388</v>
      </c>
      <c r="D135" s="450" t="s">
        <v>1</v>
      </c>
      <c r="E135" s="1047">
        <v>3</v>
      </c>
      <c r="F135" s="1054"/>
      <c r="G135" s="522"/>
      <c r="H135" s="450"/>
      <c r="I135" s="450"/>
      <c r="J135" s="450"/>
      <c r="K135" s="450"/>
    </row>
    <row r="136" spans="2:11" s="523" customFormat="1" ht="13.8" x14ac:dyDescent="0.25">
      <c r="B136" s="521"/>
      <c r="C136" s="1053"/>
      <c r="D136" s="1055"/>
      <c r="E136" s="1056"/>
      <c r="F136" s="1054"/>
      <c r="G136" s="522"/>
      <c r="H136" s="450"/>
      <c r="I136" s="450"/>
      <c r="J136" s="450"/>
      <c r="K136" s="450"/>
    </row>
    <row r="137" spans="2:11" s="523" customFormat="1" ht="13.8" x14ac:dyDescent="0.25">
      <c r="B137" s="521"/>
      <c r="C137" s="1053" t="s">
        <v>1389</v>
      </c>
      <c r="D137" s="450" t="s">
        <v>1</v>
      </c>
      <c r="E137" s="1047">
        <v>4</v>
      </c>
      <c r="F137" s="1054"/>
      <c r="G137" s="522"/>
      <c r="H137" s="450"/>
      <c r="I137" s="450"/>
      <c r="J137" s="450"/>
      <c r="K137" s="450"/>
    </row>
    <row r="138" spans="2:11" s="523" customFormat="1" ht="13.8" x14ac:dyDescent="0.25">
      <c r="B138" s="521"/>
      <c r="C138" s="1053"/>
      <c r="D138" s="1055"/>
      <c r="E138" s="1056"/>
      <c r="F138" s="1054"/>
      <c r="G138" s="522"/>
      <c r="H138" s="450"/>
      <c r="I138" s="450"/>
      <c r="J138" s="450"/>
      <c r="K138" s="450"/>
    </row>
    <row r="139" spans="2:11" s="523" customFormat="1" ht="26.4" x14ac:dyDescent="0.25">
      <c r="B139" s="521"/>
      <c r="C139" s="1057" t="s">
        <v>1390</v>
      </c>
      <c r="D139" s="450" t="s">
        <v>1</v>
      </c>
      <c r="E139" s="1047">
        <v>1</v>
      </c>
      <c r="F139" s="1054"/>
      <c r="G139" s="522"/>
      <c r="H139" s="450"/>
      <c r="I139" s="450"/>
      <c r="J139" s="450"/>
      <c r="K139" s="450"/>
    </row>
    <row r="140" spans="2:11" s="523" customFormat="1" ht="13.8" x14ac:dyDescent="0.25">
      <c r="B140" s="521"/>
      <c r="C140" s="1057"/>
      <c r="D140" s="1055"/>
      <c r="E140" s="1056"/>
      <c r="F140" s="1054"/>
      <c r="G140" s="522"/>
      <c r="H140" s="450"/>
      <c r="I140" s="450"/>
      <c r="J140" s="450"/>
      <c r="K140" s="450"/>
    </row>
    <row r="141" spans="2:11" s="523" customFormat="1" ht="13.8" x14ac:dyDescent="0.25">
      <c r="B141" s="521"/>
      <c r="C141" s="1053" t="s">
        <v>1391</v>
      </c>
      <c r="D141" s="450" t="s">
        <v>1</v>
      </c>
      <c r="E141" s="1047">
        <v>2</v>
      </c>
      <c r="F141" s="1054"/>
      <c r="G141" s="522"/>
      <c r="H141" s="450"/>
      <c r="I141" s="450"/>
      <c r="J141" s="450"/>
      <c r="K141" s="450"/>
    </row>
    <row r="142" spans="2:11" s="523" customFormat="1" ht="13.8" x14ac:dyDescent="0.25">
      <c r="B142" s="521"/>
      <c r="C142" s="1053"/>
      <c r="D142" s="1055"/>
      <c r="E142" s="1056"/>
      <c r="F142" s="1054"/>
      <c r="G142" s="522"/>
      <c r="H142" s="450"/>
      <c r="I142" s="450"/>
      <c r="J142" s="450"/>
      <c r="K142" s="450"/>
    </row>
    <row r="143" spans="2:11" s="523" customFormat="1" ht="13.8" x14ac:dyDescent="0.25">
      <c r="B143" s="521"/>
      <c r="C143" s="1053" t="s">
        <v>1392</v>
      </c>
      <c r="D143" s="450" t="s">
        <v>1</v>
      </c>
      <c r="E143" s="1047">
        <v>1</v>
      </c>
      <c r="F143" s="1054"/>
      <c r="G143" s="522"/>
      <c r="H143" s="450"/>
      <c r="I143" s="450"/>
      <c r="J143" s="450"/>
      <c r="K143" s="450"/>
    </row>
    <row r="144" spans="2:11" s="523" customFormat="1" ht="13.8" x14ac:dyDescent="0.25">
      <c r="B144" s="521"/>
      <c r="C144" s="1053"/>
      <c r="D144" s="1055"/>
      <c r="E144" s="1056"/>
      <c r="F144" s="1054"/>
      <c r="G144" s="522"/>
      <c r="H144" s="450"/>
      <c r="I144" s="450"/>
      <c r="J144" s="450"/>
      <c r="K144" s="450"/>
    </row>
    <row r="145" spans="2:11" s="523" customFormat="1" ht="13.8" x14ac:dyDescent="0.25">
      <c r="B145" s="521"/>
      <c r="C145" s="1057" t="s">
        <v>1393</v>
      </c>
      <c r="D145" s="450" t="s">
        <v>1</v>
      </c>
      <c r="E145" s="1047">
        <v>1</v>
      </c>
      <c r="F145" s="1054"/>
      <c r="G145" s="522"/>
      <c r="H145" s="450"/>
      <c r="I145" s="450"/>
      <c r="J145" s="450"/>
      <c r="K145" s="450"/>
    </row>
    <row r="146" spans="2:11" s="523" customFormat="1" ht="13.8" x14ac:dyDescent="0.25">
      <c r="B146" s="521"/>
      <c r="C146" s="1057"/>
      <c r="D146" s="1055"/>
      <c r="E146" s="1056"/>
      <c r="F146" s="1054"/>
      <c r="G146" s="522"/>
      <c r="H146" s="450"/>
      <c r="I146" s="450"/>
      <c r="J146" s="450"/>
      <c r="K146" s="450"/>
    </row>
    <row r="147" spans="2:11" s="523" customFormat="1" ht="13.8" x14ac:dyDescent="0.25">
      <c r="B147" s="521"/>
      <c r="C147" s="1057" t="s">
        <v>1394</v>
      </c>
      <c r="D147" s="450" t="s">
        <v>1</v>
      </c>
      <c r="E147" s="1047">
        <v>1</v>
      </c>
      <c r="F147" s="1054"/>
      <c r="G147" s="522"/>
      <c r="H147" s="450"/>
      <c r="I147" s="450"/>
      <c r="J147" s="450"/>
      <c r="K147" s="450"/>
    </row>
    <row r="148" spans="2:11" s="523" customFormat="1" ht="13.8" x14ac:dyDescent="0.25">
      <c r="B148" s="521"/>
      <c r="C148" s="1057"/>
      <c r="D148" s="1058"/>
      <c r="E148" s="1056"/>
      <c r="F148" s="1054"/>
      <c r="G148" s="522"/>
      <c r="H148" s="450"/>
      <c r="I148" s="450"/>
      <c r="J148" s="450"/>
      <c r="K148" s="450"/>
    </row>
    <row r="149" spans="2:11" s="523" customFormat="1" ht="26.4" x14ac:dyDescent="0.25">
      <c r="B149" s="521"/>
      <c r="C149" s="1057" t="s">
        <v>1395</v>
      </c>
      <c r="D149" s="450" t="s">
        <v>1</v>
      </c>
      <c r="E149" s="1047">
        <v>3</v>
      </c>
      <c r="F149" s="1054"/>
      <c r="G149" s="522"/>
      <c r="H149" s="450"/>
      <c r="I149" s="450"/>
      <c r="J149" s="450"/>
      <c r="K149" s="450"/>
    </row>
    <row r="150" spans="2:11" s="523" customFormat="1" ht="13.8" x14ac:dyDescent="0.25">
      <c r="B150" s="521"/>
      <c r="C150" s="1057"/>
      <c r="D150" s="1059"/>
      <c r="E150" s="1056"/>
      <c r="F150" s="1054"/>
      <c r="G150" s="522"/>
      <c r="H150" s="450"/>
      <c r="I150" s="450"/>
      <c r="J150" s="450"/>
      <c r="K150" s="450"/>
    </row>
    <row r="151" spans="2:11" s="523" customFormat="1" ht="26.4" x14ac:dyDescent="0.25">
      <c r="B151" s="521"/>
      <c r="C151" s="1057" t="s">
        <v>1396</v>
      </c>
      <c r="D151" s="450" t="s">
        <v>1</v>
      </c>
      <c r="E151" s="1047">
        <v>3</v>
      </c>
      <c r="F151" s="1054"/>
      <c r="G151" s="522"/>
      <c r="H151" s="450"/>
      <c r="I151" s="450"/>
      <c r="J151" s="450"/>
      <c r="K151" s="450"/>
    </row>
    <row r="152" spans="2:11" s="523" customFormat="1" ht="13.8" x14ac:dyDescent="0.25">
      <c r="B152" s="521"/>
      <c r="C152" s="1057"/>
      <c r="D152" s="1059"/>
      <c r="E152" s="1056"/>
      <c r="F152" s="524"/>
      <c r="G152" s="994"/>
      <c r="H152" s="450"/>
      <c r="I152" s="450"/>
      <c r="J152" s="450"/>
      <c r="K152" s="450"/>
    </row>
    <row r="153" spans="2:11" s="523" customFormat="1" ht="30.75" customHeight="1" x14ac:dyDescent="0.25">
      <c r="B153" s="521"/>
      <c r="C153" s="1057" t="s">
        <v>1397</v>
      </c>
      <c r="D153" s="450" t="s">
        <v>1</v>
      </c>
      <c r="E153" s="1047">
        <v>1</v>
      </c>
      <c r="F153" s="1054"/>
      <c r="G153" s="522"/>
      <c r="H153" s="450"/>
      <c r="I153" s="450"/>
      <c r="J153" s="450"/>
      <c r="K153" s="450"/>
    </row>
    <row r="154" spans="2:11" s="523" customFormat="1" ht="13.8" x14ac:dyDescent="0.25">
      <c r="B154" s="521"/>
      <c r="C154" s="1057"/>
      <c r="D154" s="450"/>
      <c r="E154" s="1047"/>
      <c r="F154" s="1054"/>
      <c r="G154" s="522"/>
      <c r="H154" s="450"/>
      <c r="I154" s="450"/>
      <c r="J154" s="450"/>
      <c r="K154" s="450"/>
    </row>
    <row r="155" spans="2:11" s="523" customFormat="1" ht="13.8" x14ac:dyDescent="0.25">
      <c r="B155" s="521"/>
      <c r="C155" s="1053" t="s">
        <v>1398</v>
      </c>
      <c r="D155" s="450" t="s">
        <v>1</v>
      </c>
      <c r="E155" s="1047">
        <v>4</v>
      </c>
      <c r="F155" s="1054"/>
      <c r="G155" s="522"/>
      <c r="H155" s="450"/>
      <c r="I155" s="450"/>
      <c r="J155" s="450"/>
      <c r="K155" s="450"/>
    </row>
    <row r="156" spans="2:11" s="523" customFormat="1" ht="13.8" x14ac:dyDescent="0.25">
      <c r="B156" s="521"/>
      <c r="C156" s="1053"/>
      <c r="D156" s="1055"/>
      <c r="E156" s="1056"/>
      <c r="F156" s="1054"/>
      <c r="G156" s="522"/>
      <c r="H156" s="450"/>
      <c r="I156" s="450"/>
      <c r="J156" s="450"/>
      <c r="K156" s="450"/>
    </row>
    <row r="157" spans="2:11" s="523" customFormat="1" ht="13.8" x14ac:dyDescent="0.25">
      <c r="B157" s="521"/>
      <c r="C157" s="1053" t="s">
        <v>1399</v>
      </c>
      <c r="D157" s="450" t="s">
        <v>1</v>
      </c>
      <c r="E157" s="1047">
        <v>1</v>
      </c>
      <c r="F157" s="1054"/>
      <c r="G157" s="522"/>
      <c r="H157" s="450"/>
      <c r="I157" s="450"/>
      <c r="J157" s="450"/>
      <c r="K157" s="450"/>
    </row>
    <row r="158" spans="2:11" s="523" customFormat="1" ht="13.8" x14ac:dyDescent="0.25">
      <c r="B158" s="521"/>
      <c r="C158" s="1053"/>
      <c r="D158" s="1055"/>
      <c r="E158" s="1056"/>
      <c r="F158" s="1054"/>
      <c r="G158" s="522"/>
      <c r="H158" s="450"/>
      <c r="I158" s="450"/>
      <c r="J158" s="450"/>
      <c r="K158" s="450"/>
    </row>
    <row r="159" spans="2:11" s="523" customFormat="1" ht="13.8" x14ac:dyDescent="0.25">
      <c r="B159" s="521"/>
      <c r="C159" s="1053" t="s">
        <v>1400</v>
      </c>
      <c r="D159" s="450" t="s">
        <v>1</v>
      </c>
      <c r="E159" s="1047">
        <v>1</v>
      </c>
      <c r="F159" s="1054"/>
      <c r="G159" s="522"/>
      <c r="H159" s="450"/>
      <c r="I159" s="450"/>
      <c r="J159" s="450"/>
      <c r="K159" s="450"/>
    </row>
    <row r="160" spans="2:11" s="523" customFormat="1" ht="13.8" x14ac:dyDescent="0.25">
      <c r="B160" s="521"/>
      <c r="C160" s="1053"/>
      <c r="D160" s="1055"/>
      <c r="E160" s="1056"/>
      <c r="F160" s="1054"/>
      <c r="G160" s="522"/>
      <c r="H160" s="450"/>
      <c r="I160" s="450"/>
      <c r="J160" s="450"/>
      <c r="K160" s="450"/>
    </row>
    <row r="161" spans="2:11" s="453" customFormat="1" x14ac:dyDescent="0.25">
      <c r="B161" s="517"/>
      <c r="C161" s="525"/>
      <c r="D161" s="479"/>
      <c r="E161" s="479"/>
      <c r="F161" s="473"/>
      <c r="G161" s="479"/>
      <c r="H161" s="479"/>
      <c r="I161" s="479"/>
      <c r="J161" s="479"/>
      <c r="K161" s="479"/>
    </row>
    <row r="162" spans="2:11" s="453" customFormat="1" x14ac:dyDescent="0.25">
      <c r="B162" s="517"/>
      <c r="C162" s="517"/>
      <c r="D162" s="479" t="s">
        <v>1070</v>
      </c>
      <c r="E162" s="485">
        <v>1</v>
      </c>
      <c r="F162" s="484"/>
      <c r="G162" s="526">
        <f>E162*F162</f>
        <v>0</v>
      </c>
    </row>
    <row r="163" spans="2:11" s="453" customFormat="1" x14ac:dyDescent="0.25">
      <c r="B163" s="517"/>
      <c r="C163" s="517"/>
      <c r="D163" s="479"/>
      <c r="E163" s="485"/>
      <c r="F163" s="473"/>
      <c r="G163" s="526"/>
    </row>
    <row r="164" spans="2:11" s="453" customFormat="1" x14ac:dyDescent="0.25">
      <c r="B164" s="517"/>
      <c r="C164" s="517" t="s">
        <v>1401</v>
      </c>
      <c r="D164" s="479"/>
      <c r="E164" s="485"/>
      <c r="F164" s="473"/>
      <c r="G164" s="526"/>
    </row>
    <row r="165" spans="2:11" s="453" customFormat="1" x14ac:dyDescent="0.25">
      <c r="B165" s="517"/>
      <c r="C165" s="517" t="s">
        <v>1402</v>
      </c>
      <c r="D165" s="479"/>
      <c r="E165" s="485"/>
      <c r="F165" s="473"/>
      <c r="G165" s="526"/>
    </row>
    <row r="166" spans="2:11" s="519" customFormat="1" x14ac:dyDescent="0.25">
      <c r="B166" s="490"/>
      <c r="C166" s="527" t="s">
        <v>1403</v>
      </c>
      <c r="D166" s="528" t="s">
        <v>1187</v>
      </c>
      <c r="E166" s="495">
        <v>35</v>
      </c>
      <c r="F166" s="484"/>
      <c r="G166" s="481">
        <f t="shared" ref="G166:G171" si="0">E166*F166</f>
        <v>0</v>
      </c>
    </row>
    <row r="167" spans="2:11" s="519" customFormat="1" x14ac:dyDescent="0.25">
      <c r="B167" s="490"/>
      <c r="C167" s="527" t="s">
        <v>1403</v>
      </c>
      <c r="D167" s="528" t="s">
        <v>1187</v>
      </c>
      <c r="E167" s="495">
        <v>40</v>
      </c>
      <c r="F167" s="484"/>
      <c r="G167" s="481">
        <f t="shared" si="0"/>
        <v>0</v>
      </c>
    </row>
    <row r="168" spans="2:11" s="519" customFormat="1" x14ac:dyDescent="0.25">
      <c r="B168" s="490"/>
      <c r="C168" s="527" t="s">
        <v>1403</v>
      </c>
      <c r="D168" s="528" t="s">
        <v>1187</v>
      </c>
      <c r="E168" s="495">
        <v>20</v>
      </c>
      <c r="F168" s="484"/>
      <c r="G168" s="481">
        <f t="shared" si="0"/>
        <v>0</v>
      </c>
    </row>
    <row r="169" spans="2:11" s="519" customFormat="1" x14ac:dyDescent="0.25">
      <c r="B169" s="490"/>
      <c r="C169" s="527" t="s">
        <v>1404</v>
      </c>
      <c r="D169" s="528" t="s">
        <v>1187</v>
      </c>
      <c r="E169" s="495">
        <v>70</v>
      </c>
      <c r="F169" s="484"/>
      <c r="G169" s="481">
        <f t="shared" si="0"/>
        <v>0</v>
      </c>
    </row>
    <row r="170" spans="2:11" s="519" customFormat="1" x14ac:dyDescent="0.25">
      <c r="B170" s="490"/>
      <c r="C170" s="527" t="s">
        <v>1404</v>
      </c>
      <c r="D170" s="528" t="s">
        <v>1187</v>
      </c>
      <c r="E170" s="495">
        <v>40</v>
      </c>
      <c r="F170" s="484"/>
      <c r="G170" s="481">
        <f t="shared" si="0"/>
        <v>0</v>
      </c>
    </row>
    <row r="171" spans="2:11" s="448" customFormat="1" x14ac:dyDescent="0.25">
      <c r="B171" s="446"/>
      <c r="C171" s="1060" t="s">
        <v>1405</v>
      </c>
      <c r="D171" s="1061" t="s">
        <v>1187</v>
      </c>
      <c r="E171" s="1062">
        <v>50</v>
      </c>
      <c r="F171" s="993"/>
      <c r="G171" s="1005">
        <f t="shared" si="0"/>
        <v>0</v>
      </c>
    </row>
    <row r="172" spans="2:11" s="962" customFormat="1" x14ac:dyDescent="0.25">
      <c r="B172" s="407"/>
      <c r="C172" s="1017" t="s">
        <v>1406</v>
      </c>
      <c r="D172" s="1000" t="s">
        <v>1187</v>
      </c>
      <c r="E172" s="995">
        <v>70</v>
      </c>
      <c r="F172" s="1013"/>
      <c r="G172" s="994">
        <f>E172*F172</f>
        <v>0</v>
      </c>
    </row>
    <row r="173" spans="2:11" s="962" customFormat="1" x14ac:dyDescent="0.25">
      <c r="B173" s="407"/>
      <c r="C173" s="1017" t="s">
        <v>1407</v>
      </c>
      <c r="D173" s="1000" t="s">
        <v>1187</v>
      </c>
      <c r="E173" s="995">
        <v>20</v>
      </c>
      <c r="F173" s="1013"/>
      <c r="G173" s="994">
        <f>E173*F173</f>
        <v>0</v>
      </c>
    </row>
    <row r="174" spans="2:11" s="962" customFormat="1" x14ac:dyDescent="0.25">
      <c r="C174" s="1017" t="s">
        <v>1408</v>
      </c>
      <c r="D174" s="1000" t="s">
        <v>1187</v>
      </c>
      <c r="E174" s="995">
        <v>30</v>
      </c>
      <c r="F174" s="1013"/>
      <c r="G174" s="994">
        <f>E174*F174</f>
        <v>0</v>
      </c>
    </row>
    <row r="175" spans="2:11" s="453" customFormat="1" x14ac:dyDescent="0.25">
      <c r="B175" s="517"/>
      <c r="C175" s="525"/>
      <c r="D175" s="479"/>
      <c r="E175" s="479"/>
      <c r="F175" s="473"/>
      <c r="G175" s="479"/>
      <c r="H175" s="479"/>
      <c r="I175" s="479"/>
      <c r="J175" s="479"/>
      <c r="K175" s="479"/>
    </row>
    <row r="176" spans="2:11" s="453" customFormat="1" x14ac:dyDescent="0.25">
      <c r="B176" s="517"/>
      <c r="C176" s="517"/>
      <c r="D176" s="479"/>
      <c r="E176" s="485"/>
      <c r="F176" s="473"/>
      <c r="G176" s="526"/>
    </row>
    <row r="177" spans="2:11" s="453" customFormat="1" ht="26.4" x14ac:dyDescent="0.25">
      <c r="B177" s="475">
        <f>COUNTA(B$94:B176)+1</f>
        <v>3</v>
      </c>
      <c r="C177" s="483" t="s">
        <v>1409</v>
      </c>
      <c r="D177" s="479"/>
      <c r="E177" s="485"/>
      <c r="F177" s="473"/>
      <c r="G177" s="526"/>
    </row>
    <row r="178" spans="2:11" s="453" customFormat="1" ht="66" x14ac:dyDescent="0.25">
      <c r="B178" s="517"/>
      <c r="C178" s="529" t="s">
        <v>1410</v>
      </c>
      <c r="D178" s="530"/>
      <c r="E178" s="530"/>
      <c r="F178" s="473"/>
      <c r="G178" s="530"/>
      <c r="H178" s="479"/>
      <c r="I178" s="479"/>
      <c r="J178" s="479"/>
      <c r="K178" s="479"/>
    </row>
    <row r="179" spans="2:11" s="519" customFormat="1" x14ac:dyDescent="0.25">
      <c r="B179" s="490"/>
      <c r="C179" s="491" t="s">
        <v>1411</v>
      </c>
      <c r="F179" s="473"/>
    </row>
    <row r="180" spans="2:11" s="453" customFormat="1" x14ac:dyDescent="0.25">
      <c r="B180" s="517"/>
      <c r="C180" s="531" t="s">
        <v>1412</v>
      </c>
      <c r="D180" s="518"/>
      <c r="E180" s="519"/>
      <c r="F180" s="473"/>
      <c r="G180" s="526"/>
    </row>
    <row r="181" spans="2:11" s="453" customFormat="1" x14ac:dyDescent="0.25">
      <c r="B181" s="517"/>
      <c r="C181" s="532" t="s">
        <v>1413</v>
      </c>
      <c r="D181" s="518"/>
      <c r="E181" s="519"/>
      <c r="F181" s="473"/>
      <c r="G181" s="526"/>
    </row>
    <row r="182" spans="2:11" s="453" customFormat="1" x14ac:dyDescent="0.25">
      <c r="B182" s="517"/>
      <c r="C182" s="532" t="s">
        <v>1414</v>
      </c>
      <c r="D182" s="518"/>
      <c r="E182" s="519"/>
      <c r="F182" s="473"/>
      <c r="G182" s="526"/>
    </row>
    <row r="183" spans="2:11" s="453" customFormat="1" x14ac:dyDescent="0.25">
      <c r="B183" s="517"/>
      <c r="C183" s="532" t="s">
        <v>1415</v>
      </c>
      <c r="D183" s="518"/>
      <c r="E183" s="519"/>
      <c r="F183" s="473"/>
      <c r="G183" s="526"/>
    </row>
    <row r="184" spans="2:11" s="453" customFormat="1" x14ac:dyDescent="0.25">
      <c r="B184" s="517"/>
      <c r="C184" s="532" t="s">
        <v>1416</v>
      </c>
      <c r="D184" s="518"/>
      <c r="E184" s="519"/>
      <c r="F184" s="473"/>
      <c r="G184" s="526"/>
    </row>
    <row r="185" spans="2:11" s="453" customFormat="1" x14ac:dyDescent="0.25">
      <c r="B185" s="517"/>
      <c r="C185" s="533" t="s">
        <v>1417</v>
      </c>
      <c r="D185" s="518"/>
      <c r="E185" s="519"/>
      <c r="F185" s="473"/>
      <c r="G185" s="526"/>
    </row>
    <row r="186" spans="2:11" s="453" customFormat="1" x14ac:dyDescent="0.25">
      <c r="B186" s="517"/>
      <c r="C186" s="533" t="s">
        <v>1418</v>
      </c>
      <c r="D186" s="534"/>
      <c r="E186" s="485"/>
      <c r="F186" s="473"/>
      <c r="G186" s="526"/>
    </row>
    <row r="187" spans="2:11" s="453" customFormat="1" x14ac:dyDescent="0.25">
      <c r="B187" s="517"/>
      <c r="C187" s="533" t="s">
        <v>1419</v>
      </c>
      <c r="D187" s="534"/>
      <c r="E187" s="485"/>
      <c r="F187" s="473"/>
      <c r="G187" s="526"/>
    </row>
    <row r="188" spans="2:11" s="453" customFormat="1" x14ac:dyDescent="0.25">
      <c r="B188" s="517"/>
      <c r="C188" s="517"/>
      <c r="D188" s="479" t="s">
        <v>1070</v>
      </c>
      <c r="E188" s="485">
        <v>1</v>
      </c>
      <c r="F188" s="484"/>
      <c r="G188" s="526">
        <f>E188*F188</f>
        <v>0</v>
      </c>
    </row>
    <row r="189" spans="2:11" s="453" customFormat="1" x14ac:dyDescent="0.25">
      <c r="B189" s="517"/>
      <c r="C189" s="517"/>
      <c r="D189" s="479"/>
      <c r="E189" s="485"/>
      <c r="F189" s="473"/>
      <c r="G189" s="526"/>
    </row>
    <row r="190" spans="2:11" ht="26.4" x14ac:dyDescent="0.25">
      <c r="B190" s="475">
        <f>COUNTA(B$94:B189)+1</f>
        <v>4</v>
      </c>
      <c r="C190" s="455" t="s">
        <v>1420</v>
      </c>
      <c r="E190" s="485"/>
      <c r="G190" s="535"/>
    </row>
    <row r="191" spans="2:11" s="453" customFormat="1" ht="66" x14ac:dyDescent="0.25">
      <c r="B191" s="517"/>
      <c r="C191" s="483" t="s">
        <v>1421</v>
      </c>
      <c r="D191" s="479"/>
      <c r="E191" s="485"/>
      <c r="F191" s="473"/>
      <c r="G191" s="526"/>
    </row>
    <row r="192" spans="2:11" s="453" customFormat="1" x14ac:dyDescent="0.25">
      <c r="B192" s="517"/>
      <c r="C192" s="517"/>
      <c r="D192" s="479"/>
      <c r="E192" s="485"/>
      <c r="F192" s="473"/>
      <c r="G192" s="526"/>
    </row>
    <row r="193" spans="2:7" s="453" customFormat="1" ht="57" x14ac:dyDescent="0.25">
      <c r="B193" s="517"/>
      <c r="C193" s="536" t="s">
        <v>1422</v>
      </c>
      <c r="D193" s="479"/>
      <c r="E193" s="485"/>
      <c r="F193" s="473"/>
      <c r="G193" s="526"/>
    </row>
    <row r="194" spans="2:7" s="453" customFormat="1" ht="27" customHeight="1" x14ac:dyDescent="0.25">
      <c r="B194" s="517"/>
      <c r="C194" s="536" t="s">
        <v>1423</v>
      </c>
      <c r="D194" s="479"/>
      <c r="E194" s="485"/>
      <c r="F194" s="473"/>
      <c r="G194" s="526"/>
    </row>
    <row r="195" spans="2:7" s="453" customFormat="1" x14ac:dyDescent="0.25">
      <c r="B195" s="517"/>
      <c r="C195" s="525" t="s">
        <v>1424</v>
      </c>
      <c r="D195" s="479" t="s">
        <v>1070</v>
      </c>
      <c r="E195" s="485">
        <v>1</v>
      </c>
      <c r="F195" s="484"/>
      <c r="G195" s="526">
        <f>E195*F195</f>
        <v>0</v>
      </c>
    </row>
    <row r="196" spans="2:7" s="453" customFormat="1" x14ac:dyDescent="0.25">
      <c r="B196" s="517"/>
      <c r="C196" s="517"/>
      <c r="D196" s="479"/>
      <c r="E196" s="485"/>
      <c r="F196" s="473"/>
      <c r="G196" s="526"/>
    </row>
    <row r="197" spans="2:7" x14ac:dyDescent="0.25">
      <c r="B197" s="470"/>
      <c r="C197" s="537" t="s">
        <v>1425</v>
      </c>
      <c r="E197" s="485"/>
      <c r="G197" s="535"/>
    </row>
    <row r="198" spans="2:7" x14ac:dyDescent="0.25">
      <c r="B198" s="470"/>
      <c r="C198" s="538" t="s">
        <v>1426</v>
      </c>
      <c r="D198" s="528" t="s">
        <v>1187</v>
      </c>
      <c r="E198" s="485">
        <v>60</v>
      </c>
      <c r="F198" s="484"/>
      <c r="G198" s="526">
        <f>E198*F198</f>
        <v>0</v>
      </c>
    </row>
    <row r="199" spans="2:7" x14ac:dyDescent="0.25">
      <c r="B199" s="470"/>
      <c r="C199" s="470" t="s">
        <v>1427</v>
      </c>
      <c r="D199" s="528"/>
      <c r="E199" s="485"/>
      <c r="F199" s="473"/>
      <c r="G199" s="526"/>
    </row>
    <row r="200" spans="2:7" s="453" customFormat="1" x14ac:dyDescent="0.25">
      <c r="B200" s="517"/>
      <c r="C200" s="517" t="s">
        <v>1402</v>
      </c>
      <c r="D200" s="479"/>
      <c r="E200" s="485"/>
      <c r="F200" s="473"/>
      <c r="G200" s="526"/>
    </row>
    <row r="201" spans="2:7" x14ac:dyDescent="0.25">
      <c r="B201" s="470"/>
      <c r="C201" s="538" t="s">
        <v>1428</v>
      </c>
      <c r="D201" s="528" t="s">
        <v>1187</v>
      </c>
      <c r="E201" s="485">
        <v>40</v>
      </c>
      <c r="F201" s="484"/>
      <c r="G201" s="526">
        <f>E201*F201</f>
        <v>0</v>
      </c>
    </row>
    <row r="202" spans="2:7" x14ac:dyDescent="0.25">
      <c r="B202" s="470"/>
      <c r="C202" s="538" t="s">
        <v>1428</v>
      </c>
      <c r="D202" s="528" t="s">
        <v>1187</v>
      </c>
      <c r="E202" s="485">
        <v>40</v>
      </c>
      <c r="F202" s="484"/>
      <c r="G202" s="526">
        <f>E202*F202</f>
        <v>0</v>
      </c>
    </row>
    <row r="203" spans="2:7" x14ac:dyDescent="0.25">
      <c r="B203" s="470"/>
      <c r="C203" s="470"/>
      <c r="E203" s="485"/>
      <c r="G203" s="535"/>
    </row>
    <row r="204" spans="2:7" x14ac:dyDescent="0.25">
      <c r="B204" s="470"/>
      <c r="C204" s="539" t="s">
        <v>1429</v>
      </c>
      <c r="E204" s="485"/>
      <c r="G204" s="535"/>
    </row>
    <row r="205" spans="2:7" s="453" customFormat="1" x14ac:dyDescent="0.25">
      <c r="B205" s="517"/>
      <c r="C205" s="517" t="s">
        <v>1402</v>
      </c>
      <c r="D205" s="479"/>
      <c r="E205" s="485"/>
      <c r="F205" s="473"/>
      <c r="G205" s="526"/>
    </row>
    <row r="206" spans="2:7" x14ac:dyDescent="0.25">
      <c r="B206" s="470"/>
      <c r="C206" s="538" t="s">
        <v>1430</v>
      </c>
      <c r="D206" s="528" t="s">
        <v>1187</v>
      </c>
      <c r="E206" s="485">
        <v>55</v>
      </c>
      <c r="F206" s="484"/>
      <c r="G206" s="526">
        <f>E206*F206</f>
        <v>0</v>
      </c>
    </row>
    <row r="207" spans="2:7" x14ac:dyDescent="0.25">
      <c r="B207" s="470"/>
      <c r="C207" s="470"/>
      <c r="E207" s="485"/>
      <c r="F207" s="473"/>
      <c r="G207" s="526"/>
    </row>
    <row r="208" spans="2:7" x14ac:dyDescent="0.25">
      <c r="B208" s="475">
        <f>COUNTA(B$94:B207)+1</f>
        <v>5</v>
      </c>
      <c r="C208" s="470" t="s">
        <v>1431</v>
      </c>
      <c r="E208" s="452"/>
      <c r="F208" s="452"/>
      <c r="G208" s="452"/>
    </row>
    <row r="209" spans="2:7" ht="66" x14ac:dyDescent="0.25">
      <c r="B209" s="470"/>
      <c r="C209" s="455" t="s">
        <v>1432</v>
      </c>
      <c r="E209" s="452"/>
      <c r="F209" s="452"/>
      <c r="G209" s="452"/>
    </row>
    <row r="210" spans="2:7" ht="39.6" x14ac:dyDescent="0.25">
      <c r="B210" s="470"/>
      <c r="C210" s="455" t="s">
        <v>1433</v>
      </c>
      <c r="E210" s="452"/>
      <c r="F210" s="452"/>
      <c r="G210" s="452"/>
    </row>
    <row r="211" spans="2:7" ht="66" x14ac:dyDescent="0.25">
      <c r="B211" s="470"/>
      <c r="C211" s="455" t="s">
        <v>1434</v>
      </c>
      <c r="E211" s="452"/>
      <c r="F211" s="452"/>
      <c r="G211" s="452"/>
    </row>
    <row r="212" spans="2:7" ht="15" customHeight="1" x14ac:dyDescent="0.25">
      <c r="B212" s="470"/>
      <c r="C212" s="470" t="s">
        <v>1435</v>
      </c>
      <c r="E212" s="452"/>
      <c r="F212" s="452"/>
      <c r="G212" s="452"/>
    </row>
    <row r="213" spans="2:7" ht="104.25" customHeight="1" x14ac:dyDescent="0.25">
      <c r="B213" s="470"/>
      <c r="C213" s="455" t="s">
        <v>1436</v>
      </c>
      <c r="D213" s="454" t="s">
        <v>1196</v>
      </c>
      <c r="E213" s="540">
        <v>24</v>
      </c>
      <c r="F213" s="484"/>
      <c r="G213" s="541">
        <f>E213*F213</f>
        <v>0</v>
      </c>
    </row>
    <row r="214" spans="2:7" s="454" customFormat="1" x14ac:dyDescent="0.25">
      <c r="B214" s="475"/>
      <c r="C214" s="476"/>
      <c r="E214" s="477"/>
      <c r="F214" s="473"/>
      <c r="G214" s="474"/>
    </row>
    <row r="215" spans="2:7" s="454" customFormat="1" ht="26.4" x14ac:dyDescent="0.25">
      <c r="B215" s="475">
        <f>COUNTA(B$94:B214)+1</f>
        <v>6</v>
      </c>
      <c r="C215" s="483" t="s">
        <v>1437</v>
      </c>
      <c r="D215" s="479"/>
      <c r="E215" s="477"/>
      <c r="F215" s="468"/>
      <c r="G215" s="471"/>
    </row>
    <row r="216" spans="2:7" s="454" customFormat="1" ht="66" x14ac:dyDescent="0.25">
      <c r="B216" s="453"/>
      <c r="C216" s="483" t="s">
        <v>1438</v>
      </c>
      <c r="D216" s="479"/>
      <c r="E216" s="477"/>
      <c r="F216" s="468"/>
      <c r="G216" s="471"/>
    </row>
    <row r="217" spans="2:7" s="454" customFormat="1" ht="26.4" x14ac:dyDescent="0.25">
      <c r="B217" s="453"/>
      <c r="C217" s="483" t="s">
        <v>1439</v>
      </c>
      <c r="D217" s="479"/>
      <c r="E217" s="477"/>
      <c r="F217" s="468"/>
      <c r="G217" s="471"/>
    </row>
    <row r="218" spans="2:7" s="454" customFormat="1" x14ac:dyDescent="0.25">
      <c r="B218" s="453"/>
      <c r="C218" s="483" t="s">
        <v>1440</v>
      </c>
      <c r="D218" s="479"/>
      <c r="E218" s="477"/>
      <c r="F218" s="468"/>
      <c r="G218" s="471"/>
    </row>
    <row r="219" spans="2:7" s="454" customFormat="1" x14ac:dyDescent="0.25">
      <c r="B219" s="453"/>
      <c r="C219" s="489" t="s">
        <v>1441</v>
      </c>
      <c r="D219" s="479" t="s">
        <v>1442</v>
      </c>
      <c r="E219" s="542"/>
      <c r="F219" s="468"/>
      <c r="G219" s="471"/>
    </row>
    <row r="220" spans="2:7" s="454" customFormat="1" x14ac:dyDescent="0.25">
      <c r="B220" s="453"/>
      <c r="C220" s="489" t="s">
        <v>1443</v>
      </c>
      <c r="D220" s="479" t="s">
        <v>1444</v>
      </c>
      <c r="E220" s="542"/>
      <c r="F220" s="468"/>
      <c r="G220" s="471"/>
    </row>
    <row r="221" spans="2:7" s="454" customFormat="1" x14ac:dyDescent="0.25">
      <c r="B221" s="453"/>
      <c r="C221" s="489" t="s">
        <v>1445</v>
      </c>
      <c r="D221" s="479" t="s">
        <v>1446</v>
      </c>
      <c r="E221" s="542"/>
      <c r="F221" s="468"/>
      <c r="G221" s="471"/>
    </row>
    <row r="222" spans="2:7" s="454" customFormat="1" x14ac:dyDescent="0.25">
      <c r="B222" s="453"/>
      <c r="C222" s="489" t="s">
        <v>1447</v>
      </c>
      <c r="D222" s="479" t="s">
        <v>1448</v>
      </c>
      <c r="E222" s="542"/>
      <c r="F222" s="468"/>
      <c r="G222" s="471"/>
    </row>
    <row r="223" spans="2:7" s="454" customFormat="1" x14ac:dyDescent="0.25">
      <c r="B223" s="453"/>
      <c r="C223" s="489" t="s">
        <v>1449</v>
      </c>
      <c r="D223" s="479" t="s">
        <v>1450</v>
      </c>
      <c r="E223" s="542"/>
      <c r="F223" s="468"/>
      <c r="G223" s="471"/>
    </row>
    <row r="224" spans="2:7" s="454" customFormat="1" x14ac:dyDescent="0.25">
      <c r="B224" s="453"/>
      <c r="C224" s="479"/>
      <c r="D224" s="479"/>
      <c r="E224" s="477"/>
      <c r="F224" s="468"/>
      <c r="G224" s="471"/>
    </row>
    <row r="225" spans="2:7" s="454" customFormat="1" x14ac:dyDescent="0.25">
      <c r="B225" s="453"/>
      <c r="C225" s="479"/>
      <c r="D225" s="452" t="s">
        <v>1070</v>
      </c>
      <c r="E225" s="477">
        <v>1</v>
      </c>
      <c r="F225" s="543"/>
      <c r="G225" s="474">
        <f>E225*F225</f>
        <v>0</v>
      </c>
    </row>
    <row r="226" spans="2:7" s="454" customFormat="1" x14ac:dyDescent="0.25">
      <c r="B226" s="453"/>
      <c r="C226" s="479"/>
      <c r="D226" s="452"/>
      <c r="E226" s="477"/>
      <c r="F226" s="543"/>
      <c r="G226" s="474"/>
    </row>
    <row r="227" spans="2:7" s="962" customFormat="1" x14ac:dyDescent="0.25">
      <c r="B227" s="475">
        <f>COUNTA(B$94:B226)+1</f>
        <v>7</v>
      </c>
      <c r="C227" s="420" t="s">
        <v>1451</v>
      </c>
      <c r="E227" s="1047"/>
      <c r="F227" s="989"/>
      <c r="G227" s="996"/>
    </row>
    <row r="228" spans="2:7" s="962" customFormat="1" x14ac:dyDescent="0.25">
      <c r="C228" s="511"/>
      <c r="E228" s="1047"/>
      <c r="F228" s="989"/>
      <c r="G228" s="996"/>
    </row>
    <row r="229" spans="2:7" s="962" customFormat="1" x14ac:dyDescent="0.25">
      <c r="C229" s="511"/>
      <c r="D229" s="1031"/>
      <c r="E229" s="1047"/>
      <c r="F229" s="989"/>
      <c r="G229" s="996"/>
    </row>
    <row r="230" spans="2:7" s="962" customFormat="1" x14ac:dyDescent="0.25">
      <c r="C230" s="351" t="s">
        <v>1658</v>
      </c>
      <c r="D230" s="1001"/>
      <c r="E230" s="1047"/>
      <c r="F230" s="989"/>
      <c r="G230" s="996"/>
    </row>
    <row r="231" spans="2:7" s="962" customFormat="1" x14ac:dyDescent="0.25">
      <c r="C231" s="438"/>
      <c r="D231" s="1003"/>
      <c r="E231" s="1047"/>
      <c r="F231" s="989"/>
      <c r="G231" s="996"/>
    </row>
    <row r="232" spans="2:7" s="962" customFormat="1" x14ac:dyDescent="0.25">
      <c r="C232" s="1063" t="s">
        <v>1452</v>
      </c>
      <c r="D232" s="1064" t="s">
        <v>1453</v>
      </c>
      <c r="E232" s="1047"/>
      <c r="F232" s="989"/>
      <c r="G232" s="996"/>
    </row>
    <row r="233" spans="2:7" s="962" customFormat="1" x14ac:dyDescent="0.25">
      <c r="C233" s="1063" t="s">
        <v>1454</v>
      </c>
      <c r="D233" s="1064" t="s">
        <v>1455</v>
      </c>
      <c r="E233" s="1047"/>
      <c r="F233" s="989"/>
      <c r="G233" s="996"/>
    </row>
    <row r="234" spans="2:7" s="962" customFormat="1" x14ac:dyDescent="0.25">
      <c r="C234" s="1063" t="s">
        <v>1456</v>
      </c>
      <c r="D234" s="1064" t="s">
        <v>1457</v>
      </c>
      <c r="E234" s="1047"/>
      <c r="F234" s="989"/>
      <c r="G234" s="996"/>
    </row>
    <row r="235" spans="2:7" s="962" customFormat="1" x14ac:dyDescent="0.25">
      <c r="C235" s="1063" t="s">
        <v>1458</v>
      </c>
      <c r="D235" s="1064" t="s">
        <v>1459</v>
      </c>
      <c r="E235" s="1047"/>
      <c r="F235" s="989"/>
      <c r="G235" s="996"/>
    </row>
    <row r="236" spans="2:7" s="962" customFormat="1" x14ac:dyDescent="0.25">
      <c r="C236" s="1063"/>
      <c r="D236" s="1064"/>
      <c r="E236" s="1047"/>
      <c r="F236" s="989"/>
      <c r="G236" s="996"/>
    </row>
    <row r="237" spans="2:7" s="962" customFormat="1" x14ac:dyDescent="0.25">
      <c r="C237" s="1063" t="s">
        <v>1460</v>
      </c>
      <c r="D237" s="1064" t="s">
        <v>1461</v>
      </c>
      <c r="E237" s="1047"/>
      <c r="F237" s="989"/>
      <c r="G237" s="996"/>
    </row>
    <row r="238" spans="2:7" s="962" customFormat="1" x14ac:dyDescent="0.25">
      <c r="C238" s="1063" t="s">
        <v>1456</v>
      </c>
      <c r="D238" s="1064" t="s">
        <v>1462</v>
      </c>
      <c r="E238" s="1047"/>
      <c r="F238" s="989"/>
      <c r="G238" s="996"/>
    </row>
    <row r="239" spans="2:7" s="962" customFormat="1" x14ac:dyDescent="0.25">
      <c r="C239" s="1063" t="s">
        <v>1463</v>
      </c>
      <c r="D239" s="1064" t="s">
        <v>1464</v>
      </c>
      <c r="E239" s="1047"/>
      <c r="F239" s="989"/>
      <c r="G239" s="996"/>
    </row>
    <row r="240" spans="2:7" s="962" customFormat="1" x14ac:dyDescent="0.25">
      <c r="C240" s="1063" t="s">
        <v>1465</v>
      </c>
      <c r="D240" s="1064"/>
      <c r="E240" s="1047"/>
      <c r="F240" s="989"/>
      <c r="G240" s="996"/>
    </row>
    <row r="241" spans="2:7" s="962" customFormat="1" x14ac:dyDescent="0.25">
      <c r="C241" s="1063" t="s">
        <v>1466</v>
      </c>
      <c r="D241" s="1064" t="s">
        <v>1467</v>
      </c>
      <c r="E241" s="1047"/>
      <c r="F241" s="989"/>
      <c r="G241" s="996"/>
    </row>
    <row r="242" spans="2:7" s="962" customFormat="1" x14ac:dyDescent="0.25">
      <c r="C242" s="1063" t="s">
        <v>1468</v>
      </c>
      <c r="D242" s="1064">
        <v>40</v>
      </c>
      <c r="E242" s="1047"/>
      <c r="F242" s="989"/>
      <c r="G242" s="996"/>
    </row>
    <row r="243" spans="2:7" s="962" customFormat="1" x14ac:dyDescent="0.25">
      <c r="C243" s="1063" t="s">
        <v>1834</v>
      </c>
      <c r="D243" s="1064" t="s">
        <v>1469</v>
      </c>
      <c r="E243" s="1047"/>
      <c r="F243" s="989"/>
      <c r="G243" s="996"/>
    </row>
    <row r="244" spans="2:7" s="962" customFormat="1" x14ac:dyDescent="0.25">
      <c r="C244" s="1063" t="s">
        <v>1832</v>
      </c>
      <c r="D244" s="1064" t="s">
        <v>1470</v>
      </c>
      <c r="E244" s="1047"/>
      <c r="F244" s="989"/>
      <c r="G244" s="996"/>
    </row>
    <row r="245" spans="2:7" s="962" customFormat="1" x14ac:dyDescent="0.25">
      <c r="C245" s="1063" t="s">
        <v>1833</v>
      </c>
      <c r="D245" s="1064" t="s">
        <v>1471</v>
      </c>
      <c r="E245" s="1047"/>
      <c r="F245" s="989"/>
      <c r="G245" s="996"/>
    </row>
    <row r="246" spans="2:7" s="962" customFormat="1" x14ac:dyDescent="0.25">
      <c r="C246" s="1063" t="s">
        <v>1831</v>
      </c>
      <c r="D246" s="1064" t="s">
        <v>1472</v>
      </c>
      <c r="E246" s="1047"/>
      <c r="F246" s="989"/>
      <c r="G246" s="996"/>
    </row>
    <row r="247" spans="2:7" s="925" customFormat="1" x14ac:dyDescent="0.25">
      <c r="B247" s="961"/>
      <c r="C247" s="1065"/>
      <c r="E247" s="1047"/>
      <c r="F247" s="993"/>
      <c r="G247" s="676"/>
    </row>
    <row r="248" spans="2:7" s="962" customFormat="1" x14ac:dyDescent="0.25">
      <c r="D248" s="962" t="s">
        <v>1070</v>
      </c>
      <c r="E248" s="1047">
        <v>1</v>
      </c>
      <c r="F248" s="993"/>
      <c r="G248" s="994">
        <f>E248*F248</f>
        <v>0</v>
      </c>
    </row>
    <row r="249" spans="2:7" s="507" customFormat="1" x14ac:dyDescent="0.25">
      <c r="B249" s="453"/>
      <c r="C249" s="479"/>
      <c r="D249" s="479"/>
      <c r="E249" s="477"/>
      <c r="F249" s="468"/>
      <c r="G249" s="471"/>
    </row>
    <row r="250" spans="2:7" s="454" customFormat="1" ht="52.8" x14ac:dyDescent="0.25">
      <c r="B250" s="475">
        <f>COUNTA(B$94:B248)+1</f>
        <v>8</v>
      </c>
      <c r="C250" s="482" t="s">
        <v>1473</v>
      </c>
      <c r="D250" s="479"/>
      <c r="E250" s="477"/>
      <c r="F250" s="468"/>
      <c r="G250" s="471"/>
    </row>
    <row r="251" spans="2:7" s="454" customFormat="1" ht="26.4" x14ac:dyDescent="0.25">
      <c r="B251" s="475"/>
      <c r="C251" s="482" t="s">
        <v>1474</v>
      </c>
      <c r="D251" s="479"/>
      <c r="E251" s="477"/>
      <c r="F251" s="468"/>
      <c r="G251" s="471"/>
    </row>
    <row r="252" spans="2:7" s="454" customFormat="1" ht="26.4" x14ac:dyDescent="0.25">
      <c r="B252" s="475"/>
      <c r="C252" s="482" t="s">
        <v>1475</v>
      </c>
      <c r="D252" s="479"/>
      <c r="E252" s="477"/>
      <c r="F252" s="468"/>
      <c r="G252" s="471"/>
    </row>
    <row r="253" spans="2:7" s="454" customFormat="1" x14ac:dyDescent="0.25">
      <c r="B253" s="475"/>
      <c r="C253" s="482"/>
      <c r="D253" s="479"/>
      <c r="E253" s="477"/>
      <c r="F253" s="468"/>
      <c r="G253" s="471"/>
    </row>
    <row r="254" spans="2:7" s="454" customFormat="1" x14ac:dyDescent="0.25">
      <c r="B254" s="544"/>
      <c r="C254" s="489" t="s">
        <v>1476</v>
      </c>
      <c r="D254" s="479"/>
      <c r="E254" s="477"/>
      <c r="F254" s="468"/>
      <c r="G254" s="471"/>
    </row>
    <row r="255" spans="2:7" s="962" customFormat="1" x14ac:dyDescent="0.25">
      <c r="C255" s="511" t="s">
        <v>1682</v>
      </c>
      <c r="D255" s="1031" t="s">
        <v>1683</v>
      </c>
      <c r="E255" s="1047"/>
      <c r="F255" s="989"/>
      <c r="G255" s="996"/>
    </row>
    <row r="256" spans="2:7" s="962" customFormat="1" x14ac:dyDescent="0.25">
      <c r="C256" s="351" t="s">
        <v>1658</v>
      </c>
      <c r="D256" s="1001"/>
      <c r="E256" s="1047"/>
      <c r="F256" s="989"/>
      <c r="G256" s="996"/>
    </row>
    <row r="257" spans="2:7" s="454" customFormat="1" ht="15.6" x14ac:dyDescent="0.25">
      <c r="B257" s="544"/>
      <c r="C257" s="489" t="s">
        <v>1477</v>
      </c>
      <c r="D257" s="510" t="s">
        <v>1684</v>
      </c>
      <c r="E257" s="477"/>
      <c r="F257" s="468"/>
      <c r="G257" s="471"/>
    </row>
    <row r="258" spans="2:7" s="454" customFormat="1" x14ac:dyDescent="0.25">
      <c r="B258" s="544"/>
      <c r="C258" s="489" t="s">
        <v>1478</v>
      </c>
      <c r="D258" s="479" t="s">
        <v>1479</v>
      </c>
      <c r="E258" s="477"/>
      <c r="F258" s="468"/>
      <c r="G258" s="471"/>
    </row>
    <row r="259" spans="2:7" s="454" customFormat="1" x14ac:dyDescent="0.25">
      <c r="B259" s="544"/>
      <c r="C259" s="489" t="s">
        <v>1480</v>
      </c>
      <c r="D259" s="479" t="s">
        <v>1481</v>
      </c>
      <c r="E259" s="477"/>
      <c r="F259" s="468"/>
      <c r="G259" s="471"/>
    </row>
    <row r="260" spans="2:7" s="454" customFormat="1" x14ac:dyDescent="0.25">
      <c r="B260" s="544"/>
      <c r="C260" s="479"/>
      <c r="D260" s="479" t="s">
        <v>1076</v>
      </c>
      <c r="E260" s="477">
        <v>1</v>
      </c>
      <c r="F260" s="484"/>
      <c r="G260" s="474">
        <f>E260*F260</f>
        <v>0</v>
      </c>
    </row>
    <row r="261" spans="2:7" s="454" customFormat="1" x14ac:dyDescent="0.25">
      <c r="B261" s="544"/>
      <c r="C261" s="479"/>
      <c r="D261" s="479"/>
      <c r="E261" s="477"/>
      <c r="F261" s="473"/>
      <c r="G261" s="474"/>
    </row>
    <row r="262" spans="2:7" s="454" customFormat="1" x14ac:dyDescent="0.25">
      <c r="B262" s="544"/>
      <c r="C262" s="489" t="s">
        <v>1482</v>
      </c>
      <c r="D262" s="479"/>
      <c r="E262" s="477"/>
      <c r="F262" s="468"/>
      <c r="G262" s="471"/>
    </row>
    <row r="263" spans="2:7" s="962" customFormat="1" x14ac:dyDescent="0.25">
      <c r="C263" s="511" t="s">
        <v>1682</v>
      </c>
      <c r="D263" s="1031" t="s">
        <v>1685</v>
      </c>
      <c r="E263" s="1047"/>
      <c r="F263" s="989"/>
      <c r="G263" s="996"/>
    </row>
    <row r="264" spans="2:7" s="962" customFormat="1" x14ac:dyDescent="0.25">
      <c r="C264" s="351" t="s">
        <v>1658</v>
      </c>
      <c r="D264" s="1001"/>
      <c r="E264" s="1047"/>
      <c r="F264" s="989"/>
      <c r="G264" s="996"/>
    </row>
    <row r="265" spans="2:7" s="454" customFormat="1" ht="15.6" x14ac:dyDescent="0.25">
      <c r="B265" s="544"/>
      <c r="C265" s="489" t="s">
        <v>1483</v>
      </c>
      <c r="D265" s="510" t="s">
        <v>1686</v>
      </c>
      <c r="E265" s="477"/>
      <c r="F265" s="468"/>
      <c r="G265" s="471"/>
    </row>
    <row r="266" spans="2:7" s="454" customFormat="1" x14ac:dyDescent="0.25">
      <c r="B266" s="544"/>
      <c r="C266" s="489" t="s">
        <v>1478</v>
      </c>
      <c r="D266" s="479" t="s">
        <v>1484</v>
      </c>
      <c r="E266" s="477"/>
      <c r="F266" s="468"/>
      <c r="G266" s="471"/>
    </row>
    <row r="267" spans="2:7" s="454" customFormat="1" x14ac:dyDescent="0.25">
      <c r="B267" s="544"/>
      <c r="C267" s="489" t="s">
        <v>1480</v>
      </c>
      <c r="D267" s="479" t="s">
        <v>1481</v>
      </c>
      <c r="E267" s="477"/>
      <c r="F267" s="468"/>
      <c r="G267" s="471"/>
    </row>
    <row r="268" spans="2:7" s="454" customFormat="1" x14ac:dyDescent="0.25">
      <c r="B268" s="544"/>
      <c r="C268" s="479"/>
      <c r="D268" s="479" t="s">
        <v>1076</v>
      </c>
      <c r="E268" s="477">
        <v>1</v>
      </c>
      <c r="F268" s="484"/>
      <c r="G268" s="474">
        <f>E268*F268</f>
        <v>0</v>
      </c>
    </row>
    <row r="269" spans="2:7" s="454" customFormat="1" x14ac:dyDescent="0.25">
      <c r="B269" s="544"/>
      <c r="C269" s="479"/>
      <c r="D269" s="479"/>
      <c r="E269" s="477"/>
      <c r="F269" s="473"/>
      <c r="G269" s="474"/>
    </row>
    <row r="270" spans="2:7" s="454" customFormat="1" x14ac:dyDescent="0.25">
      <c r="B270" s="544"/>
      <c r="C270" s="489" t="s">
        <v>1485</v>
      </c>
      <c r="D270" s="479"/>
      <c r="E270" s="477"/>
      <c r="F270" s="468"/>
      <c r="G270" s="471"/>
    </row>
    <row r="271" spans="2:7" s="962" customFormat="1" x14ac:dyDescent="0.25">
      <c r="C271" s="511" t="s">
        <v>1682</v>
      </c>
      <c r="D271" s="1031" t="s">
        <v>1687</v>
      </c>
      <c r="E271" s="1047"/>
      <c r="F271" s="989"/>
      <c r="G271" s="996"/>
    </row>
    <row r="272" spans="2:7" s="962" customFormat="1" x14ac:dyDescent="0.25">
      <c r="C272" s="351" t="s">
        <v>1658</v>
      </c>
      <c r="D272" s="1001"/>
      <c r="E272" s="1047"/>
      <c r="F272" s="989"/>
      <c r="G272" s="996"/>
    </row>
    <row r="273" spans="2:7" s="454" customFormat="1" ht="15.6" x14ac:dyDescent="0.25">
      <c r="B273" s="544"/>
      <c r="C273" s="489" t="s">
        <v>1483</v>
      </c>
      <c r="D273" s="510" t="s">
        <v>1688</v>
      </c>
      <c r="E273" s="477"/>
      <c r="F273" s="468"/>
      <c r="G273" s="471"/>
    </row>
    <row r="274" spans="2:7" s="454" customFormat="1" x14ac:dyDescent="0.25">
      <c r="B274" s="544"/>
      <c r="C274" s="489" t="s">
        <v>1478</v>
      </c>
      <c r="D274" s="479" t="s">
        <v>1486</v>
      </c>
      <c r="E274" s="477"/>
      <c r="F274" s="468"/>
      <c r="G274" s="471"/>
    </row>
    <row r="275" spans="2:7" s="454" customFormat="1" x14ac:dyDescent="0.25">
      <c r="B275" s="544"/>
      <c r="C275" s="489" t="s">
        <v>1480</v>
      </c>
      <c r="D275" s="479" t="s">
        <v>1481</v>
      </c>
      <c r="E275" s="477"/>
      <c r="F275" s="468"/>
      <c r="G275" s="471"/>
    </row>
    <row r="276" spans="2:7" s="454" customFormat="1" x14ac:dyDescent="0.25">
      <c r="B276" s="544"/>
      <c r="C276" s="479"/>
      <c r="D276" s="479" t="s">
        <v>1076</v>
      </c>
      <c r="E276" s="477">
        <v>1</v>
      </c>
      <c r="F276" s="484"/>
      <c r="G276" s="474">
        <f>E276*F276</f>
        <v>0</v>
      </c>
    </row>
    <row r="277" spans="2:7" s="454" customFormat="1" x14ac:dyDescent="0.25">
      <c r="B277" s="544"/>
      <c r="C277" s="479"/>
      <c r="D277" s="479"/>
      <c r="E277" s="477"/>
      <c r="F277" s="473"/>
      <c r="G277" s="474"/>
    </row>
    <row r="278" spans="2:7" s="454" customFormat="1" x14ac:dyDescent="0.25">
      <c r="B278" s="475">
        <f>COUNTA(B$94:B276)+1</f>
        <v>9</v>
      </c>
      <c r="C278" s="454" t="s">
        <v>1295</v>
      </c>
      <c r="E278" s="477"/>
      <c r="F278" s="468"/>
      <c r="G278" s="471"/>
    </row>
    <row r="279" spans="2:7" s="454" customFormat="1" x14ac:dyDescent="0.25">
      <c r="D279" s="454" t="s">
        <v>1076</v>
      </c>
      <c r="E279" s="477">
        <v>6</v>
      </c>
      <c r="F279" s="484"/>
      <c r="G279" s="474">
        <f>E279*F279</f>
        <v>0</v>
      </c>
    </row>
    <row r="280" spans="2:7" s="453" customFormat="1" x14ac:dyDescent="0.25">
      <c r="B280" s="454"/>
      <c r="C280" s="454"/>
      <c r="D280" s="454"/>
      <c r="E280" s="477"/>
      <c r="F280" s="473"/>
      <c r="G280" s="471"/>
    </row>
    <row r="281" spans="2:7" s="519" customFormat="1" ht="66" x14ac:dyDescent="0.25">
      <c r="B281" s="475">
        <f>COUNTA(B$94:B279)+1</f>
        <v>10</v>
      </c>
      <c r="C281" s="482" t="s">
        <v>1796</v>
      </c>
      <c r="D281" s="545"/>
      <c r="E281" s="546"/>
      <c r="F281" s="468"/>
      <c r="G281" s="547"/>
    </row>
    <row r="282" spans="2:7" s="519" customFormat="1" ht="26.4" x14ac:dyDescent="0.25">
      <c r="B282" s="545"/>
      <c r="C282" s="482" t="s">
        <v>1487</v>
      </c>
      <c r="D282" s="545"/>
      <c r="E282" s="546"/>
      <c r="F282" s="468"/>
      <c r="G282" s="547"/>
    </row>
    <row r="283" spans="2:7" s="519" customFormat="1" ht="26.4" x14ac:dyDescent="0.25">
      <c r="B283" s="545"/>
      <c r="C283" s="482" t="s">
        <v>1488</v>
      </c>
      <c r="D283" s="545" t="s">
        <v>1489</v>
      </c>
      <c r="E283" s="477">
        <v>6</v>
      </c>
      <c r="F283" s="484"/>
      <c r="G283" s="474">
        <f>E283*F283</f>
        <v>0</v>
      </c>
    </row>
    <row r="284" spans="2:7" s="454" customFormat="1" x14ac:dyDescent="0.25">
      <c r="B284" s="545"/>
      <c r="C284" s="545"/>
      <c r="D284" s="545" t="s">
        <v>1490</v>
      </c>
      <c r="E284" s="477">
        <v>18</v>
      </c>
      <c r="F284" s="484"/>
      <c r="G284" s="474">
        <f>E284*F284</f>
        <v>0</v>
      </c>
    </row>
    <row r="285" spans="2:7" s="454" customFormat="1" x14ac:dyDescent="0.25">
      <c r="B285" s="545"/>
      <c r="C285" s="545"/>
      <c r="D285" s="545" t="s">
        <v>1491</v>
      </c>
      <c r="E285" s="477">
        <v>28</v>
      </c>
      <c r="F285" s="484"/>
      <c r="G285" s="474">
        <f t="shared" ref="G285:G287" si="1">E285*F285</f>
        <v>0</v>
      </c>
    </row>
    <row r="286" spans="2:7" s="454" customFormat="1" x14ac:dyDescent="0.25">
      <c r="B286" s="545"/>
      <c r="C286" s="545"/>
      <c r="D286" s="545" t="s">
        <v>1492</v>
      </c>
      <c r="E286" s="477">
        <v>160</v>
      </c>
      <c r="F286" s="484"/>
      <c r="G286" s="474">
        <f t="shared" si="1"/>
        <v>0</v>
      </c>
    </row>
    <row r="287" spans="2:7" s="454" customFormat="1" x14ac:dyDescent="0.25">
      <c r="B287" s="545"/>
      <c r="C287" s="545"/>
      <c r="D287" s="545" t="s">
        <v>1493</v>
      </c>
      <c r="E287" s="477">
        <v>106</v>
      </c>
      <c r="F287" s="484"/>
      <c r="G287" s="474">
        <f t="shared" si="1"/>
        <v>0</v>
      </c>
    </row>
    <row r="288" spans="2:7" s="454" customFormat="1" x14ac:dyDescent="0.25">
      <c r="B288" s="545"/>
      <c r="C288" s="545"/>
      <c r="D288" s="545"/>
      <c r="E288" s="477"/>
      <c r="F288" s="484"/>
      <c r="G288" s="474"/>
    </row>
    <row r="289" spans="2:11" s="454" customFormat="1" x14ac:dyDescent="0.25">
      <c r="B289" s="545"/>
      <c r="C289" s="545"/>
      <c r="D289" s="545"/>
      <c r="E289" s="477"/>
      <c r="F289" s="473"/>
      <c r="G289" s="474"/>
    </row>
    <row r="290" spans="2:11" s="454" customFormat="1" ht="26.4" x14ac:dyDescent="0.25">
      <c r="B290" s="475">
        <f>COUNTA(B$94:B288)+1</f>
        <v>11</v>
      </c>
      <c r="C290" s="455" t="s">
        <v>1494</v>
      </c>
      <c r="D290" s="452"/>
      <c r="E290" s="488"/>
      <c r="F290" s="473"/>
      <c r="G290" s="474"/>
    </row>
    <row r="291" spans="2:11" s="454" customFormat="1" ht="27" customHeight="1" x14ac:dyDescent="0.25">
      <c r="B291" s="470"/>
      <c r="C291" s="455" t="s">
        <v>1123</v>
      </c>
      <c r="D291" s="452"/>
      <c r="E291" s="488"/>
      <c r="F291" s="473"/>
      <c r="G291" s="474"/>
    </row>
    <row r="292" spans="2:11" s="454" customFormat="1" x14ac:dyDescent="0.25">
      <c r="B292" s="519"/>
      <c r="C292" s="548" t="s">
        <v>1124</v>
      </c>
      <c r="D292" s="549" t="s">
        <v>1125</v>
      </c>
      <c r="E292" s="488"/>
      <c r="F292" s="473"/>
      <c r="G292" s="474"/>
    </row>
    <row r="293" spans="2:11" ht="13.8" x14ac:dyDescent="0.25">
      <c r="B293" s="519"/>
      <c r="C293" s="548" t="s">
        <v>1282</v>
      </c>
      <c r="D293" s="549">
        <v>10000</v>
      </c>
      <c r="E293" s="488"/>
      <c r="F293" s="473"/>
      <c r="G293" s="474"/>
    </row>
    <row r="294" spans="2:11" s="453" customFormat="1" x14ac:dyDescent="0.25">
      <c r="B294" s="519"/>
      <c r="C294" s="548" t="s">
        <v>1127</v>
      </c>
      <c r="D294" s="549" t="s">
        <v>1128</v>
      </c>
      <c r="E294" s="488"/>
      <c r="F294" s="473"/>
      <c r="G294" s="474"/>
      <c r="H294" s="479"/>
      <c r="I294" s="479"/>
      <c r="J294" s="479"/>
      <c r="K294" s="479"/>
    </row>
    <row r="295" spans="2:11" s="453" customFormat="1" x14ac:dyDescent="0.25">
      <c r="B295" s="475"/>
      <c r="C295" s="550" t="s">
        <v>1283</v>
      </c>
      <c r="D295" s="454"/>
      <c r="E295" s="488"/>
      <c r="F295" s="468"/>
      <c r="G295" s="471"/>
      <c r="H295" s="479"/>
      <c r="I295" s="479"/>
      <c r="J295" s="479"/>
      <c r="K295" s="479"/>
    </row>
    <row r="296" spans="2:11" s="453" customFormat="1" x14ac:dyDescent="0.25">
      <c r="C296" s="489" t="s">
        <v>1495</v>
      </c>
      <c r="D296" s="479" t="s">
        <v>1489</v>
      </c>
      <c r="E296" s="477">
        <v>6</v>
      </c>
      <c r="F296" s="543"/>
      <c r="G296" s="474">
        <f>E296*F296</f>
        <v>0</v>
      </c>
      <c r="H296" s="479"/>
      <c r="I296" s="479"/>
      <c r="J296" s="479"/>
      <c r="K296" s="479"/>
    </row>
    <row r="297" spans="2:11" s="453" customFormat="1" x14ac:dyDescent="0.25">
      <c r="C297" s="489" t="s">
        <v>1495</v>
      </c>
      <c r="D297" s="479" t="s">
        <v>1490</v>
      </c>
      <c r="E297" s="477">
        <v>18</v>
      </c>
      <c r="F297" s="543"/>
      <c r="G297" s="474">
        <f>E297*F297</f>
        <v>0</v>
      </c>
      <c r="H297" s="479"/>
      <c r="I297" s="479"/>
      <c r="J297" s="479"/>
      <c r="K297" s="479"/>
    </row>
    <row r="298" spans="2:11" s="453" customFormat="1" x14ac:dyDescent="0.25">
      <c r="C298" s="489" t="s">
        <v>1495</v>
      </c>
      <c r="D298" s="479" t="s">
        <v>1491</v>
      </c>
      <c r="E298" s="477">
        <v>28</v>
      </c>
      <c r="F298" s="543"/>
      <c r="G298" s="474">
        <f>E298*F298</f>
        <v>0</v>
      </c>
      <c r="H298" s="479"/>
      <c r="I298" s="479"/>
      <c r="J298" s="479"/>
      <c r="K298" s="479"/>
    </row>
    <row r="299" spans="2:11" s="453" customFormat="1" x14ac:dyDescent="0.25">
      <c r="C299" s="489" t="s">
        <v>1496</v>
      </c>
      <c r="D299" s="479" t="s">
        <v>1492</v>
      </c>
      <c r="E299" s="477">
        <v>160</v>
      </c>
      <c r="F299" s="484"/>
      <c r="G299" s="474">
        <f t="shared" ref="G299:G300" si="2">E299*F299</f>
        <v>0</v>
      </c>
      <c r="H299" s="479"/>
      <c r="I299" s="479"/>
      <c r="J299" s="479"/>
      <c r="K299" s="479"/>
    </row>
    <row r="300" spans="2:11" s="453" customFormat="1" x14ac:dyDescent="0.25">
      <c r="B300" s="551"/>
      <c r="C300" s="489" t="s">
        <v>1496</v>
      </c>
      <c r="D300" s="479" t="s">
        <v>1493</v>
      </c>
      <c r="E300" s="477">
        <v>106</v>
      </c>
      <c r="F300" s="484"/>
      <c r="G300" s="474">
        <f t="shared" si="2"/>
        <v>0</v>
      </c>
      <c r="H300" s="479"/>
      <c r="I300" s="479"/>
      <c r="J300" s="479"/>
      <c r="K300" s="479"/>
    </row>
    <row r="301" spans="2:11" s="453" customFormat="1" x14ac:dyDescent="0.25">
      <c r="B301" s="551"/>
      <c r="C301" s="489"/>
      <c r="D301" s="479"/>
      <c r="E301" s="477"/>
      <c r="F301" s="484"/>
      <c r="G301" s="474"/>
      <c r="H301" s="479"/>
      <c r="I301" s="479"/>
      <c r="J301" s="479"/>
      <c r="K301" s="479"/>
    </row>
    <row r="302" spans="2:11" s="962" customFormat="1" x14ac:dyDescent="0.25">
      <c r="B302" s="475">
        <f>COUNTA(B$94:B299)+1</f>
        <v>12</v>
      </c>
      <c r="C302" s="1066" t="s">
        <v>1497</v>
      </c>
      <c r="D302" s="925"/>
      <c r="E302" s="995"/>
      <c r="F302" s="993"/>
      <c r="G302" s="994"/>
      <c r="H302" s="925"/>
    </row>
    <row r="303" spans="2:11" s="962" customFormat="1" x14ac:dyDescent="0.25">
      <c r="B303" s="435"/>
      <c r="C303" s="1066" t="s">
        <v>1133</v>
      </c>
      <c r="D303" s="925"/>
      <c r="E303" s="995"/>
      <c r="F303" s="993"/>
      <c r="G303" s="994"/>
      <c r="H303" s="925"/>
    </row>
    <row r="304" spans="2:11" s="962" customFormat="1" x14ac:dyDescent="0.25">
      <c r="B304" s="961"/>
      <c r="C304" s="1066"/>
      <c r="D304" s="925" t="s">
        <v>1498</v>
      </c>
      <c r="E304" s="995">
        <v>16</v>
      </c>
      <c r="F304" s="993"/>
      <c r="G304" s="994">
        <f>E304*F304</f>
        <v>0</v>
      </c>
    </row>
    <row r="305" spans="1:10" s="482" customFormat="1" ht="15" customHeight="1" x14ac:dyDescent="0.25">
      <c r="B305" s="454"/>
      <c r="C305" s="454"/>
      <c r="D305" s="454"/>
      <c r="E305" s="477"/>
      <c r="F305" s="468"/>
      <c r="G305" s="471"/>
    </row>
    <row r="306" spans="1:10" s="454" customFormat="1" ht="52.8" x14ac:dyDescent="0.25">
      <c r="B306" s="475">
        <f>COUNTA(B$94:B304)+1</f>
        <v>13</v>
      </c>
      <c r="C306" s="455" t="s">
        <v>1499</v>
      </c>
      <c r="D306" s="479"/>
      <c r="E306" s="552"/>
      <c r="F306" s="553"/>
      <c r="G306" s="474"/>
      <c r="I306" s="479" t="s">
        <v>1500</v>
      </c>
    </row>
    <row r="307" spans="1:10" s="453" customFormat="1" x14ac:dyDescent="0.25">
      <c r="C307" s="479"/>
      <c r="D307" s="479" t="s">
        <v>1280</v>
      </c>
      <c r="E307" s="552">
        <v>8</v>
      </c>
      <c r="F307" s="553"/>
      <c r="G307" s="474">
        <f>E307*F307</f>
        <v>0</v>
      </c>
      <c r="I307" s="453">
        <v>0.314</v>
      </c>
      <c r="J307" s="454">
        <f t="shared" ref="J307:J310" si="3">I307*E307</f>
        <v>2.512</v>
      </c>
    </row>
    <row r="308" spans="1:10" s="453" customFormat="1" x14ac:dyDescent="0.25">
      <c r="C308" s="479"/>
      <c r="D308" s="479" t="s">
        <v>1501</v>
      </c>
      <c r="E308" s="488">
        <v>18</v>
      </c>
      <c r="F308" s="553"/>
      <c r="G308" s="474">
        <f t="shared" ref="G308" si="4">E308*F308</f>
        <v>0</v>
      </c>
      <c r="I308" s="453">
        <v>0.6</v>
      </c>
      <c r="J308" s="454">
        <f t="shared" si="3"/>
        <v>10.799999999999999</v>
      </c>
    </row>
    <row r="309" spans="1:10" s="453" customFormat="1" x14ac:dyDescent="0.25">
      <c r="C309" s="479"/>
      <c r="D309" s="479" t="s">
        <v>1502</v>
      </c>
      <c r="E309" s="552">
        <v>22</v>
      </c>
      <c r="F309" s="553"/>
      <c r="G309" s="474">
        <f>E309*F309</f>
        <v>0</v>
      </c>
      <c r="I309" s="453">
        <v>0.80400000000000005</v>
      </c>
      <c r="J309" s="454">
        <f t="shared" si="3"/>
        <v>17.688000000000002</v>
      </c>
    </row>
    <row r="310" spans="1:10" s="454" customFormat="1" x14ac:dyDescent="0.25">
      <c r="D310" s="479"/>
      <c r="E310" s="552"/>
      <c r="F310" s="553"/>
      <c r="G310" s="474"/>
      <c r="I310" s="453">
        <v>1.1950000000000001</v>
      </c>
      <c r="J310" s="454">
        <f t="shared" si="3"/>
        <v>0</v>
      </c>
    </row>
    <row r="311" spans="1:10" s="1022" customFormat="1" ht="26.4" x14ac:dyDescent="0.25">
      <c r="B311" s="475">
        <f>COUNTA(B$94:B309)+1</f>
        <v>14</v>
      </c>
      <c r="C311" s="1020" t="s">
        <v>1134</v>
      </c>
      <c r="D311" s="1021"/>
      <c r="E311" s="1021"/>
      <c r="F311" s="376"/>
      <c r="G311" s="377"/>
      <c r="I311" s="1023"/>
      <c r="J311" s="1024"/>
    </row>
    <row r="312" spans="1:10" s="1022" customFormat="1" ht="40.5" customHeight="1" x14ac:dyDescent="0.25">
      <c r="C312" s="1025" t="s">
        <v>1135</v>
      </c>
      <c r="D312" s="1021"/>
      <c r="E312" s="1021"/>
      <c r="F312" s="376"/>
      <c r="G312" s="377"/>
      <c r="I312" s="1023"/>
      <c r="J312" s="1024"/>
    </row>
    <row r="313" spans="1:10" s="1022" customFormat="1" x14ac:dyDescent="0.25">
      <c r="C313" s="1026" t="s">
        <v>1293</v>
      </c>
      <c r="D313" s="1026" t="s">
        <v>1</v>
      </c>
      <c r="E313" s="552">
        <v>2</v>
      </c>
      <c r="F313" s="553"/>
      <c r="G313" s="474">
        <f t="shared" ref="G313:G315" si="5">E313*F313</f>
        <v>0</v>
      </c>
      <c r="I313" s="1023"/>
      <c r="J313" s="1024"/>
    </row>
    <row r="314" spans="1:10" s="1022" customFormat="1" x14ac:dyDescent="0.25">
      <c r="C314" s="1026" t="s">
        <v>1294</v>
      </c>
      <c r="D314" s="1026" t="s">
        <v>1</v>
      </c>
      <c r="E314" s="552">
        <v>2</v>
      </c>
      <c r="F314" s="553"/>
      <c r="G314" s="474">
        <f t="shared" si="5"/>
        <v>0</v>
      </c>
      <c r="I314" s="1023"/>
      <c r="J314" s="1024"/>
    </row>
    <row r="315" spans="1:10" s="1022" customFormat="1" x14ac:dyDescent="0.25">
      <c r="C315" s="1026" t="s">
        <v>1503</v>
      </c>
      <c r="D315" s="1026" t="s">
        <v>1</v>
      </c>
      <c r="E315" s="552">
        <v>2</v>
      </c>
      <c r="F315" s="553"/>
      <c r="G315" s="474">
        <f t="shared" si="5"/>
        <v>0</v>
      </c>
      <c r="I315" s="1023"/>
      <c r="J315" s="1024"/>
    </row>
    <row r="316" spans="1:10" s="1022" customFormat="1" x14ac:dyDescent="0.25">
      <c r="C316" s="1026"/>
      <c r="D316" s="1026"/>
      <c r="E316" s="457"/>
      <c r="F316" s="376"/>
      <c r="G316" s="377"/>
      <c r="I316" s="1023"/>
      <c r="J316" s="1024"/>
    </row>
    <row r="317" spans="1:10" s="925" customFormat="1" ht="26.4" x14ac:dyDescent="0.25">
      <c r="B317" s="475">
        <f>COUNTA(B$94:B315)+1</f>
        <v>15</v>
      </c>
      <c r="C317" s="1067" t="s">
        <v>1185</v>
      </c>
      <c r="D317" s="677"/>
      <c r="E317" s="995"/>
      <c r="F317" s="993"/>
      <c r="G317" s="994"/>
    </row>
    <row r="318" spans="1:10" s="852" customFormat="1" ht="13.5" customHeight="1" x14ac:dyDescent="0.25">
      <c r="A318" s="344"/>
      <c r="C318" s="852" t="s">
        <v>1186</v>
      </c>
      <c r="E318" s="855"/>
      <c r="F318" s="861"/>
      <c r="G318" s="857"/>
    </row>
    <row r="319" spans="1:10" s="852" customFormat="1" ht="26.4" x14ac:dyDescent="0.25">
      <c r="A319" s="344"/>
      <c r="C319" s="1252" t="s">
        <v>1794</v>
      </c>
      <c r="E319" s="855"/>
      <c r="F319" s="861"/>
      <c r="G319" s="857"/>
    </row>
    <row r="320" spans="1:10" s="852" customFormat="1" ht="13.5" customHeight="1" x14ac:dyDescent="0.25">
      <c r="A320" s="344"/>
      <c r="C320" s="886" t="s">
        <v>1672</v>
      </c>
      <c r="E320" s="855"/>
      <c r="F320" s="861"/>
      <c r="G320" s="857"/>
    </row>
    <row r="321" spans="2:11" s="852" customFormat="1" ht="14.25" customHeight="1" x14ac:dyDescent="0.25">
      <c r="B321" s="350"/>
      <c r="C321" s="351" t="s">
        <v>1658</v>
      </c>
      <c r="D321" s="352"/>
      <c r="E321" s="855"/>
      <c r="F321" s="861"/>
      <c r="G321" s="857"/>
    </row>
    <row r="322" spans="2:11" s="925" customFormat="1" x14ac:dyDescent="0.25">
      <c r="B322" s="962"/>
      <c r="C322" s="554"/>
      <c r="D322" s="555"/>
      <c r="E322" s="1004"/>
      <c r="F322" s="962"/>
      <c r="G322" s="962"/>
    </row>
    <row r="323" spans="2:11" s="925" customFormat="1" x14ac:dyDescent="0.25">
      <c r="B323" s="962"/>
      <c r="C323" s="962"/>
      <c r="D323" s="677" t="s">
        <v>1187</v>
      </c>
      <c r="E323" s="995">
        <v>3</v>
      </c>
      <c r="F323" s="993"/>
      <c r="G323" s="994">
        <f>E323*F323</f>
        <v>0</v>
      </c>
    </row>
    <row r="324" spans="2:11" s="454" customFormat="1" x14ac:dyDescent="0.25">
      <c r="B324" s="545"/>
      <c r="C324" s="545"/>
      <c r="D324" s="545"/>
      <c r="E324" s="477"/>
      <c r="F324" s="473"/>
      <c r="G324" s="474"/>
    </row>
    <row r="325" spans="2:11" ht="42.75" customHeight="1" x14ac:dyDescent="0.25">
      <c r="B325" s="475">
        <f>COUNTA(B$94:B322)+1</f>
        <v>16</v>
      </c>
      <c r="C325" s="500" t="s">
        <v>1504</v>
      </c>
      <c r="D325" s="454"/>
      <c r="E325" s="477"/>
    </row>
    <row r="326" spans="2:11" s="453" customFormat="1" x14ac:dyDescent="0.25">
      <c r="B326" s="454"/>
      <c r="C326" s="556" t="s">
        <v>1505</v>
      </c>
      <c r="D326" s="479" t="s">
        <v>1506</v>
      </c>
      <c r="E326" s="477"/>
      <c r="F326" s="468"/>
      <c r="G326" s="471"/>
      <c r="H326" s="479"/>
      <c r="I326" s="479"/>
      <c r="J326" s="479"/>
      <c r="K326" s="479"/>
    </row>
    <row r="327" spans="2:11" s="453" customFormat="1" x14ac:dyDescent="0.25">
      <c r="B327" s="454"/>
      <c r="C327" s="556" t="s">
        <v>1507</v>
      </c>
      <c r="D327" s="479" t="s">
        <v>1508</v>
      </c>
      <c r="E327" s="477"/>
      <c r="F327" s="468"/>
      <c r="G327" s="471"/>
      <c r="H327" s="479"/>
      <c r="I327" s="479"/>
      <c r="J327" s="479"/>
      <c r="K327" s="479"/>
    </row>
    <row r="328" spans="2:11" s="453" customFormat="1" x14ac:dyDescent="0.25">
      <c r="B328" s="454"/>
      <c r="C328" s="489" t="s">
        <v>1509</v>
      </c>
      <c r="D328" s="479" t="s">
        <v>1510</v>
      </c>
      <c r="E328" s="477"/>
      <c r="F328" s="468"/>
      <c r="G328" s="471"/>
      <c r="H328" s="479"/>
      <c r="I328" s="479"/>
      <c r="J328" s="479"/>
      <c r="K328" s="479"/>
    </row>
    <row r="329" spans="2:11" s="453" customFormat="1" x14ac:dyDescent="0.25">
      <c r="B329" s="454"/>
      <c r="C329" s="489" t="s">
        <v>1511</v>
      </c>
      <c r="D329" s="479" t="s">
        <v>1252</v>
      </c>
      <c r="E329" s="477"/>
      <c r="F329" s="468"/>
      <c r="G329" s="471"/>
      <c r="H329" s="479"/>
      <c r="I329" s="479"/>
      <c r="J329" s="479"/>
      <c r="K329" s="479"/>
    </row>
    <row r="330" spans="2:11" s="453" customFormat="1" x14ac:dyDescent="0.25">
      <c r="B330" s="454"/>
      <c r="C330" s="454"/>
      <c r="D330" s="454" t="s">
        <v>1076</v>
      </c>
      <c r="E330" s="477">
        <v>2</v>
      </c>
      <c r="F330" s="484"/>
      <c r="G330" s="474">
        <f>E330*F330</f>
        <v>0</v>
      </c>
      <c r="H330" s="479"/>
      <c r="I330" s="479"/>
      <c r="J330" s="479"/>
      <c r="K330" s="479"/>
    </row>
    <row r="331" spans="2:11" s="453" customFormat="1" x14ac:dyDescent="0.25">
      <c r="C331" s="479"/>
      <c r="D331" s="479"/>
      <c r="E331" s="477"/>
      <c r="F331" s="480"/>
      <c r="G331" s="474"/>
      <c r="H331" s="479"/>
      <c r="I331" s="479"/>
      <c r="J331" s="479"/>
      <c r="K331" s="479"/>
    </row>
    <row r="332" spans="2:11" s="453" customFormat="1" x14ac:dyDescent="0.25">
      <c r="B332" s="475">
        <f>COUNTA(B$94:B331)+1</f>
        <v>17</v>
      </c>
      <c r="C332" s="500" t="s">
        <v>1512</v>
      </c>
      <c r="D332" s="454"/>
      <c r="E332" s="454"/>
      <c r="F332" s="454"/>
      <c r="H332" s="479"/>
      <c r="I332" s="479"/>
      <c r="J332" s="479"/>
      <c r="K332" s="479"/>
    </row>
    <row r="333" spans="2:11" s="453" customFormat="1" ht="26.4" x14ac:dyDescent="0.25">
      <c r="C333" s="483" t="s">
        <v>1513</v>
      </c>
      <c r="D333" s="454"/>
      <c r="E333" s="454"/>
      <c r="F333" s="454"/>
      <c r="H333" s="479"/>
      <c r="I333" s="479"/>
      <c r="J333" s="479"/>
      <c r="K333" s="479"/>
    </row>
    <row r="334" spans="2:11" s="453" customFormat="1" ht="26.4" x14ac:dyDescent="0.25">
      <c r="C334" s="557" t="s">
        <v>1514</v>
      </c>
      <c r="D334" s="454"/>
      <c r="E334" s="454"/>
      <c r="F334" s="454"/>
      <c r="H334" s="479"/>
      <c r="I334" s="479"/>
      <c r="J334" s="479"/>
      <c r="K334" s="479"/>
    </row>
    <row r="335" spans="2:11" s="453" customFormat="1" x14ac:dyDescent="0.25">
      <c r="B335" s="454"/>
      <c r="C335" s="558"/>
      <c r="D335" s="454" t="s">
        <v>1070</v>
      </c>
      <c r="E335" s="559">
        <v>2</v>
      </c>
      <c r="F335" s="473"/>
      <c r="G335" s="474">
        <f>E335*F335</f>
        <v>0</v>
      </c>
      <c r="H335" s="479"/>
      <c r="I335" s="479"/>
      <c r="J335" s="479"/>
      <c r="K335" s="479"/>
    </row>
    <row r="336" spans="2:11" x14ac:dyDescent="0.25">
      <c r="B336" s="453"/>
      <c r="C336" s="489"/>
      <c r="D336" s="479"/>
      <c r="E336" s="477"/>
      <c r="F336" s="480"/>
      <c r="G336" s="474"/>
    </row>
    <row r="337" spans="2:11" x14ac:dyDescent="0.25">
      <c r="B337" s="453"/>
      <c r="C337" s="479"/>
      <c r="D337" s="479"/>
      <c r="E337" s="477"/>
    </row>
    <row r="338" spans="2:11" s="453" customFormat="1" x14ac:dyDescent="0.25">
      <c r="B338" s="475">
        <f>COUNTA(B$94:B336)+1</f>
        <v>18</v>
      </c>
      <c r="C338" s="479" t="s">
        <v>1515</v>
      </c>
      <c r="D338" s="479"/>
      <c r="E338" s="477"/>
      <c r="F338" s="468"/>
      <c r="G338" s="471"/>
      <c r="H338" s="479"/>
      <c r="I338" s="479"/>
      <c r="J338" s="479"/>
      <c r="K338" s="479"/>
    </row>
    <row r="339" spans="2:11" ht="52.8" x14ac:dyDescent="0.25">
      <c r="B339" s="453"/>
      <c r="C339" s="483" t="s">
        <v>1516</v>
      </c>
      <c r="D339" s="479"/>
      <c r="E339" s="477"/>
    </row>
    <row r="340" spans="2:11" ht="26.4" x14ac:dyDescent="0.25">
      <c r="B340" s="453"/>
      <c r="C340" s="482" t="s">
        <v>1517</v>
      </c>
      <c r="D340" s="479"/>
      <c r="E340" s="477"/>
    </row>
    <row r="341" spans="2:11" x14ac:dyDescent="0.25">
      <c r="B341" s="453"/>
      <c r="C341" s="489" t="s">
        <v>1518</v>
      </c>
      <c r="D341" s="479" t="s">
        <v>1519</v>
      </c>
      <c r="E341" s="560">
        <v>1</v>
      </c>
      <c r="F341" s="480"/>
      <c r="G341" s="474">
        <f>E341*F341</f>
        <v>0</v>
      </c>
    </row>
    <row r="342" spans="2:11" x14ac:dyDescent="0.25">
      <c r="B342" s="453"/>
      <c r="C342" s="489"/>
      <c r="D342" s="479"/>
      <c r="E342" s="560"/>
      <c r="F342" s="480"/>
      <c r="G342" s="474"/>
    </row>
    <row r="343" spans="2:11" x14ac:dyDescent="0.25">
      <c r="B343" s="453"/>
      <c r="C343" s="479"/>
      <c r="D343" s="479"/>
      <c r="E343" s="477"/>
    </row>
    <row r="344" spans="2:11" s="454" customFormat="1" ht="26.4" x14ac:dyDescent="0.25">
      <c r="B344" s="475">
        <f>COUNTA(B$94:B341)+1</f>
        <v>19</v>
      </c>
      <c r="C344" s="483" t="s">
        <v>1797</v>
      </c>
      <c r="E344" s="561"/>
      <c r="F344" s="562"/>
      <c r="G344" s="563"/>
    </row>
    <row r="345" spans="2:11" ht="39.6" x14ac:dyDescent="0.25">
      <c r="B345" s="453"/>
      <c r="C345" s="482" t="s">
        <v>1520</v>
      </c>
      <c r="D345" s="479"/>
      <c r="E345" s="477"/>
    </row>
    <row r="346" spans="2:11" s="454" customFormat="1" x14ac:dyDescent="0.25">
      <c r="C346" s="517" t="s">
        <v>1521</v>
      </c>
      <c r="E346" s="561"/>
      <c r="F346" s="562"/>
      <c r="G346" s="563"/>
    </row>
    <row r="347" spans="2:11" x14ac:dyDescent="0.25">
      <c r="B347" s="564"/>
      <c r="C347" s="538" t="s">
        <v>1522</v>
      </c>
      <c r="E347" s="565"/>
      <c r="F347" s="562"/>
      <c r="G347" s="563"/>
    </row>
    <row r="348" spans="2:11" x14ac:dyDescent="0.25">
      <c r="B348" s="564"/>
      <c r="C348" s="470"/>
      <c r="D348" s="479" t="s">
        <v>1523</v>
      </c>
      <c r="E348" s="566">
        <v>3</v>
      </c>
      <c r="F348" s="567"/>
      <c r="G348" s="474">
        <f t="shared" ref="G348:G351" si="6">E348*F348</f>
        <v>0</v>
      </c>
    </row>
    <row r="349" spans="2:11" x14ac:dyDescent="0.25">
      <c r="B349" s="453"/>
      <c r="C349" s="479"/>
      <c r="D349" s="479" t="s">
        <v>1524</v>
      </c>
      <c r="E349" s="560">
        <v>3</v>
      </c>
      <c r="F349" s="480"/>
      <c r="G349" s="474">
        <f t="shared" si="6"/>
        <v>0</v>
      </c>
    </row>
    <row r="350" spans="2:11" x14ac:dyDescent="0.25">
      <c r="B350" s="453"/>
      <c r="C350" s="479"/>
      <c r="D350" s="479" t="s">
        <v>1525</v>
      </c>
      <c r="E350" s="560">
        <v>5</v>
      </c>
      <c r="F350" s="480"/>
      <c r="G350" s="474">
        <f t="shared" si="6"/>
        <v>0</v>
      </c>
    </row>
    <row r="351" spans="2:11" x14ac:dyDescent="0.25">
      <c r="B351" s="453"/>
      <c r="C351" s="479"/>
      <c r="D351" s="479" t="s">
        <v>1526</v>
      </c>
      <c r="E351" s="560">
        <v>10</v>
      </c>
      <c r="F351" s="480"/>
      <c r="G351" s="474">
        <f t="shared" si="6"/>
        <v>0</v>
      </c>
    </row>
    <row r="352" spans="2:11" x14ac:dyDescent="0.25">
      <c r="B352" s="453"/>
      <c r="C352" s="479"/>
      <c r="D352" s="479" t="s">
        <v>1527</v>
      </c>
      <c r="E352" s="560">
        <v>4</v>
      </c>
      <c r="F352" s="480"/>
      <c r="G352" s="474">
        <f>E352*F352</f>
        <v>0</v>
      </c>
    </row>
    <row r="353" spans="2:7" x14ac:dyDescent="0.25">
      <c r="B353" s="453"/>
      <c r="C353" s="479"/>
      <c r="D353" s="479"/>
      <c r="E353" s="560"/>
      <c r="F353" s="480"/>
      <c r="G353" s="474"/>
    </row>
    <row r="354" spans="2:7" x14ac:dyDescent="0.25">
      <c r="B354" s="564"/>
      <c r="C354" s="538" t="s">
        <v>1528</v>
      </c>
      <c r="E354" s="565"/>
      <c r="F354" s="562"/>
      <c r="G354" s="474"/>
    </row>
    <row r="355" spans="2:7" x14ac:dyDescent="0.25">
      <c r="B355" s="564"/>
      <c r="C355" s="470"/>
      <c r="D355" s="479" t="s">
        <v>1526</v>
      </c>
      <c r="E355" s="566">
        <v>4</v>
      </c>
      <c r="F355" s="567"/>
      <c r="G355" s="474">
        <f t="shared" ref="G355" si="7">E355*F355</f>
        <v>0</v>
      </c>
    </row>
    <row r="356" spans="2:7" x14ac:dyDescent="0.25">
      <c r="B356" s="564"/>
      <c r="C356" s="470"/>
      <c r="D356" s="479"/>
      <c r="E356" s="565"/>
      <c r="F356" s="567"/>
      <c r="G356" s="474"/>
    </row>
    <row r="357" spans="2:7" x14ac:dyDescent="0.25">
      <c r="B357" s="564"/>
      <c r="C357" s="538" t="s">
        <v>1529</v>
      </c>
      <c r="E357" s="565"/>
      <c r="F357" s="567"/>
      <c r="G357" s="474"/>
    </row>
    <row r="358" spans="2:7" x14ac:dyDescent="0.25">
      <c r="B358" s="564"/>
      <c r="C358" s="538"/>
      <c r="D358" s="479" t="s">
        <v>1524</v>
      </c>
      <c r="E358" s="566">
        <v>1</v>
      </c>
      <c r="F358" s="567"/>
      <c r="G358" s="474">
        <f>E358*F358</f>
        <v>0</v>
      </c>
    </row>
    <row r="359" spans="2:7" x14ac:dyDescent="0.25">
      <c r="B359" s="564"/>
      <c r="C359" s="538"/>
      <c r="D359" s="479" t="s">
        <v>1526</v>
      </c>
      <c r="E359" s="566">
        <v>2</v>
      </c>
      <c r="F359" s="567"/>
      <c r="G359" s="474">
        <f>E359*F359</f>
        <v>0</v>
      </c>
    </row>
    <row r="360" spans="2:7" x14ac:dyDescent="0.25">
      <c r="B360" s="564"/>
      <c r="C360" s="538"/>
      <c r="D360" s="479"/>
      <c r="E360" s="565"/>
      <c r="F360" s="567"/>
      <c r="G360" s="474"/>
    </row>
    <row r="361" spans="2:7" x14ac:dyDescent="0.25">
      <c r="B361" s="564"/>
      <c r="C361" s="538" t="s">
        <v>1530</v>
      </c>
      <c r="E361" s="565"/>
      <c r="F361" s="567"/>
      <c r="G361" s="474"/>
    </row>
    <row r="362" spans="2:7" x14ac:dyDescent="0.25">
      <c r="B362" s="564"/>
      <c r="C362" s="538"/>
      <c r="D362" s="479" t="s">
        <v>1525</v>
      </c>
      <c r="E362" s="566">
        <v>2</v>
      </c>
      <c r="F362" s="567"/>
      <c r="G362" s="474">
        <f>E362*F362</f>
        <v>0</v>
      </c>
    </row>
    <row r="363" spans="2:7" x14ac:dyDescent="0.25">
      <c r="B363" s="564"/>
      <c r="C363" s="538"/>
      <c r="D363" s="479" t="s">
        <v>1527</v>
      </c>
      <c r="E363" s="566">
        <v>1</v>
      </c>
      <c r="F363" s="567"/>
      <c r="G363" s="474">
        <f>E363*F363</f>
        <v>0</v>
      </c>
    </row>
    <row r="364" spans="2:7" x14ac:dyDescent="0.25">
      <c r="B364" s="564"/>
      <c r="C364" s="538"/>
      <c r="D364" s="479"/>
      <c r="E364" s="565"/>
      <c r="F364" s="567"/>
      <c r="G364" s="474"/>
    </row>
    <row r="365" spans="2:7" x14ac:dyDescent="0.25">
      <c r="B365" s="564"/>
      <c r="C365" s="538" t="s">
        <v>1531</v>
      </c>
      <c r="D365" s="479"/>
      <c r="E365" s="565"/>
      <c r="F365" s="567"/>
      <c r="G365" s="474"/>
    </row>
    <row r="366" spans="2:7" x14ac:dyDescent="0.25">
      <c r="B366" s="564"/>
      <c r="C366" s="538"/>
      <c r="D366" s="479" t="s">
        <v>1532</v>
      </c>
      <c r="E366" s="566">
        <v>8</v>
      </c>
      <c r="F366" s="567"/>
      <c r="G366" s="474">
        <f>E366*F366</f>
        <v>0</v>
      </c>
    </row>
    <row r="367" spans="2:7" x14ac:dyDescent="0.25">
      <c r="B367" s="564"/>
      <c r="C367" s="538"/>
      <c r="D367" s="479"/>
      <c r="E367" s="565"/>
      <c r="F367" s="567"/>
      <c r="G367" s="474"/>
    </row>
    <row r="368" spans="2:7" x14ac:dyDescent="0.25">
      <c r="B368" s="564"/>
      <c r="C368" s="538" t="s">
        <v>1533</v>
      </c>
      <c r="D368" s="479"/>
      <c r="E368" s="565"/>
      <c r="F368" s="567"/>
      <c r="G368" s="474"/>
    </row>
    <row r="369" spans="2:7" x14ac:dyDescent="0.25">
      <c r="B369" s="564"/>
      <c r="C369" s="538"/>
      <c r="D369" s="479" t="s">
        <v>1532</v>
      </c>
      <c r="E369" s="566">
        <v>8</v>
      </c>
      <c r="F369" s="567"/>
      <c r="G369" s="474">
        <f>E369*F369</f>
        <v>0</v>
      </c>
    </row>
    <row r="370" spans="2:7" x14ac:dyDescent="0.25">
      <c r="B370" s="564"/>
      <c r="C370" s="538"/>
      <c r="D370" s="479"/>
      <c r="E370" s="565"/>
      <c r="F370" s="567"/>
      <c r="G370" s="568"/>
    </row>
    <row r="371" spans="2:7" x14ac:dyDescent="0.25">
      <c r="B371" s="453"/>
      <c r="C371" s="479"/>
      <c r="D371" s="479"/>
      <c r="E371" s="477"/>
    </row>
    <row r="372" spans="2:7" ht="52.8" x14ac:dyDescent="0.25">
      <c r="B372" s="475">
        <f>COUNTA(B$94:B370)+1</f>
        <v>20</v>
      </c>
      <c r="C372" s="482" t="s">
        <v>1534</v>
      </c>
      <c r="D372" s="479"/>
      <c r="E372" s="477"/>
    </row>
    <row r="373" spans="2:7" x14ac:dyDescent="0.25">
      <c r="B373" s="453"/>
      <c r="C373" s="479"/>
      <c r="D373" s="479" t="s">
        <v>1276</v>
      </c>
      <c r="E373" s="560">
        <v>2</v>
      </c>
      <c r="F373" s="480"/>
      <c r="G373" s="474">
        <f>E373*F373</f>
        <v>0</v>
      </c>
    </row>
    <row r="374" spans="2:7" x14ac:dyDescent="0.25">
      <c r="B374" s="453"/>
      <c r="C374" s="479"/>
      <c r="D374" s="479" t="s">
        <v>1524</v>
      </c>
      <c r="E374" s="560">
        <v>1</v>
      </c>
      <c r="F374" s="480"/>
      <c r="G374" s="474">
        <f>E374*F374</f>
        <v>0</v>
      </c>
    </row>
    <row r="375" spans="2:7" x14ac:dyDescent="0.25">
      <c r="B375" s="453"/>
      <c r="C375" s="479"/>
      <c r="D375" s="479"/>
      <c r="E375" s="477"/>
    </row>
    <row r="376" spans="2:7" ht="52.8" x14ac:dyDescent="0.25">
      <c r="B376" s="475">
        <f>COUNTA(B$94:B374)+1</f>
        <v>21</v>
      </c>
      <c r="C376" s="482" t="s">
        <v>1535</v>
      </c>
      <c r="D376" s="479"/>
      <c r="E376" s="477"/>
    </row>
    <row r="377" spans="2:7" ht="26.4" x14ac:dyDescent="0.25">
      <c r="B377" s="453"/>
      <c r="C377" s="482" t="s">
        <v>1536</v>
      </c>
      <c r="D377" s="479"/>
      <c r="E377" s="477"/>
    </row>
    <row r="378" spans="2:7" x14ac:dyDescent="0.25">
      <c r="B378" s="453"/>
      <c r="C378" s="479"/>
      <c r="D378" s="479" t="s">
        <v>1070</v>
      </c>
      <c r="E378" s="560">
        <v>4</v>
      </c>
      <c r="F378" s="480"/>
      <c r="G378" s="474">
        <f>E378*F378</f>
        <v>0</v>
      </c>
    </row>
    <row r="379" spans="2:7" x14ac:dyDescent="0.25">
      <c r="B379" s="453"/>
      <c r="C379" s="479"/>
      <c r="D379" s="479"/>
      <c r="E379" s="477"/>
      <c r="F379" s="480"/>
      <c r="G379" s="474"/>
    </row>
    <row r="380" spans="2:7" x14ac:dyDescent="0.25">
      <c r="B380" s="453"/>
      <c r="C380" s="479"/>
      <c r="D380" s="479"/>
      <c r="E380" s="477"/>
      <c r="F380" s="480"/>
      <c r="G380" s="474"/>
    </row>
    <row r="381" spans="2:7" ht="66" x14ac:dyDescent="0.25">
      <c r="B381" s="475">
        <f>COUNTA(B$94:B379)+1</f>
        <v>22</v>
      </c>
      <c r="C381" s="482" t="s">
        <v>1537</v>
      </c>
      <c r="D381" s="479"/>
      <c r="E381" s="477"/>
      <c r="F381" s="480"/>
      <c r="G381" s="474"/>
    </row>
    <row r="382" spans="2:7" x14ac:dyDescent="0.25">
      <c r="B382" s="453"/>
      <c r="C382" s="479"/>
      <c r="D382" s="479" t="s">
        <v>1489</v>
      </c>
      <c r="E382" s="477">
        <v>15</v>
      </c>
      <c r="F382" s="543"/>
      <c r="G382" s="474">
        <f>E382*F382</f>
        <v>0</v>
      </c>
    </row>
    <row r="383" spans="2:7" s="507" customFormat="1" x14ac:dyDescent="0.25">
      <c r="B383" s="453"/>
      <c r="C383" s="479"/>
      <c r="D383" s="479"/>
      <c r="E383" s="477"/>
      <c r="F383" s="480"/>
      <c r="G383" s="474"/>
    </row>
    <row r="384" spans="2:7" x14ac:dyDescent="0.25">
      <c r="B384" s="453"/>
      <c r="C384" s="479"/>
      <c r="D384" s="479"/>
      <c r="E384" s="477"/>
      <c r="F384" s="480"/>
      <c r="G384" s="474"/>
    </row>
    <row r="385" spans="2:7" ht="26.4" x14ac:dyDescent="0.25">
      <c r="B385" s="475">
        <f>COUNTA(B$94:B383)+1</f>
        <v>23</v>
      </c>
      <c r="C385" s="482" t="s">
        <v>1538</v>
      </c>
      <c r="D385" s="479"/>
      <c r="E385" s="477"/>
      <c r="F385" s="480"/>
      <c r="G385" s="474"/>
    </row>
    <row r="386" spans="2:7" x14ac:dyDescent="0.25">
      <c r="B386" s="453"/>
      <c r="C386" s="479"/>
      <c r="D386" s="479" t="s">
        <v>1539</v>
      </c>
      <c r="E386" s="477">
        <v>100</v>
      </c>
      <c r="F386" s="543"/>
      <c r="G386" s="474">
        <f>E386*F386</f>
        <v>0</v>
      </c>
    </row>
    <row r="387" spans="2:7" x14ac:dyDescent="0.25">
      <c r="B387" s="453"/>
      <c r="C387" s="479"/>
      <c r="D387" s="479"/>
      <c r="E387" s="477"/>
      <c r="F387" s="480"/>
      <c r="G387" s="474"/>
    </row>
    <row r="388" spans="2:7" s="507" customFormat="1" ht="40.5" customHeight="1" x14ac:dyDescent="0.25">
      <c r="B388" s="475">
        <f>COUNTA(B$94:B386)+1</f>
        <v>24</v>
      </c>
      <c r="C388" s="483" t="s">
        <v>1540</v>
      </c>
      <c r="D388" s="479"/>
      <c r="E388" s="477"/>
      <c r="F388" s="480"/>
      <c r="G388" s="474"/>
    </row>
    <row r="389" spans="2:7" ht="15.6" x14ac:dyDescent="0.25">
      <c r="B389" s="453"/>
      <c r="C389" s="479"/>
      <c r="D389" s="479" t="s">
        <v>1541</v>
      </c>
      <c r="E389" s="477">
        <v>2</v>
      </c>
      <c r="F389" s="543"/>
      <c r="G389" s="474">
        <f>E389*F389</f>
        <v>0</v>
      </c>
    </row>
    <row r="390" spans="2:7" x14ac:dyDescent="0.25">
      <c r="B390" s="453"/>
      <c r="C390" s="479"/>
      <c r="D390" s="479"/>
      <c r="E390" s="477"/>
      <c r="F390" s="480"/>
      <c r="G390" s="474"/>
    </row>
    <row r="391" spans="2:7" x14ac:dyDescent="0.25">
      <c r="B391" s="475">
        <f>COUNTA(B$94:B389)+1</f>
        <v>25</v>
      </c>
      <c r="C391" s="479" t="s">
        <v>1141</v>
      </c>
      <c r="D391" s="479"/>
      <c r="E391" s="477"/>
      <c r="F391" s="480"/>
      <c r="G391" s="474"/>
    </row>
    <row r="392" spans="2:7" x14ac:dyDescent="0.25">
      <c r="B392" s="453"/>
      <c r="C392" s="479"/>
      <c r="D392" s="479" t="s">
        <v>1196</v>
      </c>
      <c r="E392" s="477">
        <v>16</v>
      </c>
      <c r="F392" s="543"/>
      <c r="G392" s="474">
        <f>E392*F392</f>
        <v>0</v>
      </c>
    </row>
    <row r="393" spans="2:7" x14ac:dyDescent="0.25">
      <c r="B393" s="453"/>
      <c r="C393" s="479"/>
      <c r="D393" s="479"/>
      <c r="E393" s="477"/>
      <c r="F393" s="480"/>
      <c r="G393" s="474"/>
    </row>
    <row r="394" spans="2:7" x14ac:dyDescent="0.25">
      <c r="B394" s="453"/>
      <c r="C394" s="453"/>
      <c r="D394" s="453"/>
      <c r="E394" s="569"/>
      <c r="F394" s="570"/>
      <c r="G394" s="453"/>
    </row>
    <row r="395" spans="2:7" s="454" customFormat="1" ht="39.6" x14ac:dyDescent="0.25">
      <c r="B395" s="475">
        <f>COUNTA(B$94:B390)+1</f>
        <v>25</v>
      </c>
      <c r="C395" s="482" t="s">
        <v>1542</v>
      </c>
      <c r="D395" s="479"/>
      <c r="E395" s="477"/>
      <c r="F395" s="468"/>
      <c r="G395" s="471"/>
    </row>
    <row r="396" spans="2:7" s="454" customFormat="1" x14ac:dyDescent="0.25">
      <c r="B396" s="453"/>
      <c r="C396" s="479"/>
      <c r="D396" s="479" t="s">
        <v>1543</v>
      </c>
      <c r="E396" s="477">
        <v>16</v>
      </c>
      <c r="F396" s="543"/>
      <c r="G396" s="474">
        <f>E396*F396</f>
        <v>0</v>
      </c>
    </row>
    <row r="397" spans="2:7" s="507" customFormat="1" x14ac:dyDescent="0.25">
      <c r="B397" s="453"/>
      <c r="C397" s="479"/>
      <c r="D397" s="479"/>
      <c r="E397" s="477"/>
      <c r="F397" s="480"/>
      <c r="G397" s="474"/>
    </row>
    <row r="398" spans="2:7" s="454" customFormat="1" ht="66" x14ac:dyDescent="0.25">
      <c r="B398" s="475">
        <f>COUNTA(B$94:B396)+1</f>
        <v>27</v>
      </c>
      <c r="C398" s="482" t="s">
        <v>1544</v>
      </c>
      <c r="D398" s="479"/>
      <c r="E398" s="477"/>
      <c r="F398" s="468"/>
      <c r="G398" s="471"/>
    </row>
    <row r="399" spans="2:7" s="454" customFormat="1" x14ac:dyDescent="0.25">
      <c r="B399" s="453"/>
      <c r="C399" s="479"/>
      <c r="D399" s="479" t="s">
        <v>1543</v>
      </c>
      <c r="E399" s="477">
        <v>8</v>
      </c>
      <c r="F399" s="543"/>
      <c r="G399" s="474">
        <f>E399*F399</f>
        <v>0</v>
      </c>
    </row>
    <row r="400" spans="2:7" s="507" customFormat="1" x14ac:dyDescent="0.25">
      <c r="B400" s="453"/>
      <c r="C400" s="479"/>
      <c r="D400" s="479"/>
      <c r="E400" s="477"/>
      <c r="F400" s="480"/>
      <c r="G400" s="474"/>
    </row>
    <row r="401" spans="2:7" s="454" customFormat="1" ht="26.4" x14ac:dyDescent="0.25">
      <c r="B401" s="475">
        <f>COUNTA(B$94:B399)+1</f>
        <v>28</v>
      </c>
      <c r="C401" s="482" t="s">
        <v>1545</v>
      </c>
      <c r="D401" s="479"/>
      <c r="E401" s="477"/>
      <c r="F401" s="480"/>
      <c r="G401" s="474"/>
    </row>
    <row r="402" spans="2:7" s="454" customFormat="1" x14ac:dyDescent="0.25">
      <c r="B402" s="453"/>
      <c r="C402" s="479"/>
      <c r="D402" s="479" t="s">
        <v>1196</v>
      </c>
      <c r="E402" s="477">
        <v>8</v>
      </c>
      <c r="F402" s="543"/>
      <c r="G402" s="474">
        <f>E402*F402</f>
        <v>0</v>
      </c>
    </row>
    <row r="403" spans="2:7" s="454" customFormat="1" x14ac:dyDescent="0.25">
      <c r="B403" s="453"/>
      <c r="C403" s="479"/>
      <c r="D403" s="479"/>
      <c r="E403" s="477"/>
      <c r="F403" s="480"/>
      <c r="G403" s="474"/>
    </row>
    <row r="404" spans="2:7" s="454" customFormat="1" ht="66" x14ac:dyDescent="0.25">
      <c r="B404" s="475">
        <f>COUNTA(B$94:B402)+1</f>
        <v>29</v>
      </c>
      <c r="C404" s="482" t="s">
        <v>1546</v>
      </c>
      <c r="D404" s="479"/>
      <c r="E404" s="477"/>
      <c r="F404" s="480"/>
      <c r="G404" s="474"/>
    </row>
    <row r="405" spans="2:7" x14ac:dyDescent="0.25">
      <c r="B405" s="453"/>
      <c r="C405" s="479"/>
      <c r="D405" s="479" t="s">
        <v>1196</v>
      </c>
      <c r="E405" s="477">
        <v>12</v>
      </c>
      <c r="F405" s="543"/>
      <c r="G405" s="474">
        <f>E405*F405</f>
        <v>0</v>
      </c>
    </row>
    <row r="406" spans="2:7" s="454" customFormat="1" x14ac:dyDescent="0.25">
      <c r="B406" s="453"/>
      <c r="C406" s="479"/>
      <c r="D406" s="479"/>
      <c r="E406" s="477"/>
      <c r="F406" s="480"/>
      <c r="G406" s="474"/>
    </row>
    <row r="407" spans="2:7" s="454" customFormat="1" ht="39.6" x14ac:dyDescent="0.25">
      <c r="B407" s="475">
        <f>COUNTA(B$94:B405)+1</f>
        <v>30</v>
      </c>
      <c r="C407" s="482" t="s">
        <v>1547</v>
      </c>
      <c r="D407" s="479"/>
      <c r="E407" s="477"/>
      <c r="F407" s="480"/>
      <c r="G407" s="474"/>
    </row>
    <row r="408" spans="2:7" s="507" customFormat="1" x14ac:dyDescent="0.25">
      <c r="B408" s="453"/>
      <c r="C408" s="479"/>
      <c r="D408" s="479" t="s">
        <v>1196</v>
      </c>
      <c r="E408" s="477">
        <v>8</v>
      </c>
      <c r="F408" s="543"/>
      <c r="G408" s="474">
        <f>E408*F408</f>
        <v>0</v>
      </c>
    </row>
    <row r="409" spans="2:7" s="454" customFormat="1" x14ac:dyDescent="0.25">
      <c r="B409" s="453"/>
      <c r="C409" s="479"/>
      <c r="D409" s="479"/>
      <c r="E409" s="477"/>
      <c r="F409" s="480"/>
      <c r="G409" s="474"/>
    </row>
    <row r="410" spans="2:7" s="454" customFormat="1" ht="52.8" x14ac:dyDescent="0.25">
      <c r="B410" s="475">
        <f>COUNTA(B$94:B408)+1</f>
        <v>31</v>
      </c>
      <c r="C410" s="482" t="s">
        <v>1548</v>
      </c>
      <c r="D410" s="479"/>
      <c r="E410" s="477"/>
      <c r="F410" s="480"/>
      <c r="G410" s="474"/>
    </row>
    <row r="411" spans="2:7" s="454" customFormat="1" x14ac:dyDescent="0.25">
      <c r="B411" s="453"/>
      <c r="C411" s="479"/>
      <c r="D411" s="479" t="s">
        <v>1549</v>
      </c>
      <c r="E411" s="477">
        <v>1</v>
      </c>
      <c r="F411" s="543"/>
      <c r="G411" s="474">
        <f>E411*F411</f>
        <v>0</v>
      </c>
    </row>
    <row r="412" spans="2:7" s="454" customFormat="1" x14ac:dyDescent="0.25">
      <c r="B412" s="453"/>
      <c r="C412" s="479"/>
      <c r="D412" s="479"/>
      <c r="E412" s="477"/>
      <c r="F412" s="468"/>
      <c r="G412" s="471"/>
    </row>
    <row r="413" spans="2:7" x14ac:dyDescent="0.25">
      <c r="B413" s="470"/>
      <c r="D413" s="571"/>
      <c r="E413" s="572"/>
      <c r="F413" s="573"/>
      <c r="G413" s="574"/>
    </row>
    <row r="414" spans="2:7" x14ac:dyDescent="0.25">
      <c r="B414" s="470"/>
      <c r="C414" s="575" t="str">
        <f>B92</f>
        <v>D2) ENERGANA</v>
      </c>
      <c r="D414" s="452" t="s">
        <v>1296</v>
      </c>
      <c r="E414" s="576"/>
      <c r="F414" s="577"/>
      <c r="G414" s="474">
        <f>SUM(G128:G413)</f>
        <v>0</v>
      </c>
    </row>
    <row r="415" spans="2:7" x14ac:dyDescent="0.25">
      <c r="B415" s="470"/>
      <c r="D415" s="578"/>
      <c r="E415" s="576"/>
      <c r="F415" s="577"/>
      <c r="G415" s="579"/>
    </row>
    <row r="416" spans="2:7" x14ac:dyDescent="0.25">
      <c r="B416" s="470"/>
      <c r="C416" s="580" t="s">
        <v>1550</v>
      </c>
      <c r="D416" s="578"/>
      <c r="E416" s="576"/>
      <c r="F416" s="577"/>
      <c r="G416" s="579"/>
    </row>
    <row r="417" spans="2:252" x14ac:dyDescent="0.25">
      <c r="B417" s="470"/>
      <c r="D417" s="578"/>
      <c r="E417" s="576"/>
      <c r="F417" s="577"/>
      <c r="G417" s="579"/>
    </row>
    <row r="418" spans="2:252" x14ac:dyDescent="0.25">
      <c r="B418" s="470"/>
      <c r="C418" s="575" t="str">
        <f>C89</f>
        <v xml:space="preserve">D1) GRAĐEVINSKI RADOVI </v>
      </c>
      <c r="D418" s="578"/>
      <c r="E418" s="576"/>
      <c r="F418" s="577"/>
      <c r="G418" s="581">
        <f>G89</f>
        <v>0</v>
      </c>
    </row>
    <row r="419" spans="2:252" x14ac:dyDescent="0.25">
      <c r="B419" s="470"/>
      <c r="C419" s="575" t="str">
        <f>C414</f>
        <v>D2) ENERGANA</v>
      </c>
      <c r="D419" s="496"/>
      <c r="E419" s="582"/>
      <c r="F419" s="573"/>
      <c r="G419" s="583">
        <f>G414</f>
        <v>0</v>
      </c>
    </row>
    <row r="420" spans="2:252" s="454" customFormat="1" x14ac:dyDescent="0.25">
      <c r="B420" s="470"/>
      <c r="C420" s="456" t="str">
        <f>B6</f>
        <v>C.3.D.</v>
      </c>
      <c r="D420" s="452" t="s">
        <v>1296</v>
      </c>
      <c r="E420" s="467"/>
      <c r="F420" s="480"/>
      <c r="G420" s="581">
        <f>G418+G419</f>
        <v>0</v>
      </c>
    </row>
    <row r="421" spans="2:252" s="454" customFormat="1" x14ac:dyDescent="0.25">
      <c r="B421" s="452"/>
      <c r="C421" s="452"/>
      <c r="D421" s="452"/>
      <c r="E421" s="467"/>
      <c r="F421" s="468"/>
      <c r="G421" s="471"/>
    </row>
    <row r="422" spans="2:252" s="454" customFormat="1" x14ac:dyDescent="0.25">
      <c r="B422" s="452"/>
      <c r="C422" s="452"/>
      <c r="D422" s="452"/>
      <c r="E422" s="467"/>
      <c r="F422" s="468"/>
      <c r="G422" s="471"/>
    </row>
    <row r="423" spans="2:252" s="454" customFormat="1" x14ac:dyDescent="0.25">
      <c r="H423" s="453"/>
      <c r="I423" s="453"/>
      <c r="J423" s="453"/>
      <c r="K423" s="453"/>
      <c r="L423" s="453"/>
      <c r="M423" s="453"/>
      <c r="N423" s="453"/>
      <c r="O423" s="453"/>
      <c r="P423" s="453"/>
      <c r="Q423" s="453"/>
      <c r="R423" s="453"/>
      <c r="S423" s="453"/>
      <c r="T423" s="453"/>
      <c r="U423" s="453"/>
      <c r="V423" s="453"/>
      <c r="W423" s="453"/>
      <c r="X423" s="453"/>
      <c r="Y423" s="453"/>
      <c r="Z423" s="453"/>
      <c r="AA423" s="453"/>
      <c r="AB423" s="453"/>
      <c r="AC423" s="453"/>
      <c r="AD423" s="453"/>
      <c r="AE423" s="453"/>
      <c r="AF423" s="453"/>
      <c r="AG423" s="453"/>
      <c r="AH423" s="453"/>
      <c r="AI423" s="453"/>
      <c r="AJ423" s="453"/>
      <c r="AK423" s="453"/>
      <c r="AL423" s="453"/>
      <c r="AM423" s="453"/>
      <c r="AN423" s="453"/>
      <c r="AO423" s="453"/>
      <c r="AP423" s="453"/>
      <c r="AQ423" s="453"/>
      <c r="AR423" s="453"/>
      <c r="AS423" s="453"/>
      <c r="AT423" s="453"/>
      <c r="AU423" s="453"/>
      <c r="AV423" s="453"/>
      <c r="AW423" s="453"/>
      <c r="AX423" s="453"/>
      <c r="AY423" s="453"/>
      <c r="AZ423" s="453"/>
      <c r="BA423" s="453"/>
      <c r="BB423" s="453"/>
      <c r="BC423" s="453"/>
      <c r="BD423" s="453"/>
      <c r="BE423" s="453"/>
      <c r="BF423" s="453"/>
      <c r="BG423" s="453"/>
      <c r="BH423" s="453"/>
      <c r="BI423" s="453"/>
      <c r="BJ423" s="453"/>
      <c r="BK423" s="453"/>
      <c r="BL423" s="453"/>
      <c r="BM423" s="453"/>
      <c r="BN423" s="453"/>
      <c r="BO423" s="453"/>
      <c r="BP423" s="453"/>
      <c r="BQ423" s="453"/>
      <c r="BR423" s="453"/>
      <c r="BS423" s="453"/>
      <c r="BT423" s="453"/>
      <c r="BU423" s="453"/>
      <c r="BV423" s="453"/>
      <c r="BW423" s="453"/>
      <c r="BX423" s="453"/>
      <c r="BY423" s="453"/>
      <c r="BZ423" s="453"/>
      <c r="CA423" s="453"/>
      <c r="CB423" s="453"/>
      <c r="CC423" s="453"/>
      <c r="CD423" s="453"/>
      <c r="CE423" s="453"/>
      <c r="CF423" s="453"/>
      <c r="CG423" s="453"/>
      <c r="CH423" s="453"/>
      <c r="CI423" s="453"/>
      <c r="CJ423" s="453"/>
      <c r="CK423" s="453"/>
      <c r="CL423" s="453"/>
      <c r="CM423" s="453"/>
      <c r="CN423" s="453"/>
      <c r="CO423" s="453"/>
      <c r="CP423" s="453"/>
      <c r="CQ423" s="453"/>
      <c r="CR423" s="453"/>
      <c r="CS423" s="453"/>
      <c r="CT423" s="453"/>
      <c r="CU423" s="453"/>
      <c r="CV423" s="453"/>
      <c r="CW423" s="453"/>
      <c r="CX423" s="453"/>
      <c r="CY423" s="453"/>
      <c r="CZ423" s="453"/>
      <c r="DA423" s="453"/>
      <c r="DB423" s="453"/>
      <c r="DC423" s="453"/>
      <c r="DD423" s="453"/>
      <c r="DE423" s="453"/>
      <c r="DF423" s="453"/>
      <c r="DG423" s="453"/>
      <c r="DH423" s="453"/>
      <c r="DI423" s="453"/>
      <c r="DJ423" s="453"/>
      <c r="DK423" s="453"/>
      <c r="DL423" s="453"/>
      <c r="DM423" s="453"/>
      <c r="DN423" s="453"/>
      <c r="DO423" s="453"/>
      <c r="DP423" s="453"/>
      <c r="DQ423" s="453"/>
      <c r="DR423" s="453"/>
      <c r="DS423" s="453"/>
      <c r="DT423" s="453"/>
      <c r="DU423" s="453"/>
      <c r="DV423" s="453"/>
      <c r="DW423" s="453"/>
      <c r="DX423" s="453"/>
      <c r="DY423" s="453"/>
      <c r="DZ423" s="453"/>
      <c r="EA423" s="453"/>
      <c r="EB423" s="453"/>
      <c r="EC423" s="453"/>
      <c r="ED423" s="453"/>
      <c r="EE423" s="453"/>
      <c r="EF423" s="453"/>
      <c r="EG423" s="453"/>
      <c r="EH423" s="453"/>
      <c r="EI423" s="453"/>
      <c r="EJ423" s="453"/>
      <c r="EK423" s="453"/>
      <c r="EL423" s="453"/>
      <c r="EM423" s="453"/>
      <c r="EN423" s="453"/>
      <c r="EO423" s="453"/>
      <c r="EP423" s="453"/>
      <c r="EQ423" s="453"/>
      <c r="ER423" s="453"/>
      <c r="ES423" s="453"/>
      <c r="ET423" s="453"/>
      <c r="EU423" s="453"/>
      <c r="EV423" s="453"/>
      <c r="EW423" s="453"/>
      <c r="EX423" s="453"/>
      <c r="EY423" s="453"/>
      <c r="EZ423" s="453"/>
      <c r="FA423" s="453"/>
      <c r="FB423" s="453"/>
      <c r="FC423" s="453"/>
      <c r="FD423" s="453"/>
      <c r="FE423" s="453"/>
      <c r="FF423" s="453"/>
      <c r="FG423" s="453"/>
      <c r="FH423" s="453"/>
      <c r="FI423" s="453"/>
      <c r="FJ423" s="453"/>
      <c r="FK423" s="453"/>
      <c r="FL423" s="453"/>
      <c r="FM423" s="453"/>
      <c r="FN423" s="453"/>
      <c r="FO423" s="453"/>
      <c r="FP423" s="453"/>
      <c r="FQ423" s="453"/>
      <c r="FR423" s="453"/>
      <c r="FS423" s="453"/>
      <c r="FT423" s="453"/>
      <c r="FU423" s="453"/>
      <c r="FV423" s="453"/>
      <c r="FW423" s="453"/>
      <c r="FX423" s="453"/>
      <c r="FY423" s="453"/>
      <c r="FZ423" s="453"/>
      <c r="GA423" s="453"/>
      <c r="GB423" s="453"/>
      <c r="GC423" s="453"/>
      <c r="GD423" s="453"/>
      <c r="GE423" s="453"/>
      <c r="GF423" s="453"/>
      <c r="GG423" s="453"/>
      <c r="GH423" s="453"/>
      <c r="GI423" s="453"/>
      <c r="GJ423" s="453"/>
      <c r="GK423" s="453"/>
      <c r="GL423" s="453"/>
      <c r="GM423" s="453"/>
      <c r="GN423" s="453"/>
      <c r="GO423" s="453"/>
      <c r="GP423" s="453"/>
      <c r="GQ423" s="453"/>
      <c r="GR423" s="453"/>
      <c r="GS423" s="453"/>
      <c r="GT423" s="453"/>
      <c r="GU423" s="453"/>
      <c r="GV423" s="453"/>
      <c r="GW423" s="453"/>
      <c r="GX423" s="453"/>
      <c r="GY423" s="453"/>
      <c r="GZ423" s="453"/>
      <c r="HA423" s="453"/>
      <c r="HB423" s="453"/>
      <c r="HC423" s="453"/>
      <c r="HD423" s="453"/>
      <c r="HE423" s="453"/>
      <c r="HF423" s="453"/>
      <c r="HG423" s="453"/>
      <c r="HH423" s="453"/>
      <c r="HI423" s="453"/>
      <c r="HJ423" s="453"/>
      <c r="HK423" s="453"/>
      <c r="HL423" s="453"/>
      <c r="HM423" s="453"/>
      <c r="HN423" s="453"/>
      <c r="HO423" s="453"/>
      <c r="HP423" s="453"/>
      <c r="HQ423" s="453"/>
      <c r="HR423" s="453"/>
      <c r="HS423" s="453"/>
      <c r="HT423" s="453"/>
      <c r="HU423" s="453"/>
      <c r="HV423" s="453"/>
      <c r="HW423" s="453"/>
      <c r="HX423" s="453"/>
      <c r="HY423" s="453"/>
      <c r="HZ423" s="453"/>
      <c r="IA423" s="453"/>
      <c r="IB423" s="453"/>
      <c r="IC423" s="453"/>
      <c r="ID423" s="453"/>
      <c r="IE423" s="453"/>
      <c r="IF423" s="453"/>
      <c r="IG423" s="453"/>
      <c r="IH423" s="453"/>
      <c r="II423" s="453"/>
      <c r="IJ423" s="453"/>
      <c r="IK423" s="453"/>
      <c r="IL423" s="453"/>
      <c r="IM423" s="453"/>
      <c r="IN423" s="453"/>
      <c r="IO423" s="453"/>
      <c r="IP423" s="453"/>
      <c r="IQ423" s="453"/>
      <c r="IR423" s="453"/>
    </row>
    <row r="424" spans="2:252" s="454" customFormat="1" x14ac:dyDescent="0.25">
      <c r="H424" s="453"/>
      <c r="I424" s="453"/>
      <c r="J424" s="453"/>
      <c r="K424" s="453"/>
      <c r="L424" s="453"/>
      <c r="M424" s="453"/>
      <c r="N424" s="453"/>
      <c r="O424" s="453"/>
      <c r="P424" s="453"/>
      <c r="Q424" s="453"/>
      <c r="R424" s="453"/>
      <c r="S424" s="453"/>
      <c r="T424" s="453"/>
      <c r="U424" s="453"/>
      <c r="V424" s="453"/>
      <c r="W424" s="453"/>
      <c r="X424" s="453"/>
      <c r="Y424" s="453"/>
      <c r="Z424" s="453"/>
      <c r="AA424" s="453"/>
      <c r="AB424" s="453"/>
      <c r="AC424" s="453"/>
      <c r="AD424" s="453"/>
      <c r="AE424" s="453"/>
      <c r="AF424" s="453"/>
      <c r="AG424" s="453"/>
      <c r="AH424" s="453"/>
      <c r="AI424" s="453"/>
      <c r="AJ424" s="453"/>
      <c r="AK424" s="453"/>
      <c r="AL424" s="453"/>
      <c r="AM424" s="453"/>
      <c r="AN424" s="453"/>
      <c r="AO424" s="453"/>
      <c r="AP424" s="453"/>
      <c r="AQ424" s="453"/>
      <c r="AR424" s="453"/>
      <c r="AS424" s="453"/>
      <c r="AT424" s="453"/>
      <c r="AU424" s="453"/>
      <c r="AV424" s="453"/>
      <c r="AW424" s="453"/>
      <c r="AX424" s="453"/>
      <c r="AY424" s="453"/>
      <c r="AZ424" s="453"/>
      <c r="BA424" s="453"/>
      <c r="BB424" s="453"/>
      <c r="BC424" s="453"/>
      <c r="BD424" s="453"/>
      <c r="BE424" s="453"/>
      <c r="BF424" s="453"/>
      <c r="BG424" s="453"/>
      <c r="BH424" s="453"/>
      <c r="BI424" s="453"/>
      <c r="BJ424" s="453"/>
      <c r="BK424" s="453"/>
      <c r="BL424" s="453"/>
      <c r="BM424" s="453"/>
      <c r="BN424" s="453"/>
      <c r="BO424" s="453"/>
      <c r="BP424" s="453"/>
      <c r="BQ424" s="453"/>
      <c r="BR424" s="453"/>
      <c r="BS424" s="453"/>
      <c r="BT424" s="453"/>
      <c r="BU424" s="453"/>
      <c r="BV424" s="453"/>
      <c r="BW424" s="453"/>
      <c r="BX424" s="453"/>
      <c r="BY424" s="453"/>
      <c r="BZ424" s="453"/>
      <c r="CA424" s="453"/>
      <c r="CB424" s="453"/>
      <c r="CC424" s="453"/>
      <c r="CD424" s="453"/>
      <c r="CE424" s="453"/>
      <c r="CF424" s="453"/>
      <c r="CG424" s="453"/>
      <c r="CH424" s="453"/>
      <c r="CI424" s="453"/>
      <c r="CJ424" s="453"/>
      <c r="CK424" s="453"/>
      <c r="CL424" s="453"/>
      <c r="CM424" s="453"/>
      <c r="CN424" s="453"/>
      <c r="CO424" s="453"/>
      <c r="CP424" s="453"/>
      <c r="CQ424" s="453"/>
      <c r="CR424" s="453"/>
      <c r="CS424" s="453"/>
      <c r="CT424" s="453"/>
      <c r="CU424" s="453"/>
      <c r="CV424" s="453"/>
      <c r="CW424" s="453"/>
      <c r="CX424" s="453"/>
      <c r="CY424" s="453"/>
      <c r="CZ424" s="453"/>
      <c r="DA424" s="453"/>
      <c r="DB424" s="453"/>
      <c r="DC424" s="453"/>
      <c r="DD424" s="453"/>
      <c r="DE424" s="453"/>
      <c r="DF424" s="453"/>
      <c r="DG424" s="453"/>
      <c r="DH424" s="453"/>
      <c r="DI424" s="453"/>
      <c r="DJ424" s="453"/>
      <c r="DK424" s="453"/>
      <c r="DL424" s="453"/>
      <c r="DM424" s="453"/>
      <c r="DN424" s="453"/>
      <c r="DO424" s="453"/>
      <c r="DP424" s="453"/>
      <c r="DQ424" s="453"/>
      <c r="DR424" s="453"/>
      <c r="DS424" s="453"/>
      <c r="DT424" s="453"/>
      <c r="DU424" s="453"/>
      <c r="DV424" s="453"/>
      <c r="DW424" s="453"/>
      <c r="DX424" s="453"/>
      <c r="DY424" s="453"/>
      <c r="DZ424" s="453"/>
      <c r="EA424" s="453"/>
      <c r="EB424" s="453"/>
      <c r="EC424" s="453"/>
      <c r="ED424" s="453"/>
      <c r="EE424" s="453"/>
      <c r="EF424" s="453"/>
      <c r="EG424" s="453"/>
      <c r="EH424" s="453"/>
      <c r="EI424" s="453"/>
      <c r="EJ424" s="453"/>
      <c r="EK424" s="453"/>
      <c r="EL424" s="453"/>
      <c r="EM424" s="453"/>
      <c r="EN424" s="453"/>
      <c r="EO424" s="453"/>
      <c r="EP424" s="453"/>
      <c r="EQ424" s="453"/>
      <c r="ER424" s="453"/>
      <c r="ES424" s="453"/>
      <c r="ET424" s="453"/>
      <c r="EU424" s="453"/>
      <c r="EV424" s="453"/>
      <c r="EW424" s="453"/>
      <c r="EX424" s="453"/>
      <c r="EY424" s="453"/>
      <c r="EZ424" s="453"/>
      <c r="FA424" s="453"/>
      <c r="FB424" s="453"/>
      <c r="FC424" s="453"/>
      <c r="FD424" s="453"/>
      <c r="FE424" s="453"/>
      <c r="FF424" s="453"/>
      <c r="FG424" s="453"/>
      <c r="FH424" s="453"/>
      <c r="FI424" s="453"/>
      <c r="FJ424" s="453"/>
      <c r="FK424" s="453"/>
      <c r="FL424" s="453"/>
      <c r="FM424" s="453"/>
      <c r="FN424" s="453"/>
      <c r="FO424" s="453"/>
      <c r="FP424" s="453"/>
      <c r="FQ424" s="453"/>
      <c r="FR424" s="453"/>
      <c r="FS424" s="453"/>
      <c r="FT424" s="453"/>
      <c r="FU424" s="453"/>
      <c r="FV424" s="453"/>
      <c r="FW424" s="453"/>
      <c r="FX424" s="453"/>
      <c r="FY424" s="453"/>
      <c r="FZ424" s="453"/>
      <c r="GA424" s="453"/>
      <c r="GB424" s="453"/>
      <c r="GC424" s="453"/>
      <c r="GD424" s="453"/>
      <c r="GE424" s="453"/>
      <c r="GF424" s="453"/>
      <c r="GG424" s="453"/>
      <c r="GH424" s="453"/>
      <c r="GI424" s="453"/>
      <c r="GJ424" s="453"/>
      <c r="GK424" s="453"/>
      <c r="GL424" s="453"/>
      <c r="GM424" s="453"/>
      <c r="GN424" s="453"/>
      <c r="GO424" s="453"/>
      <c r="GP424" s="453"/>
      <c r="GQ424" s="453"/>
      <c r="GR424" s="453"/>
      <c r="GS424" s="453"/>
      <c r="GT424" s="453"/>
      <c r="GU424" s="453"/>
      <c r="GV424" s="453"/>
      <c r="GW424" s="453"/>
      <c r="GX424" s="453"/>
      <c r="GY424" s="453"/>
      <c r="GZ424" s="453"/>
      <c r="HA424" s="453"/>
      <c r="HB424" s="453"/>
      <c r="HC424" s="453"/>
      <c r="HD424" s="453"/>
      <c r="HE424" s="453"/>
      <c r="HF424" s="453"/>
      <c r="HG424" s="453"/>
      <c r="HH424" s="453"/>
      <c r="HI424" s="453"/>
      <c r="HJ424" s="453"/>
      <c r="HK424" s="453"/>
      <c r="HL424" s="453"/>
      <c r="HM424" s="453"/>
      <c r="HN424" s="453"/>
      <c r="HO424" s="453"/>
      <c r="HP424" s="453"/>
      <c r="HQ424" s="453"/>
      <c r="HR424" s="453"/>
      <c r="HS424" s="453"/>
      <c r="HT424" s="453"/>
      <c r="HU424" s="453"/>
      <c r="HV424" s="453"/>
      <c r="HW424" s="453"/>
      <c r="HX424" s="453"/>
      <c r="HY424" s="453"/>
      <c r="HZ424" s="453"/>
      <c r="IA424" s="453"/>
      <c r="IB424" s="453"/>
      <c r="IC424" s="453"/>
      <c r="ID424" s="453"/>
      <c r="IE424" s="453"/>
      <c r="IF424" s="453"/>
      <c r="IG424" s="453"/>
      <c r="IH424" s="453"/>
      <c r="II424" s="453"/>
      <c r="IJ424" s="453"/>
      <c r="IK424" s="453"/>
      <c r="IL424" s="453"/>
      <c r="IM424" s="453"/>
      <c r="IN424" s="453"/>
      <c r="IO424" s="453"/>
      <c r="IP424" s="453"/>
      <c r="IQ424" s="453"/>
      <c r="IR424" s="453"/>
    </row>
    <row r="425" spans="2:252" s="454" customFormat="1" x14ac:dyDescent="0.25">
      <c r="H425" s="453"/>
      <c r="I425" s="453"/>
      <c r="J425" s="453"/>
      <c r="K425" s="453"/>
      <c r="L425" s="453"/>
      <c r="M425" s="453"/>
      <c r="N425" s="453"/>
      <c r="O425" s="453"/>
      <c r="P425" s="453"/>
      <c r="Q425" s="453"/>
      <c r="R425" s="453"/>
      <c r="S425" s="453"/>
      <c r="T425" s="453"/>
      <c r="U425" s="453"/>
      <c r="V425" s="453"/>
      <c r="W425" s="453"/>
      <c r="X425" s="453"/>
      <c r="Y425" s="453"/>
      <c r="Z425" s="453"/>
      <c r="AA425" s="453"/>
      <c r="AB425" s="453"/>
      <c r="AC425" s="453"/>
      <c r="AD425" s="453"/>
      <c r="AE425" s="453"/>
      <c r="AF425" s="453"/>
      <c r="AG425" s="453"/>
      <c r="AH425" s="453"/>
      <c r="AI425" s="453"/>
      <c r="AJ425" s="453"/>
      <c r="AK425" s="453"/>
      <c r="AL425" s="453"/>
      <c r="AM425" s="453"/>
      <c r="AN425" s="453"/>
      <c r="AO425" s="453"/>
      <c r="AP425" s="453"/>
      <c r="AQ425" s="453"/>
      <c r="AR425" s="453"/>
      <c r="AS425" s="453"/>
      <c r="AT425" s="453"/>
      <c r="AU425" s="453"/>
      <c r="AV425" s="453"/>
      <c r="AW425" s="453"/>
      <c r="AX425" s="453"/>
      <c r="AY425" s="453"/>
      <c r="AZ425" s="453"/>
      <c r="BA425" s="453"/>
      <c r="BB425" s="453"/>
      <c r="BC425" s="453"/>
      <c r="BD425" s="453"/>
      <c r="BE425" s="453"/>
      <c r="BF425" s="453"/>
      <c r="BG425" s="453"/>
      <c r="BH425" s="453"/>
      <c r="BI425" s="453"/>
      <c r="BJ425" s="453"/>
      <c r="BK425" s="453"/>
      <c r="BL425" s="453"/>
      <c r="BM425" s="453"/>
      <c r="BN425" s="453"/>
      <c r="BO425" s="453"/>
      <c r="BP425" s="453"/>
      <c r="BQ425" s="453"/>
      <c r="BR425" s="453"/>
      <c r="BS425" s="453"/>
      <c r="BT425" s="453"/>
      <c r="BU425" s="453"/>
      <c r="BV425" s="453"/>
      <c r="BW425" s="453"/>
      <c r="BX425" s="453"/>
      <c r="BY425" s="453"/>
      <c r="BZ425" s="453"/>
      <c r="CA425" s="453"/>
      <c r="CB425" s="453"/>
      <c r="CC425" s="453"/>
      <c r="CD425" s="453"/>
      <c r="CE425" s="453"/>
      <c r="CF425" s="453"/>
      <c r="CG425" s="453"/>
      <c r="CH425" s="453"/>
      <c r="CI425" s="453"/>
      <c r="CJ425" s="453"/>
      <c r="CK425" s="453"/>
      <c r="CL425" s="453"/>
      <c r="CM425" s="453"/>
      <c r="CN425" s="453"/>
      <c r="CO425" s="453"/>
      <c r="CP425" s="453"/>
      <c r="CQ425" s="453"/>
      <c r="CR425" s="453"/>
      <c r="CS425" s="453"/>
      <c r="CT425" s="453"/>
      <c r="CU425" s="453"/>
      <c r="CV425" s="453"/>
      <c r="CW425" s="453"/>
      <c r="CX425" s="453"/>
      <c r="CY425" s="453"/>
      <c r="CZ425" s="453"/>
      <c r="DA425" s="453"/>
      <c r="DB425" s="453"/>
      <c r="DC425" s="453"/>
      <c r="DD425" s="453"/>
      <c r="DE425" s="453"/>
      <c r="DF425" s="453"/>
      <c r="DG425" s="453"/>
      <c r="DH425" s="453"/>
      <c r="DI425" s="453"/>
      <c r="DJ425" s="453"/>
      <c r="DK425" s="453"/>
      <c r="DL425" s="453"/>
      <c r="DM425" s="453"/>
      <c r="DN425" s="453"/>
      <c r="DO425" s="453"/>
      <c r="DP425" s="453"/>
      <c r="DQ425" s="453"/>
      <c r="DR425" s="453"/>
      <c r="DS425" s="453"/>
      <c r="DT425" s="453"/>
      <c r="DU425" s="453"/>
      <c r="DV425" s="453"/>
      <c r="DW425" s="453"/>
      <c r="DX425" s="453"/>
      <c r="DY425" s="453"/>
      <c r="DZ425" s="453"/>
      <c r="EA425" s="453"/>
      <c r="EB425" s="453"/>
      <c r="EC425" s="453"/>
      <c r="ED425" s="453"/>
      <c r="EE425" s="453"/>
      <c r="EF425" s="453"/>
      <c r="EG425" s="453"/>
      <c r="EH425" s="453"/>
      <c r="EI425" s="453"/>
      <c r="EJ425" s="453"/>
      <c r="EK425" s="453"/>
      <c r="EL425" s="453"/>
      <c r="EM425" s="453"/>
      <c r="EN425" s="453"/>
      <c r="EO425" s="453"/>
      <c r="EP425" s="453"/>
      <c r="EQ425" s="453"/>
      <c r="ER425" s="453"/>
      <c r="ES425" s="453"/>
      <c r="ET425" s="453"/>
      <c r="EU425" s="453"/>
      <c r="EV425" s="453"/>
      <c r="EW425" s="453"/>
      <c r="EX425" s="453"/>
      <c r="EY425" s="453"/>
      <c r="EZ425" s="453"/>
      <c r="FA425" s="453"/>
      <c r="FB425" s="453"/>
      <c r="FC425" s="453"/>
      <c r="FD425" s="453"/>
      <c r="FE425" s="453"/>
      <c r="FF425" s="453"/>
      <c r="FG425" s="453"/>
      <c r="FH425" s="453"/>
      <c r="FI425" s="453"/>
      <c r="FJ425" s="453"/>
      <c r="FK425" s="453"/>
      <c r="FL425" s="453"/>
      <c r="FM425" s="453"/>
      <c r="FN425" s="453"/>
      <c r="FO425" s="453"/>
      <c r="FP425" s="453"/>
      <c r="FQ425" s="453"/>
      <c r="FR425" s="453"/>
      <c r="FS425" s="453"/>
      <c r="FT425" s="453"/>
      <c r="FU425" s="453"/>
      <c r="FV425" s="453"/>
      <c r="FW425" s="453"/>
      <c r="FX425" s="453"/>
      <c r="FY425" s="453"/>
      <c r="FZ425" s="453"/>
      <c r="GA425" s="453"/>
      <c r="GB425" s="453"/>
      <c r="GC425" s="453"/>
      <c r="GD425" s="453"/>
      <c r="GE425" s="453"/>
      <c r="GF425" s="453"/>
      <c r="GG425" s="453"/>
      <c r="GH425" s="453"/>
      <c r="GI425" s="453"/>
      <c r="GJ425" s="453"/>
      <c r="GK425" s="453"/>
      <c r="GL425" s="453"/>
      <c r="GM425" s="453"/>
      <c r="GN425" s="453"/>
      <c r="GO425" s="453"/>
      <c r="GP425" s="453"/>
      <c r="GQ425" s="453"/>
      <c r="GR425" s="453"/>
      <c r="GS425" s="453"/>
      <c r="GT425" s="453"/>
      <c r="GU425" s="453"/>
      <c r="GV425" s="453"/>
      <c r="GW425" s="453"/>
      <c r="GX425" s="453"/>
      <c r="GY425" s="453"/>
      <c r="GZ425" s="453"/>
      <c r="HA425" s="453"/>
      <c r="HB425" s="453"/>
      <c r="HC425" s="453"/>
      <c r="HD425" s="453"/>
      <c r="HE425" s="453"/>
      <c r="HF425" s="453"/>
      <c r="HG425" s="453"/>
      <c r="HH425" s="453"/>
      <c r="HI425" s="453"/>
      <c r="HJ425" s="453"/>
      <c r="HK425" s="453"/>
      <c r="HL425" s="453"/>
      <c r="HM425" s="453"/>
      <c r="HN425" s="453"/>
      <c r="HO425" s="453"/>
      <c r="HP425" s="453"/>
      <c r="HQ425" s="453"/>
      <c r="HR425" s="453"/>
      <c r="HS425" s="453"/>
      <c r="HT425" s="453"/>
      <c r="HU425" s="453"/>
      <c r="HV425" s="453"/>
      <c r="HW425" s="453"/>
      <c r="HX425" s="453"/>
      <c r="HY425" s="453"/>
      <c r="HZ425" s="453"/>
      <c r="IA425" s="453"/>
      <c r="IB425" s="453"/>
      <c r="IC425" s="453"/>
      <c r="ID425" s="453"/>
      <c r="IE425" s="453"/>
      <c r="IF425" s="453"/>
      <c r="IG425" s="453"/>
      <c r="IH425" s="453"/>
      <c r="II425" s="453"/>
      <c r="IJ425" s="453"/>
      <c r="IK425" s="453"/>
      <c r="IL425" s="453"/>
      <c r="IM425" s="453"/>
      <c r="IN425" s="453"/>
      <c r="IO425" s="453"/>
      <c r="IP425" s="453"/>
      <c r="IQ425" s="453"/>
      <c r="IR425" s="453"/>
    </row>
    <row r="426" spans="2:252" s="454" customFormat="1" x14ac:dyDescent="0.25">
      <c r="H426" s="453"/>
      <c r="I426" s="453"/>
      <c r="J426" s="453"/>
      <c r="K426" s="453"/>
      <c r="L426" s="453"/>
      <c r="M426" s="453"/>
      <c r="N426" s="453"/>
      <c r="O426" s="453"/>
      <c r="P426" s="453"/>
      <c r="Q426" s="453"/>
      <c r="R426" s="453"/>
      <c r="S426" s="453"/>
      <c r="T426" s="453"/>
      <c r="U426" s="453"/>
      <c r="V426" s="453"/>
      <c r="W426" s="453"/>
      <c r="X426" s="453"/>
      <c r="Y426" s="453"/>
      <c r="Z426" s="453"/>
      <c r="AA426" s="453"/>
      <c r="AB426" s="453"/>
      <c r="AC426" s="453"/>
      <c r="AD426" s="453"/>
      <c r="AE426" s="453"/>
      <c r="AF426" s="453"/>
      <c r="AG426" s="453"/>
      <c r="AH426" s="453"/>
      <c r="AI426" s="453"/>
      <c r="AJ426" s="453"/>
      <c r="AK426" s="453"/>
      <c r="AL426" s="453"/>
      <c r="AM426" s="453"/>
      <c r="AN426" s="453"/>
      <c r="AO426" s="453"/>
      <c r="AP426" s="453"/>
      <c r="AQ426" s="453"/>
      <c r="AR426" s="453"/>
      <c r="AS426" s="453"/>
      <c r="AT426" s="453"/>
      <c r="AU426" s="453"/>
      <c r="AV426" s="453"/>
      <c r="AW426" s="453"/>
      <c r="AX426" s="453"/>
      <c r="AY426" s="453"/>
      <c r="AZ426" s="453"/>
      <c r="BA426" s="453"/>
      <c r="BB426" s="453"/>
      <c r="BC426" s="453"/>
      <c r="BD426" s="453"/>
      <c r="BE426" s="453"/>
      <c r="BF426" s="453"/>
      <c r="BG426" s="453"/>
      <c r="BH426" s="453"/>
      <c r="BI426" s="453"/>
      <c r="BJ426" s="453"/>
      <c r="BK426" s="453"/>
      <c r="BL426" s="453"/>
      <c r="BM426" s="453"/>
      <c r="BN426" s="453"/>
      <c r="BO426" s="453"/>
      <c r="BP426" s="453"/>
      <c r="BQ426" s="453"/>
      <c r="BR426" s="453"/>
      <c r="BS426" s="453"/>
      <c r="BT426" s="453"/>
      <c r="BU426" s="453"/>
      <c r="BV426" s="453"/>
      <c r="BW426" s="453"/>
      <c r="BX426" s="453"/>
      <c r="BY426" s="453"/>
      <c r="BZ426" s="453"/>
      <c r="CA426" s="453"/>
      <c r="CB426" s="453"/>
      <c r="CC426" s="453"/>
      <c r="CD426" s="453"/>
      <c r="CE426" s="453"/>
      <c r="CF426" s="453"/>
      <c r="CG426" s="453"/>
      <c r="CH426" s="453"/>
      <c r="CI426" s="453"/>
      <c r="CJ426" s="453"/>
      <c r="CK426" s="453"/>
      <c r="CL426" s="453"/>
      <c r="CM426" s="453"/>
      <c r="CN426" s="453"/>
      <c r="CO426" s="453"/>
      <c r="CP426" s="453"/>
      <c r="CQ426" s="453"/>
      <c r="CR426" s="453"/>
      <c r="CS426" s="453"/>
      <c r="CT426" s="453"/>
      <c r="CU426" s="453"/>
      <c r="CV426" s="453"/>
      <c r="CW426" s="453"/>
      <c r="CX426" s="453"/>
      <c r="CY426" s="453"/>
      <c r="CZ426" s="453"/>
      <c r="DA426" s="453"/>
      <c r="DB426" s="453"/>
      <c r="DC426" s="453"/>
      <c r="DD426" s="453"/>
      <c r="DE426" s="453"/>
      <c r="DF426" s="453"/>
      <c r="DG426" s="453"/>
      <c r="DH426" s="453"/>
      <c r="DI426" s="453"/>
      <c r="DJ426" s="453"/>
      <c r="DK426" s="453"/>
      <c r="DL426" s="453"/>
      <c r="DM426" s="453"/>
      <c r="DN426" s="453"/>
      <c r="DO426" s="453"/>
      <c r="DP426" s="453"/>
      <c r="DQ426" s="453"/>
      <c r="DR426" s="453"/>
      <c r="DS426" s="453"/>
      <c r="DT426" s="453"/>
      <c r="DU426" s="453"/>
      <c r="DV426" s="453"/>
      <c r="DW426" s="453"/>
      <c r="DX426" s="453"/>
      <c r="DY426" s="453"/>
      <c r="DZ426" s="453"/>
      <c r="EA426" s="453"/>
      <c r="EB426" s="453"/>
      <c r="EC426" s="453"/>
      <c r="ED426" s="453"/>
      <c r="EE426" s="453"/>
      <c r="EF426" s="453"/>
      <c r="EG426" s="453"/>
      <c r="EH426" s="453"/>
      <c r="EI426" s="453"/>
      <c r="EJ426" s="453"/>
      <c r="EK426" s="453"/>
      <c r="EL426" s="453"/>
      <c r="EM426" s="453"/>
      <c r="EN426" s="453"/>
      <c r="EO426" s="453"/>
      <c r="EP426" s="453"/>
      <c r="EQ426" s="453"/>
      <c r="ER426" s="453"/>
      <c r="ES426" s="453"/>
      <c r="ET426" s="453"/>
      <c r="EU426" s="453"/>
      <c r="EV426" s="453"/>
      <c r="EW426" s="453"/>
      <c r="EX426" s="453"/>
      <c r="EY426" s="453"/>
      <c r="EZ426" s="453"/>
      <c r="FA426" s="453"/>
      <c r="FB426" s="453"/>
      <c r="FC426" s="453"/>
      <c r="FD426" s="453"/>
      <c r="FE426" s="453"/>
      <c r="FF426" s="453"/>
      <c r="FG426" s="453"/>
      <c r="FH426" s="453"/>
      <c r="FI426" s="453"/>
      <c r="FJ426" s="453"/>
      <c r="FK426" s="453"/>
      <c r="FL426" s="453"/>
      <c r="FM426" s="453"/>
      <c r="FN426" s="453"/>
      <c r="FO426" s="453"/>
      <c r="FP426" s="453"/>
      <c r="FQ426" s="453"/>
      <c r="FR426" s="453"/>
      <c r="FS426" s="453"/>
      <c r="FT426" s="453"/>
      <c r="FU426" s="453"/>
      <c r="FV426" s="453"/>
      <c r="FW426" s="453"/>
      <c r="FX426" s="453"/>
      <c r="FY426" s="453"/>
      <c r="FZ426" s="453"/>
      <c r="GA426" s="453"/>
      <c r="GB426" s="453"/>
      <c r="GC426" s="453"/>
      <c r="GD426" s="453"/>
      <c r="GE426" s="453"/>
      <c r="GF426" s="453"/>
      <c r="GG426" s="453"/>
      <c r="GH426" s="453"/>
      <c r="GI426" s="453"/>
      <c r="GJ426" s="453"/>
      <c r="GK426" s="453"/>
      <c r="GL426" s="453"/>
      <c r="GM426" s="453"/>
      <c r="GN426" s="453"/>
      <c r="GO426" s="453"/>
      <c r="GP426" s="453"/>
      <c r="GQ426" s="453"/>
      <c r="GR426" s="453"/>
      <c r="GS426" s="453"/>
      <c r="GT426" s="453"/>
      <c r="GU426" s="453"/>
      <c r="GV426" s="453"/>
      <c r="GW426" s="453"/>
      <c r="GX426" s="453"/>
      <c r="GY426" s="453"/>
      <c r="GZ426" s="453"/>
      <c r="HA426" s="453"/>
      <c r="HB426" s="453"/>
      <c r="HC426" s="453"/>
      <c r="HD426" s="453"/>
      <c r="HE426" s="453"/>
      <c r="HF426" s="453"/>
      <c r="HG426" s="453"/>
      <c r="HH426" s="453"/>
      <c r="HI426" s="453"/>
      <c r="HJ426" s="453"/>
      <c r="HK426" s="453"/>
      <c r="HL426" s="453"/>
      <c r="HM426" s="453"/>
      <c r="HN426" s="453"/>
      <c r="HO426" s="453"/>
      <c r="HP426" s="453"/>
      <c r="HQ426" s="453"/>
      <c r="HR426" s="453"/>
      <c r="HS426" s="453"/>
      <c r="HT426" s="453"/>
      <c r="HU426" s="453"/>
      <c r="HV426" s="453"/>
      <c r="HW426" s="453"/>
      <c r="HX426" s="453"/>
      <c r="HY426" s="453"/>
      <c r="HZ426" s="453"/>
      <c r="IA426" s="453"/>
      <c r="IB426" s="453"/>
      <c r="IC426" s="453"/>
      <c r="ID426" s="453"/>
      <c r="IE426" s="453"/>
      <c r="IF426" s="453"/>
      <c r="IG426" s="453"/>
      <c r="IH426" s="453"/>
      <c r="II426" s="453"/>
      <c r="IJ426" s="453"/>
      <c r="IK426" s="453"/>
      <c r="IL426" s="453"/>
      <c r="IM426" s="453"/>
      <c r="IN426" s="453"/>
      <c r="IO426" s="453"/>
      <c r="IP426" s="453"/>
      <c r="IQ426" s="453"/>
      <c r="IR426" s="453"/>
    </row>
    <row r="427" spans="2:252" s="454" customFormat="1" x14ac:dyDescent="0.25">
      <c r="H427" s="453"/>
      <c r="I427" s="453"/>
      <c r="J427" s="453"/>
      <c r="K427" s="453"/>
      <c r="L427" s="453"/>
      <c r="M427" s="453"/>
      <c r="N427" s="453"/>
      <c r="O427" s="453"/>
      <c r="P427" s="453"/>
      <c r="Q427" s="453"/>
      <c r="R427" s="453"/>
      <c r="S427" s="453"/>
      <c r="T427" s="453"/>
      <c r="U427" s="453"/>
      <c r="V427" s="453"/>
      <c r="W427" s="453"/>
      <c r="X427" s="453"/>
      <c r="Y427" s="453"/>
      <c r="Z427" s="453"/>
      <c r="AA427" s="453"/>
      <c r="AB427" s="453"/>
      <c r="AC427" s="453"/>
      <c r="AD427" s="453"/>
      <c r="AE427" s="453"/>
      <c r="AF427" s="453"/>
      <c r="AG427" s="453"/>
      <c r="AH427" s="453"/>
      <c r="AI427" s="453"/>
      <c r="AJ427" s="453"/>
      <c r="AK427" s="453"/>
      <c r="AL427" s="453"/>
      <c r="AM427" s="453"/>
      <c r="AN427" s="453"/>
      <c r="AO427" s="453"/>
      <c r="AP427" s="453"/>
      <c r="AQ427" s="453"/>
      <c r="AR427" s="453"/>
      <c r="AS427" s="453"/>
      <c r="AT427" s="453"/>
      <c r="AU427" s="453"/>
      <c r="AV427" s="453"/>
      <c r="AW427" s="453"/>
      <c r="AX427" s="453"/>
      <c r="AY427" s="453"/>
      <c r="AZ427" s="453"/>
      <c r="BA427" s="453"/>
      <c r="BB427" s="453"/>
      <c r="BC427" s="453"/>
      <c r="BD427" s="453"/>
      <c r="BE427" s="453"/>
      <c r="BF427" s="453"/>
      <c r="BG427" s="453"/>
      <c r="BH427" s="453"/>
      <c r="BI427" s="453"/>
      <c r="BJ427" s="453"/>
      <c r="BK427" s="453"/>
      <c r="BL427" s="453"/>
      <c r="BM427" s="453"/>
      <c r="BN427" s="453"/>
      <c r="BO427" s="453"/>
      <c r="BP427" s="453"/>
      <c r="BQ427" s="453"/>
      <c r="BR427" s="453"/>
      <c r="BS427" s="453"/>
      <c r="BT427" s="453"/>
      <c r="BU427" s="453"/>
      <c r="BV427" s="453"/>
      <c r="BW427" s="453"/>
      <c r="BX427" s="453"/>
      <c r="BY427" s="453"/>
      <c r="BZ427" s="453"/>
      <c r="CA427" s="453"/>
      <c r="CB427" s="453"/>
      <c r="CC427" s="453"/>
      <c r="CD427" s="453"/>
      <c r="CE427" s="453"/>
      <c r="CF427" s="453"/>
      <c r="CG427" s="453"/>
      <c r="CH427" s="453"/>
      <c r="CI427" s="453"/>
      <c r="CJ427" s="453"/>
      <c r="CK427" s="453"/>
      <c r="CL427" s="453"/>
      <c r="CM427" s="453"/>
      <c r="CN427" s="453"/>
      <c r="CO427" s="453"/>
      <c r="CP427" s="453"/>
      <c r="CQ427" s="453"/>
      <c r="CR427" s="453"/>
      <c r="CS427" s="453"/>
      <c r="CT427" s="453"/>
      <c r="CU427" s="453"/>
      <c r="CV427" s="453"/>
      <c r="CW427" s="453"/>
      <c r="CX427" s="453"/>
      <c r="CY427" s="453"/>
      <c r="CZ427" s="453"/>
      <c r="DA427" s="453"/>
      <c r="DB427" s="453"/>
      <c r="DC427" s="453"/>
      <c r="DD427" s="453"/>
      <c r="DE427" s="453"/>
      <c r="DF427" s="453"/>
      <c r="DG427" s="453"/>
      <c r="DH427" s="453"/>
      <c r="DI427" s="453"/>
      <c r="DJ427" s="453"/>
      <c r="DK427" s="453"/>
      <c r="DL427" s="453"/>
      <c r="DM427" s="453"/>
      <c r="DN427" s="453"/>
      <c r="DO427" s="453"/>
      <c r="DP427" s="453"/>
      <c r="DQ427" s="453"/>
      <c r="DR427" s="453"/>
      <c r="DS427" s="453"/>
      <c r="DT427" s="453"/>
      <c r="DU427" s="453"/>
      <c r="DV427" s="453"/>
      <c r="DW427" s="453"/>
      <c r="DX427" s="453"/>
      <c r="DY427" s="453"/>
      <c r="DZ427" s="453"/>
      <c r="EA427" s="453"/>
      <c r="EB427" s="453"/>
      <c r="EC427" s="453"/>
      <c r="ED427" s="453"/>
      <c r="EE427" s="453"/>
      <c r="EF427" s="453"/>
      <c r="EG427" s="453"/>
      <c r="EH427" s="453"/>
      <c r="EI427" s="453"/>
      <c r="EJ427" s="453"/>
      <c r="EK427" s="453"/>
      <c r="EL427" s="453"/>
      <c r="EM427" s="453"/>
      <c r="EN427" s="453"/>
      <c r="EO427" s="453"/>
      <c r="EP427" s="453"/>
      <c r="EQ427" s="453"/>
      <c r="ER427" s="453"/>
      <c r="ES427" s="453"/>
      <c r="ET427" s="453"/>
      <c r="EU427" s="453"/>
      <c r="EV427" s="453"/>
      <c r="EW427" s="453"/>
      <c r="EX427" s="453"/>
      <c r="EY427" s="453"/>
      <c r="EZ427" s="453"/>
      <c r="FA427" s="453"/>
      <c r="FB427" s="453"/>
      <c r="FC427" s="453"/>
      <c r="FD427" s="453"/>
      <c r="FE427" s="453"/>
      <c r="FF427" s="453"/>
      <c r="FG427" s="453"/>
      <c r="FH427" s="453"/>
      <c r="FI427" s="453"/>
      <c r="FJ427" s="453"/>
      <c r="FK427" s="453"/>
      <c r="FL427" s="453"/>
      <c r="FM427" s="453"/>
      <c r="FN427" s="453"/>
      <c r="FO427" s="453"/>
      <c r="FP427" s="453"/>
      <c r="FQ427" s="453"/>
      <c r="FR427" s="453"/>
      <c r="FS427" s="453"/>
      <c r="FT427" s="453"/>
      <c r="FU427" s="453"/>
      <c r="FV427" s="453"/>
      <c r="FW427" s="453"/>
      <c r="FX427" s="453"/>
      <c r="FY427" s="453"/>
      <c r="FZ427" s="453"/>
      <c r="GA427" s="453"/>
      <c r="GB427" s="453"/>
      <c r="GC427" s="453"/>
      <c r="GD427" s="453"/>
      <c r="GE427" s="453"/>
      <c r="GF427" s="453"/>
      <c r="GG427" s="453"/>
      <c r="GH427" s="453"/>
      <c r="GI427" s="453"/>
      <c r="GJ427" s="453"/>
      <c r="GK427" s="453"/>
      <c r="GL427" s="453"/>
      <c r="GM427" s="453"/>
      <c r="GN427" s="453"/>
      <c r="GO427" s="453"/>
      <c r="GP427" s="453"/>
      <c r="GQ427" s="453"/>
      <c r="GR427" s="453"/>
      <c r="GS427" s="453"/>
      <c r="GT427" s="453"/>
      <c r="GU427" s="453"/>
      <c r="GV427" s="453"/>
      <c r="GW427" s="453"/>
      <c r="GX427" s="453"/>
      <c r="GY427" s="453"/>
      <c r="GZ427" s="453"/>
      <c r="HA427" s="453"/>
      <c r="HB427" s="453"/>
      <c r="HC427" s="453"/>
      <c r="HD427" s="453"/>
      <c r="HE427" s="453"/>
      <c r="HF427" s="453"/>
      <c r="HG427" s="453"/>
      <c r="HH427" s="453"/>
      <c r="HI427" s="453"/>
      <c r="HJ427" s="453"/>
      <c r="HK427" s="453"/>
      <c r="HL427" s="453"/>
      <c r="HM427" s="453"/>
      <c r="HN427" s="453"/>
      <c r="HO427" s="453"/>
      <c r="HP427" s="453"/>
      <c r="HQ427" s="453"/>
      <c r="HR427" s="453"/>
      <c r="HS427" s="453"/>
      <c r="HT427" s="453"/>
      <c r="HU427" s="453"/>
      <c r="HV427" s="453"/>
      <c r="HW427" s="453"/>
      <c r="HX427" s="453"/>
      <c r="HY427" s="453"/>
      <c r="HZ427" s="453"/>
      <c r="IA427" s="453"/>
      <c r="IB427" s="453"/>
      <c r="IC427" s="453"/>
      <c r="ID427" s="453"/>
      <c r="IE427" s="453"/>
      <c r="IF427" s="453"/>
      <c r="IG427" s="453"/>
      <c r="IH427" s="453"/>
      <c r="II427" s="453"/>
      <c r="IJ427" s="453"/>
      <c r="IK427" s="453"/>
      <c r="IL427" s="453"/>
      <c r="IM427" s="453"/>
      <c r="IN427" s="453"/>
      <c r="IO427" s="453"/>
      <c r="IP427" s="453"/>
      <c r="IQ427" s="453"/>
      <c r="IR427" s="453"/>
    </row>
    <row r="428" spans="2:252" s="454" customFormat="1" x14ac:dyDescent="0.25">
      <c r="H428" s="453"/>
      <c r="I428" s="453"/>
      <c r="J428" s="453"/>
      <c r="K428" s="453"/>
      <c r="L428" s="453"/>
      <c r="M428" s="453"/>
      <c r="N428" s="453"/>
      <c r="O428" s="453"/>
      <c r="P428" s="453"/>
      <c r="Q428" s="453"/>
      <c r="R428" s="453"/>
      <c r="S428" s="453"/>
      <c r="T428" s="453"/>
      <c r="U428" s="453"/>
      <c r="V428" s="453"/>
      <c r="W428" s="453"/>
      <c r="X428" s="453"/>
      <c r="Y428" s="453"/>
      <c r="Z428" s="453"/>
      <c r="AA428" s="453"/>
      <c r="AB428" s="453"/>
      <c r="AC428" s="453"/>
      <c r="AD428" s="453"/>
      <c r="AE428" s="453"/>
      <c r="AF428" s="453"/>
      <c r="AG428" s="453"/>
      <c r="AH428" s="453"/>
      <c r="AI428" s="453"/>
      <c r="AJ428" s="453"/>
      <c r="AK428" s="453"/>
      <c r="AL428" s="453"/>
      <c r="AM428" s="453"/>
      <c r="AN428" s="453"/>
      <c r="AO428" s="453"/>
      <c r="AP428" s="453"/>
      <c r="AQ428" s="453"/>
      <c r="AR428" s="453"/>
      <c r="AS428" s="453"/>
      <c r="AT428" s="453"/>
      <c r="AU428" s="453"/>
      <c r="AV428" s="453"/>
      <c r="AW428" s="453"/>
      <c r="AX428" s="453"/>
      <c r="AY428" s="453"/>
      <c r="AZ428" s="453"/>
      <c r="BA428" s="453"/>
      <c r="BB428" s="453"/>
      <c r="BC428" s="453"/>
      <c r="BD428" s="453"/>
      <c r="BE428" s="453"/>
      <c r="BF428" s="453"/>
      <c r="BG428" s="453"/>
      <c r="BH428" s="453"/>
      <c r="BI428" s="453"/>
      <c r="BJ428" s="453"/>
      <c r="BK428" s="453"/>
      <c r="BL428" s="453"/>
      <c r="BM428" s="453"/>
      <c r="BN428" s="453"/>
      <c r="BO428" s="453"/>
      <c r="BP428" s="453"/>
      <c r="BQ428" s="453"/>
      <c r="BR428" s="453"/>
      <c r="BS428" s="453"/>
      <c r="BT428" s="453"/>
      <c r="BU428" s="453"/>
      <c r="BV428" s="453"/>
      <c r="BW428" s="453"/>
      <c r="BX428" s="453"/>
      <c r="BY428" s="453"/>
      <c r="BZ428" s="453"/>
      <c r="CA428" s="453"/>
      <c r="CB428" s="453"/>
      <c r="CC428" s="453"/>
      <c r="CD428" s="453"/>
      <c r="CE428" s="453"/>
      <c r="CF428" s="453"/>
      <c r="CG428" s="453"/>
      <c r="CH428" s="453"/>
      <c r="CI428" s="453"/>
      <c r="CJ428" s="453"/>
      <c r="CK428" s="453"/>
      <c r="CL428" s="453"/>
      <c r="CM428" s="453"/>
      <c r="CN428" s="453"/>
      <c r="CO428" s="453"/>
      <c r="CP428" s="453"/>
      <c r="CQ428" s="453"/>
      <c r="CR428" s="453"/>
      <c r="CS428" s="453"/>
      <c r="CT428" s="453"/>
      <c r="CU428" s="453"/>
      <c r="CV428" s="453"/>
      <c r="CW428" s="453"/>
      <c r="CX428" s="453"/>
      <c r="CY428" s="453"/>
      <c r="CZ428" s="453"/>
      <c r="DA428" s="453"/>
      <c r="DB428" s="453"/>
      <c r="DC428" s="453"/>
      <c r="DD428" s="453"/>
      <c r="DE428" s="453"/>
      <c r="DF428" s="453"/>
      <c r="DG428" s="453"/>
      <c r="DH428" s="453"/>
      <c r="DI428" s="453"/>
      <c r="DJ428" s="453"/>
      <c r="DK428" s="453"/>
      <c r="DL428" s="453"/>
      <c r="DM428" s="453"/>
      <c r="DN428" s="453"/>
      <c r="DO428" s="453"/>
      <c r="DP428" s="453"/>
      <c r="DQ428" s="453"/>
      <c r="DR428" s="453"/>
      <c r="DS428" s="453"/>
      <c r="DT428" s="453"/>
      <c r="DU428" s="453"/>
      <c r="DV428" s="453"/>
      <c r="DW428" s="453"/>
      <c r="DX428" s="453"/>
      <c r="DY428" s="453"/>
      <c r="DZ428" s="453"/>
      <c r="EA428" s="453"/>
      <c r="EB428" s="453"/>
      <c r="EC428" s="453"/>
      <c r="ED428" s="453"/>
      <c r="EE428" s="453"/>
      <c r="EF428" s="453"/>
      <c r="EG428" s="453"/>
      <c r="EH428" s="453"/>
      <c r="EI428" s="453"/>
      <c r="EJ428" s="453"/>
      <c r="EK428" s="453"/>
      <c r="EL428" s="453"/>
      <c r="EM428" s="453"/>
      <c r="EN428" s="453"/>
      <c r="EO428" s="453"/>
      <c r="EP428" s="453"/>
      <c r="EQ428" s="453"/>
      <c r="ER428" s="453"/>
      <c r="ES428" s="453"/>
      <c r="ET428" s="453"/>
      <c r="EU428" s="453"/>
      <c r="EV428" s="453"/>
      <c r="EW428" s="453"/>
      <c r="EX428" s="453"/>
      <c r="EY428" s="453"/>
      <c r="EZ428" s="453"/>
      <c r="FA428" s="453"/>
      <c r="FB428" s="453"/>
      <c r="FC428" s="453"/>
      <c r="FD428" s="453"/>
      <c r="FE428" s="453"/>
      <c r="FF428" s="453"/>
      <c r="FG428" s="453"/>
      <c r="FH428" s="453"/>
      <c r="FI428" s="453"/>
      <c r="FJ428" s="453"/>
      <c r="FK428" s="453"/>
      <c r="FL428" s="453"/>
      <c r="FM428" s="453"/>
      <c r="FN428" s="453"/>
      <c r="FO428" s="453"/>
      <c r="FP428" s="453"/>
      <c r="FQ428" s="453"/>
      <c r="FR428" s="453"/>
      <c r="FS428" s="453"/>
      <c r="FT428" s="453"/>
      <c r="FU428" s="453"/>
      <c r="FV428" s="453"/>
      <c r="FW428" s="453"/>
      <c r="FX428" s="453"/>
      <c r="FY428" s="453"/>
      <c r="FZ428" s="453"/>
      <c r="GA428" s="453"/>
      <c r="GB428" s="453"/>
      <c r="GC428" s="453"/>
      <c r="GD428" s="453"/>
      <c r="GE428" s="453"/>
      <c r="GF428" s="453"/>
      <c r="GG428" s="453"/>
      <c r="GH428" s="453"/>
      <c r="GI428" s="453"/>
      <c r="GJ428" s="453"/>
      <c r="GK428" s="453"/>
      <c r="GL428" s="453"/>
      <c r="GM428" s="453"/>
      <c r="GN428" s="453"/>
      <c r="GO428" s="453"/>
      <c r="GP428" s="453"/>
      <c r="GQ428" s="453"/>
      <c r="GR428" s="453"/>
      <c r="GS428" s="453"/>
      <c r="GT428" s="453"/>
      <c r="GU428" s="453"/>
      <c r="GV428" s="453"/>
      <c r="GW428" s="453"/>
      <c r="GX428" s="453"/>
      <c r="GY428" s="453"/>
      <c r="GZ428" s="453"/>
      <c r="HA428" s="453"/>
      <c r="HB428" s="453"/>
      <c r="HC428" s="453"/>
      <c r="HD428" s="453"/>
      <c r="HE428" s="453"/>
      <c r="HF428" s="453"/>
      <c r="HG428" s="453"/>
      <c r="HH428" s="453"/>
      <c r="HI428" s="453"/>
      <c r="HJ428" s="453"/>
      <c r="HK428" s="453"/>
      <c r="HL428" s="453"/>
      <c r="HM428" s="453"/>
      <c r="HN428" s="453"/>
      <c r="HO428" s="453"/>
      <c r="HP428" s="453"/>
      <c r="HQ428" s="453"/>
      <c r="HR428" s="453"/>
      <c r="HS428" s="453"/>
      <c r="HT428" s="453"/>
      <c r="HU428" s="453"/>
      <c r="HV428" s="453"/>
      <c r="HW428" s="453"/>
      <c r="HX428" s="453"/>
      <c r="HY428" s="453"/>
      <c r="HZ428" s="453"/>
      <c r="IA428" s="453"/>
      <c r="IB428" s="453"/>
      <c r="IC428" s="453"/>
      <c r="ID428" s="453"/>
      <c r="IE428" s="453"/>
      <c r="IF428" s="453"/>
      <c r="IG428" s="453"/>
      <c r="IH428" s="453"/>
      <c r="II428" s="453"/>
      <c r="IJ428" s="453"/>
      <c r="IK428" s="453"/>
      <c r="IL428" s="453"/>
      <c r="IM428" s="453"/>
      <c r="IN428" s="453"/>
      <c r="IO428" s="453"/>
      <c r="IP428" s="453"/>
      <c r="IQ428" s="453"/>
      <c r="IR428" s="453"/>
    </row>
    <row r="429" spans="2:252" s="454" customFormat="1" x14ac:dyDescent="0.25">
      <c r="H429" s="453"/>
      <c r="I429" s="453"/>
      <c r="J429" s="453"/>
      <c r="K429" s="453"/>
      <c r="L429" s="453"/>
      <c r="M429" s="453"/>
      <c r="N429" s="453"/>
      <c r="O429" s="453"/>
      <c r="P429" s="453"/>
      <c r="Q429" s="453"/>
      <c r="R429" s="453"/>
      <c r="S429" s="453"/>
      <c r="T429" s="453"/>
      <c r="U429" s="453"/>
      <c r="V429" s="453"/>
      <c r="W429" s="453"/>
      <c r="X429" s="453"/>
      <c r="Y429" s="453"/>
      <c r="Z429" s="453"/>
      <c r="AA429" s="453"/>
      <c r="AB429" s="453"/>
      <c r="AC429" s="453"/>
      <c r="AD429" s="453"/>
      <c r="AE429" s="453"/>
      <c r="AF429" s="453"/>
      <c r="AG429" s="453"/>
      <c r="AH429" s="453"/>
      <c r="AI429" s="453"/>
      <c r="AJ429" s="453"/>
      <c r="AK429" s="453"/>
      <c r="AL429" s="453"/>
      <c r="AM429" s="453"/>
      <c r="AN429" s="453"/>
      <c r="AO429" s="453"/>
      <c r="AP429" s="453"/>
      <c r="AQ429" s="453"/>
      <c r="AR429" s="453"/>
      <c r="AS429" s="453"/>
      <c r="AT429" s="453"/>
      <c r="AU429" s="453"/>
      <c r="AV429" s="453"/>
      <c r="AW429" s="453"/>
      <c r="AX429" s="453"/>
      <c r="AY429" s="453"/>
      <c r="AZ429" s="453"/>
      <c r="BA429" s="453"/>
      <c r="BB429" s="453"/>
      <c r="BC429" s="453"/>
      <c r="BD429" s="453"/>
      <c r="BE429" s="453"/>
      <c r="BF429" s="453"/>
      <c r="BG429" s="453"/>
      <c r="BH429" s="453"/>
      <c r="BI429" s="453"/>
      <c r="BJ429" s="453"/>
      <c r="BK429" s="453"/>
      <c r="BL429" s="453"/>
      <c r="BM429" s="453"/>
      <c r="BN429" s="453"/>
      <c r="BO429" s="453"/>
      <c r="BP429" s="453"/>
      <c r="BQ429" s="453"/>
      <c r="BR429" s="453"/>
      <c r="BS429" s="453"/>
      <c r="BT429" s="453"/>
      <c r="BU429" s="453"/>
      <c r="BV429" s="453"/>
      <c r="BW429" s="453"/>
      <c r="BX429" s="453"/>
      <c r="BY429" s="453"/>
      <c r="BZ429" s="453"/>
      <c r="CA429" s="453"/>
      <c r="CB429" s="453"/>
      <c r="CC429" s="453"/>
      <c r="CD429" s="453"/>
      <c r="CE429" s="453"/>
      <c r="CF429" s="453"/>
      <c r="CG429" s="453"/>
      <c r="CH429" s="453"/>
      <c r="CI429" s="453"/>
      <c r="CJ429" s="453"/>
      <c r="CK429" s="453"/>
      <c r="CL429" s="453"/>
      <c r="CM429" s="453"/>
      <c r="CN429" s="453"/>
      <c r="CO429" s="453"/>
      <c r="CP429" s="453"/>
      <c r="CQ429" s="453"/>
      <c r="CR429" s="453"/>
      <c r="CS429" s="453"/>
      <c r="CT429" s="453"/>
      <c r="CU429" s="453"/>
      <c r="CV429" s="453"/>
      <c r="CW429" s="453"/>
      <c r="CX429" s="453"/>
      <c r="CY429" s="453"/>
      <c r="CZ429" s="453"/>
      <c r="DA429" s="453"/>
      <c r="DB429" s="453"/>
      <c r="DC429" s="453"/>
      <c r="DD429" s="453"/>
      <c r="DE429" s="453"/>
      <c r="DF429" s="453"/>
      <c r="DG429" s="453"/>
      <c r="DH429" s="453"/>
      <c r="DI429" s="453"/>
      <c r="DJ429" s="453"/>
      <c r="DK429" s="453"/>
      <c r="DL429" s="453"/>
      <c r="DM429" s="453"/>
      <c r="DN429" s="453"/>
      <c r="DO429" s="453"/>
      <c r="DP429" s="453"/>
      <c r="DQ429" s="453"/>
      <c r="DR429" s="453"/>
      <c r="DS429" s="453"/>
      <c r="DT429" s="453"/>
      <c r="DU429" s="453"/>
      <c r="DV429" s="453"/>
      <c r="DW429" s="453"/>
      <c r="DX429" s="453"/>
      <c r="DY429" s="453"/>
      <c r="DZ429" s="453"/>
      <c r="EA429" s="453"/>
      <c r="EB429" s="453"/>
      <c r="EC429" s="453"/>
      <c r="ED429" s="453"/>
      <c r="EE429" s="453"/>
      <c r="EF429" s="453"/>
      <c r="EG429" s="453"/>
      <c r="EH429" s="453"/>
      <c r="EI429" s="453"/>
      <c r="EJ429" s="453"/>
      <c r="EK429" s="453"/>
      <c r="EL429" s="453"/>
      <c r="EM429" s="453"/>
      <c r="EN429" s="453"/>
      <c r="EO429" s="453"/>
      <c r="EP429" s="453"/>
      <c r="EQ429" s="453"/>
      <c r="ER429" s="453"/>
      <c r="ES429" s="453"/>
      <c r="ET429" s="453"/>
      <c r="EU429" s="453"/>
      <c r="EV429" s="453"/>
      <c r="EW429" s="453"/>
      <c r="EX429" s="453"/>
      <c r="EY429" s="453"/>
      <c r="EZ429" s="453"/>
      <c r="FA429" s="453"/>
      <c r="FB429" s="453"/>
      <c r="FC429" s="453"/>
      <c r="FD429" s="453"/>
      <c r="FE429" s="453"/>
      <c r="FF429" s="453"/>
      <c r="FG429" s="453"/>
      <c r="FH429" s="453"/>
      <c r="FI429" s="453"/>
      <c r="FJ429" s="453"/>
      <c r="FK429" s="453"/>
      <c r="FL429" s="453"/>
      <c r="FM429" s="453"/>
      <c r="FN429" s="453"/>
      <c r="FO429" s="453"/>
      <c r="FP429" s="453"/>
      <c r="FQ429" s="453"/>
      <c r="FR429" s="453"/>
      <c r="FS429" s="453"/>
      <c r="FT429" s="453"/>
      <c r="FU429" s="453"/>
      <c r="FV429" s="453"/>
      <c r="FW429" s="453"/>
      <c r="FX429" s="453"/>
      <c r="FY429" s="453"/>
      <c r="FZ429" s="453"/>
      <c r="GA429" s="453"/>
      <c r="GB429" s="453"/>
      <c r="GC429" s="453"/>
      <c r="GD429" s="453"/>
      <c r="GE429" s="453"/>
      <c r="GF429" s="453"/>
      <c r="GG429" s="453"/>
      <c r="GH429" s="453"/>
      <c r="GI429" s="453"/>
      <c r="GJ429" s="453"/>
      <c r="GK429" s="453"/>
      <c r="GL429" s="453"/>
      <c r="GM429" s="453"/>
      <c r="GN429" s="453"/>
      <c r="GO429" s="453"/>
      <c r="GP429" s="453"/>
      <c r="GQ429" s="453"/>
      <c r="GR429" s="453"/>
      <c r="GS429" s="453"/>
      <c r="GT429" s="453"/>
      <c r="GU429" s="453"/>
      <c r="GV429" s="453"/>
      <c r="GW429" s="453"/>
      <c r="GX429" s="453"/>
      <c r="GY429" s="453"/>
      <c r="GZ429" s="453"/>
      <c r="HA429" s="453"/>
      <c r="HB429" s="453"/>
      <c r="HC429" s="453"/>
      <c r="HD429" s="453"/>
      <c r="HE429" s="453"/>
      <c r="HF429" s="453"/>
      <c r="HG429" s="453"/>
      <c r="HH429" s="453"/>
      <c r="HI429" s="453"/>
      <c r="HJ429" s="453"/>
      <c r="HK429" s="453"/>
      <c r="HL429" s="453"/>
      <c r="HM429" s="453"/>
      <c r="HN429" s="453"/>
      <c r="HO429" s="453"/>
      <c r="HP429" s="453"/>
      <c r="HQ429" s="453"/>
      <c r="HR429" s="453"/>
      <c r="HS429" s="453"/>
      <c r="HT429" s="453"/>
      <c r="HU429" s="453"/>
      <c r="HV429" s="453"/>
      <c r="HW429" s="453"/>
      <c r="HX429" s="453"/>
      <c r="HY429" s="453"/>
      <c r="HZ429" s="453"/>
      <c r="IA429" s="453"/>
      <c r="IB429" s="453"/>
      <c r="IC429" s="453"/>
      <c r="ID429" s="453"/>
      <c r="IE429" s="453"/>
      <c r="IF429" s="453"/>
      <c r="IG429" s="453"/>
      <c r="IH429" s="453"/>
      <c r="II429" s="453"/>
      <c r="IJ429" s="453"/>
      <c r="IK429" s="453"/>
      <c r="IL429" s="453"/>
      <c r="IM429" s="453"/>
      <c r="IN429" s="453"/>
      <c r="IO429" s="453"/>
      <c r="IP429" s="453"/>
      <c r="IQ429" s="453"/>
      <c r="IR429" s="453"/>
    </row>
    <row r="430" spans="2:252" s="454" customFormat="1" x14ac:dyDescent="0.25">
      <c r="H430" s="453"/>
      <c r="I430" s="453"/>
      <c r="J430" s="453"/>
      <c r="K430" s="453"/>
      <c r="L430" s="453"/>
      <c r="M430" s="453"/>
      <c r="N430" s="453"/>
      <c r="O430" s="453"/>
      <c r="P430" s="453"/>
      <c r="Q430" s="453"/>
      <c r="R430" s="453"/>
      <c r="S430" s="453"/>
      <c r="T430" s="453"/>
      <c r="U430" s="453"/>
      <c r="V430" s="453"/>
      <c r="W430" s="453"/>
      <c r="X430" s="453"/>
      <c r="Y430" s="453"/>
      <c r="Z430" s="453"/>
      <c r="AA430" s="453"/>
      <c r="AB430" s="453"/>
      <c r="AC430" s="453"/>
      <c r="AD430" s="453"/>
      <c r="AE430" s="453"/>
      <c r="AF430" s="453"/>
      <c r="AG430" s="453"/>
      <c r="AH430" s="453"/>
      <c r="AI430" s="453"/>
      <c r="AJ430" s="453"/>
      <c r="AK430" s="453"/>
      <c r="AL430" s="453"/>
      <c r="AM430" s="453"/>
      <c r="AN430" s="453"/>
      <c r="AO430" s="453"/>
      <c r="AP430" s="453"/>
      <c r="AQ430" s="453"/>
      <c r="AR430" s="453"/>
      <c r="AS430" s="453"/>
      <c r="AT430" s="453"/>
      <c r="AU430" s="453"/>
      <c r="AV430" s="453"/>
      <c r="AW430" s="453"/>
      <c r="AX430" s="453"/>
      <c r="AY430" s="453"/>
      <c r="AZ430" s="453"/>
      <c r="BA430" s="453"/>
      <c r="BB430" s="453"/>
      <c r="BC430" s="453"/>
      <c r="BD430" s="453"/>
      <c r="BE430" s="453"/>
      <c r="BF430" s="453"/>
      <c r="BG430" s="453"/>
      <c r="BH430" s="453"/>
      <c r="BI430" s="453"/>
      <c r="BJ430" s="453"/>
      <c r="BK430" s="453"/>
      <c r="BL430" s="453"/>
      <c r="BM430" s="453"/>
      <c r="BN430" s="453"/>
      <c r="BO430" s="453"/>
      <c r="BP430" s="453"/>
      <c r="BQ430" s="453"/>
      <c r="BR430" s="453"/>
      <c r="BS430" s="453"/>
      <c r="BT430" s="453"/>
      <c r="BU430" s="453"/>
      <c r="BV430" s="453"/>
      <c r="BW430" s="453"/>
      <c r="BX430" s="453"/>
      <c r="BY430" s="453"/>
      <c r="BZ430" s="453"/>
      <c r="CA430" s="453"/>
      <c r="CB430" s="453"/>
      <c r="CC430" s="453"/>
      <c r="CD430" s="453"/>
      <c r="CE430" s="453"/>
      <c r="CF430" s="453"/>
      <c r="CG430" s="453"/>
      <c r="CH430" s="453"/>
      <c r="CI430" s="453"/>
      <c r="CJ430" s="453"/>
      <c r="CK430" s="453"/>
      <c r="CL430" s="453"/>
      <c r="CM430" s="453"/>
      <c r="CN430" s="453"/>
      <c r="CO430" s="453"/>
      <c r="CP430" s="453"/>
      <c r="CQ430" s="453"/>
      <c r="CR430" s="453"/>
      <c r="CS430" s="453"/>
      <c r="CT430" s="453"/>
      <c r="CU430" s="453"/>
      <c r="CV430" s="453"/>
      <c r="CW430" s="453"/>
      <c r="CX430" s="453"/>
      <c r="CY430" s="453"/>
      <c r="CZ430" s="453"/>
      <c r="DA430" s="453"/>
      <c r="DB430" s="453"/>
      <c r="DC430" s="453"/>
      <c r="DD430" s="453"/>
      <c r="DE430" s="453"/>
      <c r="DF430" s="453"/>
      <c r="DG430" s="453"/>
      <c r="DH430" s="453"/>
      <c r="DI430" s="453"/>
      <c r="DJ430" s="453"/>
      <c r="DK430" s="453"/>
      <c r="DL430" s="453"/>
      <c r="DM430" s="453"/>
      <c r="DN430" s="453"/>
      <c r="DO430" s="453"/>
      <c r="DP430" s="453"/>
      <c r="DQ430" s="453"/>
      <c r="DR430" s="453"/>
      <c r="DS430" s="453"/>
      <c r="DT430" s="453"/>
      <c r="DU430" s="453"/>
      <c r="DV430" s="453"/>
      <c r="DW430" s="453"/>
      <c r="DX430" s="453"/>
      <c r="DY430" s="453"/>
      <c r="DZ430" s="453"/>
      <c r="EA430" s="453"/>
      <c r="EB430" s="453"/>
      <c r="EC430" s="453"/>
      <c r="ED430" s="453"/>
      <c r="EE430" s="453"/>
      <c r="EF430" s="453"/>
      <c r="EG430" s="453"/>
      <c r="EH430" s="453"/>
      <c r="EI430" s="453"/>
      <c r="EJ430" s="453"/>
      <c r="EK430" s="453"/>
      <c r="EL430" s="453"/>
      <c r="EM430" s="453"/>
      <c r="EN430" s="453"/>
      <c r="EO430" s="453"/>
      <c r="EP430" s="453"/>
      <c r="EQ430" s="453"/>
      <c r="ER430" s="453"/>
      <c r="ES430" s="453"/>
      <c r="ET430" s="453"/>
      <c r="EU430" s="453"/>
      <c r="EV430" s="453"/>
      <c r="EW430" s="453"/>
      <c r="EX430" s="453"/>
      <c r="EY430" s="453"/>
      <c r="EZ430" s="453"/>
      <c r="FA430" s="453"/>
      <c r="FB430" s="453"/>
      <c r="FC430" s="453"/>
      <c r="FD430" s="453"/>
      <c r="FE430" s="453"/>
      <c r="FF430" s="453"/>
      <c r="FG430" s="453"/>
      <c r="FH430" s="453"/>
      <c r="FI430" s="453"/>
      <c r="FJ430" s="453"/>
      <c r="FK430" s="453"/>
      <c r="FL430" s="453"/>
      <c r="FM430" s="453"/>
      <c r="FN430" s="453"/>
      <c r="FO430" s="453"/>
      <c r="FP430" s="453"/>
      <c r="FQ430" s="453"/>
      <c r="FR430" s="453"/>
      <c r="FS430" s="453"/>
      <c r="FT430" s="453"/>
      <c r="FU430" s="453"/>
      <c r="FV430" s="453"/>
      <c r="FW430" s="453"/>
      <c r="FX430" s="453"/>
      <c r="FY430" s="453"/>
      <c r="FZ430" s="453"/>
      <c r="GA430" s="453"/>
      <c r="GB430" s="453"/>
      <c r="GC430" s="453"/>
      <c r="GD430" s="453"/>
      <c r="GE430" s="453"/>
      <c r="GF430" s="453"/>
      <c r="GG430" s="453"/>
      <c r="GH430" s="453"/>
      <c r="GI430" s="453"/>
      <c r="GJ430" s="453"/>
      <c r="GK430" s="453"/>
      <c r="GL430" s="453"/>
      <c r="GM430" s="453"/>
      <c r="GN430" s="453"/>
      <c r="GO430" s="453"/>
      <c r="GP430" s="453"/>
      <c r="GQ430" s="453"/>
      <c r="GR430" s="453"/>
      <c r="GS430" s="453"/>
      <c r="GT430" s="453"/>
      <c r="GU430" s="453"/>
      <c r="GV430" s="453"/>
      <c r="GW430" s="453"/>
      <c r="GX430" s="453"/>
      <c r="GY430" s="453"/>
      <c r="GZ430" s="453"/>
      <c r="HA430" s="453"/>
      <c r="HB430" s="453"/>
      <c r="HC430" s="453"/>
      <c r="HD430" s="453"/>
      <c r="HE430" s="453"/>
      <c r="HF430" s="453"/>
      <c r="HG430" s="453"/>
      <c r="HH430" s="453"/>
      <c r="HI430" s="453"/>
      <c r="HJ430" s="453"/>
      <c r="HK430" s="453"/>
      <c r="HL430" s="453"/>
      <c r="HM430" s="453"/>
      <c r="HN430" s="453"/>
      <c r="HO430" s="453"/>
      <c r="HP430" s="453"/>
      <c r="HQ430" s="453"/>
      <c r="HR430" s="453"/>
      <c r="HS430" s="453"/>
      <c r="HT430" s="453"/>
      <c r="HU430" s="453"/>
      <c r="HV430" s="453"/>
      <c r="HW430" s="453"/>
      <c r="HX430" s="453"/>
      <c r="HY430" s="453"/>
      <c r="HZ430" s="453"/>
      <c r="IA430" s="453"/>
      <c r="IB430" s="453"/>
      <c r="IC430" s="453"/>
      <c r="ID430" s="453"/>
      <c r="IE430" s="453"/>
      <c r="IF430" s="453"/>
      <c r="IG430" s="453"/>
      <c r="IH430" s="453"/>
      <c r="II430" s="453"/>
      <c r="IJ430" s="453"/>
      <c r="IK430" s="453"/>
      <c r="IL430" s="453"/>
      <c r="IM430" s="453"/>
      <c r="IN430" s="453"/>
      <c r="IO430" s="453"/>
      <c r="IP430" s="453"/>
      <c r="IQ430" s="453"/>
      <c r="IR430" s="453"/>
    </row>
    <row r="431" spans="2:252" s="453" customFormat="1" x14ac:dyDescent="0.25"/>
    <row r="432" spans="2:252" s="453" customFormat="1" x14ac:dyDescent="0.25"/>
    <row r="433" spans="2:11" s="453" customFormat="1" x14ac:dyDescent="0.25"/>
    <row r="434" spans="2:11" s="453" customFormat="1" x14ac:dyDescent="0.25"/>
    <row r="435" spans="2:11" s="453" customFormat="1" x14ac:dyDescent="0.25"/>
    <row r="436" spans="2:11" s="453" customFormat="1" x14ac:dyDescent="0.25"/>
    <row r="437" spans="2:11" s="453" customFormat="1" x14ac:dyDescent="0.25"/>
    <row r="438" spans="2:11" s="453" customFormat="1" x14ac:dyDescent="0.25"/>
    <row r="439" spans="2:11" s="453" customFormat="1" x14ac:dyDescent="0.25"/>
    <row r="440" spans="2:11" s="453" customFormat="1" x14ac:dyDescent="0.25"/>
    <row r="441" spans="2:11" s="453" customFormat="1" x14ac:dyDescent="0.25"/>
    <row r="442" spans="2:11" s="453" customFormat="1" x14ac:dyDescent="0.25"/>
    <row r="443" spans="2:11" s="453" customFormat="1" x14ac:dyDescent="0.25"/>
    <row r="444" spans="2:11" s="453" customFormat="1" x14ac:dyDescent="0.25"/>
    <row r="445" spans="2:11" s="453" customFormat="1" x14ac:dyDescent="0.25">
      <c r="H445" s="479"/>
      <c r="I445" s="479"/>
      <c r="J445" s="479"/>
      <c r="K445" s="479"/>
    </row>
    <row r="448" spans="2:11" x14ac:dyDescent="0.25">
      <c r="B448" s="470"/>
      <c r="F448" s="480"/>
    </row>
    <row r="449" spans="2:7" x14ac:dyDescent="0.25">
      <c r="B449" s="470"/>
      <c r="F449" s="480"/>
      <c r="G449" s="474"/>
    </row>
    <row r="450" spans="2:7" x14ac:dyDescent="0.25">
      <c r="F450" s="480"/>
    </row>
    <row r="451" spans="2:7" x14ac:dyDescent="0.25">
      <c r="F451" s="480"/>
    </row>
    <row r="452" spans="2:7" x14ac:dyDescent="0.25">
      <c r="F452" s="480"/>
    </row>
    <row r="453" spans="2:7" x14ac:dyDescent="0.25">
      <c r="F453" s="480"/>
    </row>
    <row r="454" spans="2:7" x14ac:dyDescent="0.25">
      <c r="F454" s="480"/>
    </row>
    <row r="455" spans="2:7" x14ac:dyDescent="0.25">
      <c r="F455" s="480"/>
    </row>
  </sheetData>
  <protectedRanges>
    <protectedRange sqref="F10:F14" name="Range1_7"/>
    <protectedRange sqref="F15:F23" name="Range1_7_2"/>
  </protectedRanges>
  <pageMargins left="0.98425196850393704" right="0.39370078740157483" top="0.78740157480314965" bottom="0.78740157480314965" header="0.39370078740157483" footer="0.39370078740157483"/>
  <pageSetup paperSize="9" scale="88" fitToHeight="0" orientation="portrait" r:id="rId1"/>
  <headerFooter scaleWithDoc="0">
    <oddHeader>&amp;L&amp;8PRIMORSKO GORANSKA ŽUPANIJA 
Adamićeva 10, 51000 Rijeka &amp;C&amp;8IZGRADNJA  DVORANE U KOMPLEKSU 
MEDICINSKE ŠKOLE I  DOMA UČENIKA – RIJEKA</oddHeader>
  </headerFooter>
  <rowBreaks count="2" manualBreakCount="2">
    <brk id="29" max="16383" man="1"/>
    <brk id="34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view="pageLayout" topLeftCell="A88" zoomScaleNormal="100" zoomScaleSheetLayoutView="100" workbookViewId="0">
      <selection activeCell="B90" sqref="B90"/>
    </sheetView>
  </sheetViews>
  <sheetFormatPr defaultRowHeight="13.2" x14ac:dyDescent="0.25"/>
  <cols>
    <col min="1" max="1" width="3.6640625" style="60" customWidth="1"/>
    <col min="2" max="2" width="57.6640625" style="60" customWidth="1"/>
    <col min="3" max="4" width="4.6640625" style="60" customWidth="1"/>
    <col min="5" max="5" width="10.6640625" style="166" customWidth="1"/>
    <col min="6" max="6" width="15.6640625" style="166" customWidth="1"/>
    <col min="7" max="252" width="9.109375" style="61"/>
    <col min="253" max="253" width="3.6640625" style="61" customWidth="1"/>
    <col min="254" max="254" width="57.6640625" style="61" customWidth="1"/>
    <col min="255" max="256" width="4.6640625" style="61" customWidth="1"/>
    <col min="257" max="257" width="10.6640625" style="61" customWidth="1"/>
    <col min="258" max="258" width="15.6640625" style="61" customWidth="1"/>
    <col min="259" max="262" width="2.6640625" style="61" customWidth="1"/>
    <col min="263" max="508" width="9.109375" style="61"/>
    <col min="509" max="509" width="3.6640625" style="61" customWidth="1"/>
    <col min="510" max="510" width="57.6640625" style="61" customWidth="1"/>
    <col min="511" max="512" width="4.6640625" style="61" customWidth="1"/>
    <col min="513" max="513" width="10.6640625" style="61" customWidth="1"/>
    <col min="514" max="514" width="15.6640625" style="61" customWidth="1"/>
    <col min="515" max="518" width="2.6640625" style="61" customWidth="1"/>
    <col min="519" max="764" width="9.109375" style="61"/>
    <col min="765" max="765" width="3.6640625" style="61" customWidth="1"/>
    <col min="766" max="766" width="57.6640625" style="61" customWidth="1"/>
    <col min="767" max="768" width="4.6640625" style="61" customWidth="1"/>
    <col min="769" max="769" width="10.6640625" style="61" customWidth="1"/>
    <col min="770" max="770" width="15.6640625" style="61" customWidth="1"/>
    <col min="771" max="774" width="2.6640625" style="61" customWidth="1"/>
    <col min="775" max="1020" width="9.109375" style="61"/>
    <col min="1021" max="1021" width="3.6640625" style="61" customWidth="1"/>
    <col min="1022" max="1022" width="57.6640625" style="61" customWidth="1"/>
    <col min="1023" max="1024" width="4.6640625" style="61" customWidth="1"/>
    <col min="1025" max="1025" width="10.6640625" style="61" customWidth="1"/>
    <col min="1026" max="1026" width="15.6640625" style="61" customWidth="1"/>
    <col min="1027" max="1030" width="2.6640625" style="61" customWidth="1"/>
    <col min="1031" max="1276" width="9.109375" style="61"/>
    <col min="1277" max="1277" width="3.6640625" style="61" customWidth="1"/>
    <col min="1278" max="1278" width="57.6640625" style="61" customWidth="1"/>
    <col min="1279" max="1280" width="4.6640625" style="61" customWidth="1"/>
    <col min="1281" max="1281" width="10.6640625" style="61" customWidth="1"/>
    <col min="1282" max="1282" width="15.6640625" style="61" customWidth="1"/>
    <col min="1283" max="1286" width="2.6640625" style="61" customWidth="1"/>
    <col min="1287" max="1532" width="9.109375" style="61"/>
    <col min="1533" max="1533" width="3.6640625" style="61" customWidth="1"/>
    <col min="1534" max="1534" width="57.6640625" style="61" customWidth="1"/>
    <col min="1535" max="1536" width="4.6640625" style="61" customWidth="1"/>
    <col min="1537" max="1537" width="10.6640625" style="61" customWidth="1"/>
    <col min="1538" max="1538" width="15.6640625" style="61" customWidth="1"/>
    <col min="1539" max="1542" width="2.6640625" style="61" customWidth="1"/>
    <col min="1543" max="1788" width="9.109375" style="61"/>
    <col min="1789" max="1789" width="3.6640625" style="61" customWidth="1"/>
    <col min="1790" max="1790" width="57.6640625" style="61" customWidth="1"/>
    <col min="1791" max="1792" width="4.6640625" style="61" customWidth="1"/>
    <col min="1793" max="1793" width="10.6640625" style="61" customWidth="1"/>
    <col min="1794" max="1794" width="15.6640625" style="61" customWidth="1"/>
    <col min="1795" max="1798" width="2.6640625" style="61" customWidth="1"/>
    <col min="1799" max="2044" width="9.109375" style="61"/>
    <col min="2045" max="2045" width="3.6640625" style="61" customWidth="1"/>
    <col min="2046" max="2046" width="57.6640625" style="61" customWidth="1"/>
    <col min="2047" max="2048" width="4.6640625" style="61" customWidth="1"/>
    <col min="2049" max="2049" width="10.6640625" style="61" customWidth="1"/>
    <col min="2050" max="2050" width="15.6640625" style="61" customWidth="1"/>
    <col min="2051" max="2054" width="2.6640625" style="61" customWidth="1"/>
    <col min="2055" max="2300" width="9.109375" style="61"/>
    <col min="2301" max="2301" width="3.6640625" style="61" customWidth="1"/>
    <col min="2302" max="2302" width="57.6640625" style="61" customWidth="1"/>
    <col min="2303" max="2304" width="4.6640625" style="61" customWidth="1"/>
    <col min="2305" max="2305" width="10.6640625" style="61" customWidth="1"/>
    <col min="2306" max="2306" width="15.6640625" style="61" customWidth="1"/>
    <col min="2307" max="2310" width="2.6640625" style="61" customWidth="1"/>
    <col min="2311" max="2556" width="9.109375" style="61"/>
    <col min="2557" max="2557" width="3.6640625" style="61" customWidth="1"/>
    <col min="2558" max="2558" width="57.6640625" style="61" customWidth="1"/>
    <col min="2559" max="2560" width="4.6640625" style="61" customWidth="1"/>
    <col min="2561" max="2561" width="10.6640625" style="61" customWidth="1"/>
    <col min="2562" max="2562" width="15.6640625" style="61" customWidth="1"/>
    <col min="2563" max="2566" width="2.6640625" style="61" customWidth="1"/>
    <col min="2567" max="2812" width="9.109375" style="61"/>
    <col min="2813" max="2813" width="3.6640625" style="61" customWidth="1"/>
    <col min="2814" max="2814" width="57.6640625" style="61" customWidth="1"/>
    <col min="2815" max="2816" width="4.6640625" style="61" customWidth="1"/>
    <col min="2817" max="2817" width="10.6640625" style="61" customWidth="1"/>
    <col min="2818" max="2818" width="15.6640625" style="61" customWidth="1"/>
    <col min="2819" max="2822" width="2.6640625" style="61" customWidth="1"/>
    <col min="2823" max="3068" width="9.109375" style="61"/>
    <col min="3069" max="3069" width="3.6640625" style="61" customWidth="1"/>
    <col min="3070" max="3070" width="57.6640625" style="61" customWidth="1"/>
    <col min="3071" max="3072" width="4.6640625" style="61" customWidth="1"/>
    <col min="3073" max="3073" width="10.6640625" style="61" customWidth="1"/>
    <col min="3074" max="3074" width="15.6640625" style="61" customWidth="1"/>
    <col min="3075" max="3078" width="2.6640625" style="61" customWidth="1"/>
    <col min="3079" max="3324" width="9.109375" style="61"/>
    <col min="3325" max="3325" width="3.6640625" style="61" customWidth="1"/>
    <col min="3326" max="3326" width="57.6640625" style="61" customWidth="1"/>
    <col min="3327" max="3328" width="4.6640625" style="61" customWidth="1"/>
    <col min="3329" max="3329" width="10.6640625" style="61" customWidth="1"/>
    <col min="3330" max="3330" width="15.6640625" style="61" customWidth="1"/>
    <col min="3331" max="3334" width="2.6640625" style="61" customWidth="1"/>
    <col min="3335" max="3580" width="9.109375" style="61"/>
    <col min="3581" max="3581" width="3.6640625" style="61" customWidth="1"/>
    <col min="3582" max="3582" width="57.6640625" style="61" customWidth="1"/>
    <col min="3583" max="3584" width="4.6640625" style="61" customWidth="1"/>
    <col min="3585" max="3585" width="10.6640625" style="61" customWidth="1"/>
    <col min="3586" max="3586" width="15.6640625" style="61" customWidth="1"/>
    <col min="3587" max="3590" width="2.6640625" style="61" customWidth="1"/>
    <col min="3591" max="3836" width="9.109375" style="61"/>
    <col min="3837" max="3837" width="3.6640625" style="61" customWidth="1"/>
    <col min="3838" max="3838" width="57.6640625" style="61" customWidth="1"/>
    <col min="3839" max="3840" width="4.6640625" style="61" customWidth="1"/>
    <col min="3841" max="3841" width="10.6640625" style="61" customWidth="1"/>
    <col min="3842" max="3842" width="15.6640625" style="61" customWidth="1"/>
    <col min="3843" max="3846" width="2.6640625" style="61" customWidth="1"/>
    <col min="3847" max="4092" width="9.109375" style="61"/>
    <col min="4093" max="4093" width="3.6640625" style="61" customWidth="1"/>
    <col min="4094" max="4094" width="57.6640625" style="61" customWidth="1"/>
    <col min="4095" max="4096" width="4.6640625" style="61" customWidth="1"/>
    <col min="4097" max="4097" width="10.6640625" style="61" customWidth="1"/>
    <col min="4098" max="4098" width="15.6640625" style="61" customWidth="1"/>
    <col min="4099" max="4102" width="2.6640625" style="61" customWidth="1"/>
    <col min="4103" max="4348" width="9.109375" style="61"/>
    <col min="4349" max="4349" width="3.6640625" style="61" customWidth="1"/>
    <col min="4350" max="4350" width="57.6640625" style="61" customWidth="1"/>
    <col min="4351" max="4352" width="4.6640625" style="61" customWidth="1"/>
    <col min="4353" max="4353" width="10.6640625" style="61" customWidth="1"/>
    <col min="4354" max="4354" width="15.6640625" style="61" customWidth="1"/>
    <col min="4355" max="4358" width="2.6640625" style="61" customWidth="1"/>
    <col min="4359" max="4604" width="9.109375" style="61"/>
    <col min="4605" max="4605" width="3.6640625" style="61" customWidth="1"/>
    <col min="4606" max="4606" width="57.6640625" style="61" customWidth="1"/>
    <col min="4607" max="4608" width="4.6640625" style="61" customWidth="1"/>
    <col min="4609" max="4609" width="10.6640625" style="61" customWidth="1"/>
    <col min="4610" max="4610" width="15.6640625" style="61" customWidth="1"/>
    <col min="4611" max="4614" width="2.6640625" style="61" customWidth="1"/>
    <col min="4615" max="4860" width="9.109375" style="61"/>
    <col min="4861" max="4861" width="3.6640625" style="61" customWidth="1"/>
    <col min="4862" max="4862" width="57.6640625" style="61" customWidth="1"/>
    <col min="4863" max="4864" width="4.6640625" style="61" customWidth="1"/>
    <col min="4865" max="4865" width="10.6640625" style="61" customWidth="1"/>
    <col min="4866" max="4866" width="15.6640625" style="61" customWidth="1"/>
    <col min="4867" max="4870" width="2.6640625" style="61" customWidth="1"/>
    <col min="4871" max="5116" width="9.109375" style="61"/>
    <col min="5117" max="5117" width="3.6640625" style="61" customWidth="1"/>
    <col min="5118" max="5118" width="57.6640625" style="61" customWidth="1"/>
    <col min="5119" max="5120" width="4.6640625" style="61" customWidth="1"/>
    <col min="5121" max="5121" width="10.6640625" style="61" customWidth="1"/>
    <col min="5122" max="5122" width="15.6640625" style="61" customWidth="1"/>
    <col min="5123" max="5126" width="2.6640625" style="61" customWidth="1"/>
    <col min="5127" max="5372" width="9.109375" style="61"/>
    <col min="5373" max="5373" width="3.6640625" style="61" customWidth="1"/>
    <col min="5374" max="5374" width="57.6640625" style="61" customWidth="1"/>
    <col min="5375" max="5376" width="4.6640625" style="61" customWidth="1"/>
    <col min="5377" max="5377" width="10.6640625" style="61" customWidth="1"/>
    <col min="5378" max="5378" width="15.6640625" style="61" customWidth="1"/>
    <col min="5379" max="5382" width="2.6640625" style="61" customWidth="1"/>
    <col min="5383" max="5628" width="9.109375" style="61"/>
    <col min="5629" max="5629" width="3.6640625" style="61" customWidth="1"/>
    <col min="5630" max="5630" width="57.6640625" style="61" customWidth="1"/>
    <col min="5631" max="5632" width="4.6640625" style="61" customWidth="1"/>
    <col min="5633" max="5633" width="10.6640625" style="61" customWidth="1"/>
    <col min="5634" max="5634" width="15.6640625" style="61" customWidth="1"/>
    <col min="5635" max="5638" width="2.6640625" style="61" customWidth="1"/>
    <col min="5639" max="5884" width="9.109375" style="61"/>
    <col min="5885" max="5885" width="3.6640625" style="61" customWidth="1"/>
    <col min="5886" max="5886" width="57.6640625" style="61" customWidth="1"/>
    <col min="5887" max="5888" width="4.6640625" style="61" customWidth="1"/>
    <col min="5889" max="5889" width="10.6640625" style="61" customWidth="1"/>
    <col min="5890" max="5890" width="15.6640625" style="61" customWidth="1"/>
    <col min="5891" max="5894" width="2.6640625" style="61" customWidth="1"/>
    <col min="5895" max="6140" width="9.109375" style="61"/>
    <col min="6141" max="6141" width="3.6640625" style="61" customWidth="1"/>
    <col min="6142" max="6142" width="57.6640625" style="61" customWidth="1"/>
    <col min="6143" max="6144" width="4.6640625" style="61" customWidth="1"/>
    <col min="6145" max="6145" width="10.6640625" style="61" customWidth="1"/>
    <col min="6146" max="6146" width="15.6640625" style="61" customWidth="1"/>
    <col min="6147" max="6150" width="2.6640625" style="61" customWidth="1"/>
    <col min="6151" max="6396" width="9.109375" style="61"/>
    <col min="6397" max="6397" width="3.6640625" style="61" customWidth="1"/>
    <col min="6398" max="6398" width="57.6640625" style="61" customWidth="1"/>
    <col min="6399" max="6400" width="4.6640625" style="61" customWidth="1"/>
    <col min="6401" max="6401" width="10.6640625" style="61" customWidth="1"/>
    <col min="6402" max="6402" width="15.6640625" style="61" customWidth="1"/>
    <col min="6403" max="6406" width="2.6640625" style="61" customWidth="1"/>
    <col min="6407" max="6652" width="9.109375" style="61"/>
    <col min="6653" max="6653" width="3.6640625" style="61" customWidth="1"/>
    <col min="6654" max="6654" width="57.6640625" style="61" customWidth="1"/>
    <col min="6655" max="6656" width="4.6640625" style="61" customWidth="1"/>
    <col min="6657" max="6657" width="10.6640625" style="61" customWidth="1"/>
    <col min="6658" max="6658" width="15.6640625" style="61" customWidth="1"/>
    <col min="6659" max="6662" width="2.6640625" style="61" customWidth="1"/>
    <col min="6663" max="6908" width="9.109375" style="61"/>
    <col min="6909" max="6909" width="3.6640625" style="61" customWidth="1"/>
    <col min="6910" max="6910" width="57.6640625" style="61" customWidth="1"/>
    <col min="6911" max="6912" width="4.6640625" style="61" customWidth="1"/>
    <col min="6913" max="6913" width="10.6640625" style="61" customWidth="1"/>
    <col min="6914" max="6914" width="15.6640625" style="61" customWidth="1"/>
    <col min="6915" max="6918" width="2.6640625" style="61" customWidth="1"/>
    <col min="6919" max="7164" width="9.109375" style="61"/>
    <col min="7165" max="7165" width="3.6640625" style="61" customWidth="1"/>
    <col min="7166" max="7166" width="57.6640625" style="61" customWidth="1"/>
    <col min="7167" max="7168" width="4.6640625" style="61" customWidth="1"/>
    <col min="7169" max="7169" width="10.6640625" style="61" customWidth="1"/>
    <col min="7170" max="7170" width="15.6640625" style="61" customWidth="1"/>
    <col min="7171" max="7174" width="2.6640625" style="61" customWidth="1"/>
    <col min="7175" max="7420" width="9.109375" style="61"/>
    <col min="7421" max="7421" width="3.6640625" style="61" customWidth="1"/>
    <col min="7422" max="7422" width="57.6640625" style="61" customWidth="1"/>
    <col min="7423" max="7424" width="4.6640625" style="61" customWidth="1"/>
    <col min="7425" max="7425" width="10.6640625" style="61" customWidth="1"/>
    <col min="7426" max="7426" width="15.6640625" style="61" customWidth="1"/>
    <col min="7427" max="7430" width="2.6640625" style="61" customWidth="1"/>
    <col min="7431" max="7676" width="9.109375" style="61"/>
    <col min="7677" max="7677" width="3.6640625" style="61" customWidth="1"/>
    <col min="7678" max="7678" width="57.6640625" style="61" customWidth="1"/>
    <col min="7679" max="7680" width="4.6640625" style="61" customWidth="1"/>
    <col min="7681" max="7681" width="10.6640625" style="61" customWidth="1"/>
    <col min="7682" max="7682" width="15.6640625" style="61" customWidth="1"/>
    <col min="7683" max="7686" width="2.6640625" style="61" customWidth="1"/>
    <col min="7687" max="7932" width="9.109375" style="61"/>
    <col min="7933" max="7933" width="3.6640625" style="61" customWidth="1"/>
    <col min="7934" max="7934" width="57.6640625" style="61" customWidth="1"/>
    <col min="7935" max="7936" width="4.6640625" style="61" customWidth="1"/>
    <col min="7937" max="7937" width="10.6640625" style="61" customWidth="1"/>
    <col min="7938" max="7938" width="15.6640625" style="61" customWidth="1"/>
    <col min="7939" max="7942" width="2.6640625" style="61" customWidth="1"/>
    <col min="7943" max="8188" width="9.109375" style="61"/>
    <col min="8189" max="8189" width="3.6640625" style="61" customWidth="1"/>
    <col min="8190" max="8190" width="57.6640625" style="61" customWidth="1"/>
    <col min="8191" max="8192" width="4.6640625" style="61" customWidth="1"/>
    <col min="8193" max="8193" width="10.6640625" style="61" customWidth="1"/>
    <col min="8194" max="8194" width="15.6640625" style="61" customWidth="1"/>
    <col min="8195" max="8198" width="2.6640625" style="61" customWidth="1"/>
    <col min="8199" max="8444" width="9.109375" style="61"/>
    <col min="8445" max="8445" width="3.6640625" style="61" customWidth="1"/>
    <col min="8446" max="8446" width="57.6640625" style="61" customWidth="1"/>
    <col min="8447" max="8448" width="4.6640625" style="61" customWidth="1"/>
    <col min="8449" max="8449" width="10.6640625" style="61" customWidth="1"/>
    <col min="8450" max="8450" width="15.6640625" style="61" customWidth="1"/>
    <col min="8451" max="8454" width="2.6640625" style="61" customWidth="1"/>
    <col min="8455" max="8700" width="9.109375" style="61"/>
    <col min="8701" max="8701" width="3.6640625" style="61" customWidth="1"/>
    <col min="8702" max="8702" width="57.6640625" style="61" customWidth="1"/>
    <col min="8703" max="8704" width="4.6640625" style="61" customWidth="1"/>
    <col min="8705" max="8705" width="10.6640625" style="61" customWidth="1"/>
    <col min="8706" max="8706" width="15.6640625" style="61" customWidth="1"/>
    <col min="8707" max="8710" width="2.6640625" style="61" customWidth="1"/>
    <col min="8711" max="8956" width="9.109375" style="61"/>
    <col min="8957" max="8957" width="3.6640625" style="61" customWidth="1"/>
    <col min="8958" max="8958" width="57.6640625" style="61" customWidth="1"/>
    <col min="8959" max="8960" width="4.6640625" style="61" customWidth="1"/>
    <col min="8961" max="8961" width="10.6640625" style="61" customWidth="1"/>
    <col min="8962" max="8962" width="15.6640625" style="61" customWidth="1"/>
    <col min="8963" max="8966" width="2.6640625" style="61" customWidth="1"/>
    <col min="8967" max="9212" width="9.109375" style="61"/>
    <col min="9213" max="9213" width="3.6640625" style="61" customWidth="1"/>
    <col min="9214" max="9214" width="57.6640625" style="61" customWidth="1"/>
    <col min="9215" max="9216" width="4.6640625" style="61" customWidth="1"/>
    <col min="9217" max="9217" width="10.6640625" style="61" customWidth="1"/>
    <col min="9218" max="9218" width="15.6640625" style="61" customWidth="1"/>
    <col min="9219" max="9222" width="2.6640625" style="61" customWidth="1"/>
    <col min="9223" max="9468" width="9.109375" style="61"/>
    <col min="9469" max="9469" width="3.6640625" style="61" customWidth="1"/>
    <col min="9470" max="9470" width="57.6640625" style="61" customWidth="1"/>
    <col min="9471" max="9472" width="4.6640625" style="61" customWidth="1"/>
    <col min="9473" max="9473" width="10.6640625" style="61" customWidth="1"/>
    <col min="9474" max="9474" width="15.6640625" style="61" customWidth="1"/>
    <col min="9475" max="9478" width="2.6640625" style="61" customWidth="1"/>
    <col min="9479" max="9724" width="9.109375" style="61"/>
    <col min="9725" max="9725" width="3.6640625" style="61" customWidth="1"/>
    <col min="9726" max="9726" width="57.6640625" style="61" customWidth="1"/>
    <col min="9727" max="9728" width="4.6640625" style="61" customWidth="1"/>
    <col min="9729" max="9729" width="10.6640625" style="61" customWidth="1"/>
    <col min="9730" max="9730" width="15.6640625" style="61" customWidth="1"/>
    <col min="9731" max="9734" width="2.6640625" style="61" customWidth="1"/>
    <col min="9735" max="9980" width="9.109375" style="61"/>
    <col min="9981" max="9981" width="3.6640625" style="61" customWidth="1"/>
    <col min="9982" max="9982" width="57.6640625" style="61" customWidth="1"/>
    <col min="9983" max="9984" width="4.6640625" style="61" customWidth="1"/>
    <col min="9985" max="9985" width="10.6640625" style="61" customWidth="1"/>
    <col min="9986" max="9986" width="15.6640625" style="61" customWidth="1"/>
    <col min="9987" max="9990" width="2.6640625" style="61" customWidth="1"/>
    <col min="9991" max="10236" width="9.109375" style="61"/>
    <col min="10237" max="10237" width="3.6640625" style="61" customWidth="1"/>
    <col min="10238" max="10238" width="57.6640625" style="61" customWidth="1"/>
    <col min="10239" max="10240" width="4.6640625" style="61" customWidth="1"/>
    <col min="10241" max="10241" width="10.6640625" style="61" customWidth="1"/>
    <col min="10242" max="10242" width="15.6640625" style="61" customWidth="1"/>
    <col min="10243" max="10246" width="2.6640625" style="61" customWidth="1"/>
    <col min="10247" max="10492" width="9.109375" style="61"/>
    <col min="10493" max="10493" width="3.6640625" style="61" customWidth="1"/>
    <col min="10494" max="10494" width="57.6640625" style="61" customWidth="1"/>
    <col min="10495" max="10496" width="4.6640625" style="61" customWidth="1"/>
    <col min="10497" max="10497" width="10.6640625" style="61" customWidth="1"/>
    <col min="10498" max="10498" width="15.6640625" style="61" customWidth="1"/>
    <col min="10499" max="10502" width="2.6640625" style="61" customWidth="1"/>
    <col min="10503" max="10748" width="9.109375" style="61"/>
    <col min="10749" max="10749" width="3.6640625" style="61" customWidth="1"/>
    <col min="10750" max="10750" width="57.6640625" style="61" customWidth="1"/>
    <col min="10751" max="10752" width="4.6640625" style="61" customWidth="1"/>
    <col min="10753" max="10753" width="10.6640625" style="61" customWidth="1"/>
    <col min="10754" max="10754" width="15.6640625" style="61" customWidth="1"/>
    <col min="10755" max="10758" width="2.6640625" style="61" customWidth="1"/>
    <col min="10759" max="11004" width="9.109375" style="61"/>
    <col min="11005" max="11005" width="3.6640625" style="61" customWidth="1"/>
    <col min="11006" max="11006" width="57.6640625" style="61" customWidth="1"/>
    <col min="11007" max="11008" width="4.6640625" style="61" customWidth="1"/>
    <col min="11009" max="11009" width="10.6640625" style="61" customWidth="1"/>
    <col min="11010" max="11010" width="15.6640625" style="61" customWidth="1"/>
    <col min="11011" max="11014" width="2.6640625" style="61" customWidth="1"/>
    <col min="11015" max="11260" width="9.109375" style="61"/>
    <col min="11261" max="11261" width="3.6640625" style="61" customWidth="1"/>
    <col min="11262" max="11262" width="57.6640625" style="61" customWidth="1"/>
    <col min="11263" max="11264" width="4.6640625" style="61" customWidth="1"/>
    <col min="11265" max="11265" width="10.6640625" style="61" customWidth="1"/>
    <col min="11266" max="11266" width="15.6640625" style="61" customWidth="1"/>
    <col min="11267" max="11270" width="2.6640625" style="61" customWidth="1"/>
    <col min="11271" max="11516" width="9.109375" style="61"/>
    <col min="11517" max="11517" width="3.6640625" style="61" customWidth="1"/>
    <col min="11518" max="11518" width="57.6640625" style="61" customWidth="1"/>
    <col min="11519" max="11520" width="4.6640625" style="61" customWidth="1"/>
    <col min="11521" max="11521" width="10.6640625" style="61" customWidth="1"/>
    <col min="11522" max="11522" width="15.6640625" style="61" customWidth="1"/>
    <col min="11523" max="11526" width="2.6640625" style="61" customWidth="1"/>
    <col min="11527" max="11772" width="9.109375" style="61"/>
    <col min="11773" max="11773" width="3.6640625" style="61" customWidth="1"/>
    <col min="11774" max="11774" width="57.6640625" style="61" customWidth="1"/>
    <col min="11775" max="11776" width="4.6640625" style="61" customWidth="1"/>
    <col min="11777" max="11777" width="10.6640625" style="61" customWidth="1"/>
    <col min="11778" max="11778" width="15.6640625" style="61" customWidth="1"/>
    <col min="11779" max="11782" width="2.6640625" style="61" customWidth="1"/>
    <col min="11783" max="12028" width="9.109375" style="61"/>
    <col min="12029" max="12029" width="3.6640625" style="61" customWidth="1"/>
    <col min="12030" max="12030" width="57.6640625" style="61" customWidth="1"/>
    <col min="12031" max="12032" width="4.6640625" style="61" customWidth="1"/>
    <col min="12033" max="12033" width="10.6640625" style="61" customWidth="1"/>
    <col min="12034" max="12034" width="15.6640625" style="61" customWidth="1"/>
    <col min="12035" max="12038" width="2.6640625" style="61" customWidth="1"/>
    <col min="12039" max="12284" width="9.109375" style="61"/>
    <col min="12285" max="12285" width="3.6640625" style="61" customWidth="1"/>
    <col min="12286" max="12286" width="57.6640625" style="61" customWidth="1"/>
    <col min="12287" max="12288" width="4.6640625" style="61" customWidth="1"/>
    <col min="12289" max="12289" width="10.6640625" style="61" customWidth="1"/>
    <col min="12290" max="12290" width="15.6640625" style="61" customWidth="1"/>
    <col min="12291" max="12294" width="2.6640625" style="61" customWidth="1"/>
    <col min="12295" max="12540" width="9.109375" style="61"/>
    <col min="12541" max="12541" width="3.6640625" style="61" customWidth="1"/>
    <col min="12542" max="12542" width="57.6640625" style="61" customWidth="1"/>
    <col min="12543" max="12544" width="4.6640625" style="61" customWidth="1"/>
    <col min="12545" max="12545" width="10.6640625" style="61" customWidth="1"/>
    <col min="12546" max="12546" width="15.6640625" style="61" customWidth="1"/>
    <col min="12547" max="12550" width="2.6640625" style="61" customWidth="1"/>
    <col min="12551" max="12796" width="9.109375" style="61"/>
    <col min="12797" max="12797" width="3.6640625" style="61" customWidth="1"/>
    <col min="12798" max="12798" width="57.6640625" style="61" customWidth="1"/>
    <col min="12799" max="12800" width="4.6640625" style="61" customWidth="1"/>
    <col min="12801" max="12801" width="10.6640625" style="61" customWidth="1"/>
    <col min="12802" max="12802" width="15.6640625" style="61" customWidth="1"/>
    <col min="12803" max="12806" width="2.6640625" style="61" customWidth="1"/>
    <col min="12807" max="13052" width="9.109375" style="61"/>
    <col min="13053" max="13053" width="3.6640625" style="61" customWidth="1"/>
    <col min="13054" max="13054" width="57.6640625" style="61" customWidth="1"/>
    <col min="13055" max="13056" width="4.6640625" style="61" customWidth="1"/>
    <col min="13057" max="13057" width="10.6640625" style="61" customWidth="1"/>
    <col min="13058" max="13058" width="15.6640625" style="61" customWidth="1"/>
    <col min="13059" max="13062" width="2.6640625" style="61" customWidth="1"/>
    <col min="13063" max="13308" width="9.109375" style="61"/>
    <col min="13309" max="13309" width="3.6640625" style="61" customWidth="1"/>
    <col min="13310" max="13310" width="57.6640625" style="61" customWidth="1"/>
    <col min="13311" max="13312" width="4.6640625" style="61" customWidth="1"/>
    <col min="13313" max="13313" width="10.6640625" style="61" customWidth="1"/>
    <col min="13314" max="13314" width="15.6640625" style="61" customWidth="1"/>
    <col min="13315" max="13318" width="2.6640625" style="61" customWidth="1"/>
    <col min="13319" max="13564" width="9.109375" style="61"/>
    <col min="13565" max="13565" width="3.6640625" style="61" customWidth="1"/>
    <col min="13566" max="13566" width="57.6640625" style="61" customWidth="1"/>
    <col min="13567" max="13568" width="4.6640625" style="61" customWidth="1"/>
    <col min="13569" max="13569" width="10.6640625" style="61" customWidth="1"/>
    <col min="13570" max="13570" width="15.6640625" style="61" customWidth="1"/>
    <col min="13571" max="13574" width="2.6640625" style="61" customWidth="1"/>
    <col min="13575" max="13820" width="9.109375" style="61"/>
    <col min="13821" max="13821" width="3.6640625" style="61" customWidth="1"/>
    <col min="13822" max="13822" width="57.6640625" style="61" customWidth="1"/>
    <col min="13823" max="13824" width="4.6640625" style="61" customWidth="1"/>
    <col min="13825" max="13825" width="10.6640625" style="61" customWidth="1"/>
    <col min="13826" max="13826" width="15.6640625" style="61" customWidth="1"/>
    <col min="13827" max="13830" width="2.6640625" style="61" customWidth="1"/>
    <col min="13831" max="14076" width="9.109375" style="61"/>
    <col min="14077" max="14077" width="3.6640625" style="61" customWidth="1"/>
    <col min="14078" max="14078" width="57.6640625" style="61" customWidth="1"/>
    <col min="14079" max="14080" width="4.6640625" style="61" customWidth="1"/>
    <col min="14081" max="14081" width="10.6640625" style="61" customWidth="1"/>
    <col min="14082" max="14082" width="15.6640625" style="61" customWidth="1"/>
    <col min="14083" max="14086" width="2.6640625" style="61" customWidth="1"/>
    <col min="14087" max="14332" width="9.109375" style="61"/>
    <col min="14333" max="14333" width="3.6640625" style="61" customWidth="1"/>
    <col min="14334" max="14334" width="57.6640625" style="61" customWidth="1"/>
    <col min="14335" max="14336" width="4.6640625" style="61" customWidth="1"/>
    <col min="14337" max="14337" width="10.6640625" style="61" customWidth="1"/>
    <col min="14338" max="14338" width="15.6640625" style="61" customWidth="1"/>
    <col min="14339" max="14342" width="2.6640625" style="61" customWidth="1"/>
    <col min="14343" max="14588" width="9.109375" style="61"/>
    <col min="14589" max="14589" width="3.6640625" style="61" customWidth="1"/>
    <col min="14590" max="14590" width="57.6640625" style="61" customWidth="1"/>
    <col min="14591" max="14592" width="4.6640625" style="61" customWidth="1"/>
    <col min="14593" max="14593" width="10.6640625" style="61" customWidth="1"/>
    <col min="14594" max="14594" width="15.6640625" style="61" customWidth="1"/>
    <col min="14595" max="14598" width="2.6640625" style="61" customWidth="1"/>
    <col min="14599" max="14844" width="9.109375" style="61"/>
    <col min="14845" max="14845" width="3.6640625" style="61" customWidth="1"/>
    <col min="14846" max="14846" width="57.6640625" style="61" customWidth="1"/>
    <col min="14847" max="14848" width="4.6640625" style="61" customWidth="1"/>
    <col min="14849" max="14849" width="10.6640625" style="61" customWidth="1"/>
    <col min="14850" max="14850" width="15.6640625" style="61" customWidth="1"/>
    <col min="14851" max="14854" width="2.6640625" style="61" customWidth="1"/>
    <col min="14855" max="15100" width="9.109375" style="61"/>
    <col min="15101" max="15101" width="3.6640625" style="61" customWidth="1"/>
    <col min="15102" max="15102" width="57.6640625" style="61" customWidth="1"/>
    <col min="15103" max="15104" width="4.6640625" style="61" customWidth="1"/>
    <col min="15105" max="15105" width="10.6640625" style="61" customWidth="1"/>
    <col min="15106" max="15106" width="15.6640625" style="61" customWidth="1"/>
    <col min="15107" max="15110" width="2.6640625" style="61" customWidth="1"/>
    <col min="15111" max="15356" width="9.109375" style="61"/>
    <col min="15357" max="15357" width="3.6640625" style="61" customWidth="1"/>
    <col min="15358" max="15358" width="57.6640625" style="61" customWidth="1"/>
    <col min="15359" max="15360" width="4.6640625" style="61" customWidth="1"/>
    <col min="15361" max="15361" width="10.6640625" style="61" customWidth="1"/>
    <col min="15362" max="15362" width="15.6640625" style="61" customWidth="1"/>
    <col min="15363" max="15366" width="2.6640625" style="61" customWidth="1"/>
    <col min="15367" max="15612" width="9.109375" style="61"/>
    <col min="15613" max="15613" width="3.6640625" style="61" customWidth="1"/>
    <col min="15614" max="15614" width="57.6640625" style="61" customWidth="1"/>
    <col min="15615" max="15616" width="4.6640625" style="61" customWidth="1"/>
    <col min="15617" max="15617" width="10.6640625" style="61" customWidth="1"/>
    <col min="15618" max="15618" width="15.6640625" style="61" customWidth="1"/>
    <col min="15619" max="15622" width="2.6640625" style="61" customWidth="1"/>
    <col min="15623" max="15868" width="9.109375" style="61"/>
    <col min="15869" max="15869" width="3.6640625" style="61" customWidth="1"/>
    <col min="15870" max="15870" width="57.6640625" style="61" customWidth="1"/>
    <col min="15871" max="15872" width="4.6640625" style="61" customWidth="1"/>
    <col min="15873" max="15873" width="10.6640625" style="61" customWidth="1"/>
    <col min="15874" max="15874" width="15.6640625" style="61" customWidth="1"/>
    <col min="15875" max="15878" width="2.6640625" style="61" customWidth="1"/>
    <col min="15879" max="16124" width="9.109375" style="61"/>
    <col min="16125" max="16125" width="3.6640625" style="61" customWidth="1"/>
    <col min="16126" max="16126" width="57.6640625" style="61" customWidth="1"/>
    <col min="16127" max="16128" width="4.6640625" style="61" customWidth="1"/>
    <col min="16129" max="16129" width="10.6640625" style="61" customWidth="1"/>
    <col min="16130" max="16130" width="15.6640625" style="61" customWidth="1"/>
    <col min="16131" max="16134" width="2.6640625" style="61" customWidth="1"/>
    <col min="16135" max="16380" width="9.109375" style="61"/>
    <col min="16381" max="16384" width="9.109375" style="61" customWidth="1"/>
  </cols>
  <sheetData>
    <row r="1" spans="1:6" s="48" customFormat="1" ht="12.6" thickBot="1" x14ac:dyDescent="0.3">
      <c r="A1" s="43"/>
      <c r="B1" s="44"/>
      <c r="C1" s="45"/>
      <c r="D1" s="45"/>
      <c r="E1" s="46"/>
      <c r="F1" s="47"/>
    </row>
    <row r="2" spans="1:6" s="48" customFormat="1" ht="42" customHeight="1" thickBot="1" x14ac:dyDescent="0.45">
      <c r="A2" s="1278" t="s">
        <v>662</v>
      </c>
      <c r="B2" s="1279"/>
      <c r="C2" s="1279"/>
      <c r="D2" s="1279"/>
      <c r="E2" s="1279"/>
      <c r="F2" s="1280"/>
    </row>
    <row r="3" spans="1:6" s="48" customFormat="1" ht="12.15" customHeight="1" x14ac:dyDescent="0.25">
      <c r="A3" s="44"/>
      <c r="B3" s="44"/>
      <c r="C3" s="44"/>
      <c r="D3" s="44"/>
      <c r="E3" s="44"/>
      <c r="F3" s="44"/>
    </row>
    <row r="4" spans="1:6" s="48" customFormat="1" ht="24" x14ac:dyDescent="0.25">
      <c r="A4" s="44"/>
      <c r="B4" s="49" t="s">
        <v>663</v>
      </c>
      <c r="C4" s="44"/>
      <c r="D4" s="44"/>
      <c r="E4" s="44"/>
      <c r="F4" s="44"/>
    </row>
    <row r="5" spans="1:6" s="48" customFormat="1" ht="12.15" customHeight="1" x14ac:dyDescent="0.25">
      <c r="A5" s="44"/>
      <c r="B5" s="44"/>
      <c r="C5" s="44"/>
      <c r="D5" s="44"/>
      <c r="E5" s="44"/>
      <c r="F5" s="44"/>
    </row>
    <row r="6" spans="1:6" s="56" customFormat="1" ht="12.15" customHeight="1" x14ac:dyDescent="0.25">
      <c r="A6" s="50" t="s">
        <v>664</v>
      </c>
      <c r="B6" s="51" t="s">
        <v>665</v>
      </c>
      <c r="C6" s="52" t="s">
        <v>666</v>
      </c>
      <c r="D6" s="53" t="s">
        <v>667</v>
      </c>
      <c r="E6" s="54" t="s">
        <v>668</v>
      </c>
      <c r="F6" s="55" t="s">
        <v>669</v>
      </c>
    </row>
    <row r="7" spans="1:6" s="56" customFormat="1" ht="12.15" customHeight="1" x14ac:dyDescent="0.25">
      <c r="A7" s="57"/>
      <c r="B7" s="44"/>
      <c r="C7" s="58"/>
      <c r="D7" s="45"/>
      <c r="E7" s="47"/>
      <c r="F7" s="47"/>
    </row>
    <row r="8" spans="1:6" x14ac:dyDescent="0.25">
      <c r="A8" s="59" t="s">
        <v>670</v>
      </c>
      <c r="B8" s="49" t="s">
        <v>671</v>
      </c>
      <c r="C8" s="45"/>
      <c r="D8" s="45"/>
      <c r="E8" s="46"/>
      <c r="F8" s="47"/>
    </row>
    <row r="9" spans="1:6" s="66" customFormat="1" ht="12" x14ac:dyDescent="0.25">
      <c r="A9" s="62"/>
      <c r="B9" s="63"/>
      <c r="C9" s="64"/>
      <c r="D9" s="65"/>
      <c r="E9" s="46"/>
      <c r="F9" s="46"/>
    </row>
    <row r="10" spans="1:6" s="73" customFormat="1" ht="12" x14ac:dyDescent="0.25">
      <c r="A10" s="67" t="s">
        <v>21</v>
      </c>
      <c r="B10" s="68" t="s">
        <v>672</v>
      </c>
      <c r="C10" s="69"/>
      <c r="D10" s="70"/>
      <c r="E10" s="71"/>
      <c r="F10" s="72"/>
    </row>
    <row r="11" spans="1:6" s="66" customFormat="1" ht="57.6" x14ac:dyDescent="0.2">
      <c r="A11" s="74">
        <v>1</v>
      </c>
      <c r="B11" s="75" t="s">
        <v>673</v>
      </c>
      <c r="C11" s="76" t="s">
        <v>674</v>
      </c>
      <c r="D11" s="77">
        <v>2</v>
      </c>
      <c r="E11" s="78"/>
      <c r="F11" s="79">
        <f t="shared" ref="F11:F60" si="0">D11*ROUND(E11,2)</f>
        <v>0</v>
      </c>
    </row>
    <row r="12" spans="1:6" s="66" customFormat="1" ht="69" x14ac:dyDescent="0.2">
      <c r="A12" s="74">
        <f t="shared" ref="A12:A60" si="1">A11+1</f>
        <v>2</v>
      </c>
      <c r="B12" s="80" t="s">
        <v>675</v>
      </c>
      <c r="C12" s="81" t="s">
        <v>16</v>
      </c>
      <c r="D12" s="82">
        <v>70</v>
      </c>
      <c r="E12" s="83"/>
      <c r="F12" s="79">
        <f t="shared" si="0"/>
        <v>0</v>
      </c>
    </row>
    <row r="13" spans="1:6" s="66" customFormat="1" ht="57.6" x14ac:dyDescent="0.2">
      <c r="A13" s="74">
        <f t="shared" si="1"/>
        <v>3</v>
      </c>
      <c r="B13" s="84" t="s">
        <v>676</v>
      </c>
      <c r="C13" s="85" t="s">
        <v>674</v>
      </c>
      <c r="D13" s="86">
        <v>16</v>
      </c>
      <c r="E13" s="83"/>
      <c r="F13" s="79">
        <f t="shared" si="0"/>
        <v>0</v>
      </c>
    </row>
    <row r="14" spans="1:6" s="66" customFormat="1" ht="57.6" x14ac:dyDescent="0.2">
      <c r="A14" s="74">
        <f t="shared" si="1"/>
        <v>4</v>
      </c>
      <c r="B14" s="84" t="s">
        <v>677</v>
      </c>
      <c r="C14" s="81" t="s">
        <v>1</v>
      </c>
      <c r="D14" s="82">
        <v>16</v>
      </c>
      <c r="E14" s="83"/>
      <c r="F14" s="79">
        <f t="shared" si="0"/>
        <v>0</v>
      </c>
    </row>
    <row r="15" spans="1:6" s="66" customFormat="1" ht="91.8" x14ac:dyDescent="0.2">
      <c r="A15" s="74">
        <f t="shared" si="1"/>
        <v>5</v>
      </c>
      <c r="B15" s="84" t="s">
        <v>678</v>
      </c>
      <c r="C15" s="81" t="s">
        <v>1</v>
      </c>
      <c r="D15" s="82">
        <v>2</v>
      </c>
      <c r="E15" s="83"/>
      <c r="F15" s="79">
        <f t="shared" si="0"/>
        <v>0</v>
      </c>
    </row>
    <row r="16" spans="1:6" s="66" customFormat="1" ht="46.2" x14ac:dyDescent="0.2">
      <c r="A16" s="74">
        <f t="shared" si="1"/>
        <v>6</v>
      </c>
      <c r="B16" s="87" t="s">
        <v>679</v>
      </c>
      <c r="C16" s="81" t="s">
        <v>1</v>
      </c>
      <c r="D16" s="82">
        <v>2</v>
      </c>
      <c r="E16" s="83"/>
      <c r="F16" s="79">
        <f t="shared" si="0"/>
        <v>0</v>
      </c>
    </row>
    <row r="17" spans="1:6" s="66" customFormat="1" ht="57.6" x14ac:dyDescent="0.2">
      <c r="A17" s="74">
        <f t="shared" si="1"/>
        <v>7</v>
      </c>
      <c r="B17" s="84" t="s">
        <v>680</v>
      </c>
      <c r="C17" s="81" t="s">
        <v>1</v>
      </c>
      <c r="D17" s="82">
        <v>2</v>
      </c>
      <c r="E17" s="83"/>
      <c r="F17" s="79">
        <f t="shared" si="0"/>
        <v>0</v>
      </c>
    </row>
    <row r="18" spans="1:6" s="66" customFormat="1" ht="46.2" x14ac:dyDescent="0.2">
      <c r="A18" s="74">
        <f t="shared" si="1"/>
        <v>8</v>
      </c>
      <c r="B18" s="84" t="s">
        <v>681</v>
      </c>
      <c r="C18" s="81" t="s">
        <v>1</v>
      </c>
      <c r="D18" s="82">
        <v>2</v>
      </c>
      <c r="E18" s="83"/>
      <c r="F18" s="79">
        <f t="shared" si="0"/>
        <v>0</v>
      </c>
    </row>
    <row r="19" spans="1:6" s="89" customFormat="1" ht="34.799999999999997" x14ac:dyDescent="0.2">
      <c r="A19" s="74">
        <f t="shared" si="1"/>
        <v>9</v>
      </c>
      <c r="B19" s="75" t="s">
        <v>682</v>
      </c>
      <c r="C19" s="76" t="s">
        <v>674</v>
      </c>
      <c r="D19" s="88">
        <v>1</v>
      </c>
      <c r="E19" s="83"/>
      <c r="F19" s="79">
        <f t="shared" si="0"/>
        <v>0</v>
      </c>
    </row>
    <row r="20" spans="1:6" s="66" customFormat="1" ht="91.8" x14ac:dyDescent="0.2">
      <c r="A20" s="74">
        <f t="shared" si="1"/>
        <v>10</v>
      </c>
      <c r="B20" s="84" t="s">
        <v>1786</v>
      </c>
      <c r="C20" s="90" t="s">
        <v>674</v>
      </c>
      <c r="D20" s="82">
        <v>1</v>
      </c>
      <c r="E20" s="83"/>
      <c r="F20" s="79">
        <f t="shared" si="0"/>
        <v>0</v>
      </c>
    </row>
    <row r="21" spans="1:6" s="73" customFormat="1" ht="34.799999999999997" x14ac:dyDescent="0.2">
      <c r="A21" s="74">
        <f t="shared" si="1"/>
        <v>11</v>
      </c>
      <c r="B21" s="84" t="s">
        <v>683</v>
      </c>
      <c r="C21" s="90" t="s">
        <v>1</v>
      </c>
      <c r="D21" s="82">
        <v>1</v>
      </c>
      <c r="E21" s="83"/>
      <c r="F21" s="79">
        <f t="shared" si="0"/>
        <v>0</v>
      </c>
    </row>
    <row r="22" spans="1:6" s="73" customFormat="1" ht="137.4" x14ac:dyDescent="0.2">
      <c r="A22" s="74">
        <f t="shared" si="1"/>
        <v>12</v>
      </c>
      <c r="B22" s="84" t="s">
        <v>1787</v>
      </c>
      <c r="C22" s="90" t="s">
        <v>1</v>
      </c>
      <c r="D22" s="82">
        <v>2</v>
      </c>
      <c r="E22" s="83"/>
      <c r="F22" s="79">
        <f t="shared" si="0"/>
        <v>0</v>
      </c>
    </row>
    <row r="23" spans="1:6" s="66" customFormat="1" ht="69" x14ac:dyDescent="0.2">
      <c r="A23" s="74">
        <f t="shared" si="1"/>
        <v>13</v>
      </c>
      <c r="B23" s="84" t="s">
        <v>1788</v>
      </c>
      <c r="C23" s="90" t="s">
        <v>1</v>
      </c>
      <c r="D23" s="82">
        <v>1</v>
      </c>
      <c r="E23" s="83"/>
      <c r="F23" s="79">
        <f t="shared" si="0"/>
        <v>0</v>
      </c>
    </row>
    <row r="24" spans="1:6" s="66" customFormat="1" ht="57.6" x14ac:dyDescent="0.2">
      <c r="A24" s="74">
        <f t="shared" si="1"/>
        <v>14</v>
      </c>
      <c r="B24" s="84" t="s">
        <v>1789</v>
      </c>
      <c r="C24" s="90" t="s">
        <v>684</v>
      </c>
      <c r="D24" s="82">
        <v>1</v>
      </c>
      <c r="E24" s="83"/>
      <c r="F24" s="79">
        <f t="shared" si="0"/>
        <v>0</v>
      </c>
    </row>
    <row r="25" spans="1:6" s="66" customFormat="1" ht="34.799999999999997" x14ac:dyDescent="0.2">
      <c r="A25" s="74">
        <f t="shared" si="1"/>
        <v>15</v>
      </c>
      <c r="B25" s="84" t="s">
        <v>685</v>
      </c>
      <c r="C25" s="90" t="s">
        <v>684</v>
      </c>
      <c r="D25" s="82">
        <v>1</v>
      </c>
      <c r="E25" s="83"/>
      <c r="F25" s="79">
        <f t="shared" si="0"/>
        <v>0</v>
      </c>
    </row>
    <row r="26" spans="1:6" s="66" customFormat="1" ht="69" x14ac:dyDescent="0.2">
      <c r="A26" s="74">
        <f t="shared" si="1"/>
        <v>16</v>
      </c>
      <c r="B26" s="91" t="s">
        <v>1790</v>
      </c>
      <c r="C26" s="90" t="s">
        <v>684</v>
      </c>
      <c r="D26" s="82">
        <v>1</v>
      </c>
      <c r="E26" s="83"/>
      <c r="F26" s="79">
        <f t="shared" si="0"/>
        <v>0</v>
      </c>
    </row>
    <row r="27" spans="1:6" s="66" customFormat="1" ht="57.6" x14ac:dyDescent="0.2">
      <c r="A27" s="74">
        <f t="shared" si="1"/>
        <v>17</v>
      </c>
      <c r="B27" s="84" t="s">
        <v>1791</v>
      </c>
      <c r="C27" s="90" t="s">
        <v>684</v>
      </c>
      <c r="D27" s="82">
        <v>1</v>
      </c>
      <c r="E27" s="83"/>
      <c r="F27" s="79">
        <f t="shared" si="0"/>
        <v>0</v>
      </c>
    </row>
    <row r="28" spans="1:6" s="66" customFormat="1" ht="69" x14ac:dyDescent="0.2">
      <c r="A28" s="74">
        <f t="shared" si="1"/>
        <v>18</v>
      </c>
      <c r="B28" s="84" t="s">
        <v>1781</v>
      </c>
      <c r="C28" s="90" t="s">
        <v>684</v>
      </c>
      <c r="D28" s="82">
        <v>1</v>
      </c>
      <c r="E28" s="83"/>
      <c r="F28" s="79">
        <f t="shared" si="0"/>
        <v>0</v>
      </c>
    </row>
    <row r="29" spans="1:6" s="66" customFormat="1" ht="46.2" x14ac:dyDescent="0.2">
      <c r="A29" s="74">
        <f t="shared" si="1"/>
        <v>19</v>
      </c>
      <c r="B29" s="84" t="s">
        <v>1780</v>
      </c>
      <c r="C29" s="90" t="s">
        <v>1</v>
      </c>
      <c r="D29" s="82">
        <v>2</v>
      </c>
      <c r="E29" s="83"/>
      <c r="F29" s="79">
        <f t="shared" si="0"/>
        <v>0</v>
      </c>
    </row>
    <row r="30" spans="1:6" s="66" customFormat="1" ht="57.6" x14ac:dyDescent="0.2">
      <c r="A30" s="74">
        <f t="shared" si="1"/>
        <v>20</v>
      </c>
      <c r="B30" s="84" t="s">
        <v>1782</v>
      </c>
      <c r="C30" s="90" t="s">
        <v>1</v>
      </c>
      <c r="D30" s="82">
        <v>1</v>
      </c>
      <c r="E30" s="83"/>
      <c r="F30" s="79">
        <f t="shared" si="0"/>
        <v>0</v>
      </c>
    </row>
    <row r="31" spans="1:6" s="66" customFormat="1" ht="34.799999999999997" x14ac:dyDescent="0.2">
      <c r="A31" s="74">
        <f t="shared" si="1"/>
        <v>21</v>
      </c>
      <c r="B31" s="84" t="s">
        <v>686</v>
      </c>
      <c r="C31" s="90" t="s">
        <v>1</v>
      </c>
      <c r="D31" s="82">
        <v>2</v>
      </c>
      <c r="E31" s="83"/>
      <c r="F31" s="79">
        <f t="shared" si="0"/>
        <v>0</v>
      </c>
    </row>
    <row r="32" spans="1:6" s="66" customFormat="1" ht="69" x14ac:dyDescent="0.2">
      <c r="A32" s="74">
        <f t="shared" si="1"/>
        <v>22</v>
      </c>
      <c r="B32" s="84" t="s">
        <v>1783</v>
      </c>
      <c r="C32" s="90" t="s">
        <v>684</v>
      </c>
      <c r="D32" s="82">
        <v>1</v>
      </c>
      <c r="E32" s="83"/>
      <c r="F32" s="79">
        <f t="shared" si="0"/>
        <v>0</v>
      </c>
    </row>
    <row r="33" spans="1:6" s="66" customFormat="1" ht="12" x14ac:dyDescent="0.2">
      <c r="A33" s="74">
        <f t="shared" si="1"/>
        <v>23</v>
      </c>
      <c r="B33" s="84" t="s">
        <v>687</v>
      </c>
      <c r="C33" s="90" t="s">
        <v>1</v>
      </c>
      <c r="D33" s="82">
        <v>1</v>
      </c>
      <c r="E33" s="83"/>
      <c r="F33" s="79">
        <f t="shared" si="0"/>
        <v>0</v>
      </c>
    </row>
    <row r="34" spans="1:6" s="66" customFormat="1" ht="160.19999999999999" x14ac:dyDescent="0.2">
      <c r="A34" s="74">
        <f t="shared" si="1"/>
        <v>24</v>
      </c>
      <c r="B34" s="84" t="s">
        <v>1792</v>
      </c>
      <c r="C34" s="90" t="s">
        <v>674</v>
      </c>
      <c r="D34" s="82">
        <v>3</v>
      </c>
      <c r="E34" s="83"/>
      <c r="F34" s="79">
        <f t="shared" si="0"/>
        <v>0</v>
      </c>
    </row>
    <row r="35" spans="1:6" s="66" customFormat="1" ht="34.799999999999997" x14ac:dyDescent="0.2">
      <c r="A35" s="74">
        <f t="shared" si="1"/>
        <v>25</v>
      </c>
      <c r="B35" s="84" t="s">
        <v>1784</v>
      </c>
      <c r="C35" s="90" t="s">
        <v>688</v>
      </c>
      <c r="D35" s="82">
        <v>2</v>
      </c>
      <c r="E35" s="83"/>
      <c r="F35" s="79">
        <f t="shared" si="0"/>
        <v>0</v>
      </c>
    </row>
    <row r="36" spans="1:6" s="66" customFormat="1" ht="46.2" x14ac:dyDescent="0.2">
      <c r="A36" s="74">
        <f t="shared" si="1"/>
        <v>26</v>
      </c>
      <c r="B36" s="84" t="s">
        <v>689</v>
      </c>
      <c r="C36" s="90" t="s">
        <v>1</v>
      </c>
      <c r="D36" s="82">
        <v>2</v>
      </c>
      <c r="E36" s="83"/>
      <c r="F36" s="79">
        <f t="shared" si="0"/>
        <v>0</v>
      </c>
    </row>
    <row r="37" spans="1:6" s="66" customFormat="1" ht="34.799999999999997" x14ac:dyDescent="0.2">
      <c r="A37" s="74">
        <f t="shared" si="1"/>
        <v>27</v>
      </c>
      <c r="B37" s="84" t="s">
        <v>690</v>
      </c>
      <c r="C37" s="90" t="s">
        <v>684</v>
      </c>
      <c r="D37" s="82">
        <v>2</v>
      </c>
      <c r="E37" s="83"/>
      <c r="F37" s="79">
        <f t="shared" si="0"/>
        <v>0</v>
      </c>
    </row>
    <row r="38" spans="1:6" s="66" customFormat="1" ht="12" x14ac:dyDescent="0.2">
      <c r="A38" s="74">
        <f t="shared" si="1"/>
        <v>28</v>
      </c>
      <c r="B38" s="84" t="s">
        <v>691</v>
      </c>
      <c r="C38" s="90" t="s">
        <v>1</v>
      </c>
      <c r="D38" s="82">
        <v>1</v>
      </c>
      <c r="E38" s="83"/>
      <c r="F38" s="79">
        <f t="shared" si="0"/>
        <v>0</v>
      </c>
    </row>
    <row r="39" spans="1:6" s="66" customFormat="1" ht="27.75" customHeight="1" x14ac:dyDescent="0.2">
      <c r="A39" s="74">
        <f t="shared" si="1"/>
        <v>29</v>
      </c>
      <c r="B39" s="84" t="s">
        <v>692</v>
      </c>
      <c r="C39" s="90" t="s">
        <v>688</v>
      </c>
      <c r="D39" s="82">
        <v>1</v>
      </c>
      <c r="E39" s="83"/>
      <c r="F39" s="79">
        <f t="shared" si="0"/>
        <v>0</v>
      </c>
    </row>
    <row r="40" spans="1:6" s="66" customFormat="1" ht="12" x14ac:dyDescent="0.2">
      <c r="A40" s="74">
        <f t="shared" si="1"/>
        <v>30</v>
      </c>
      <c r="B40" s="84" t="s">
        <v>693</v>
      </c>
      <c r="C40" s="90" t="s">
        <v>684</v>
      </c>
      <c r="D40" s="82">
        <v>1</v>
      </c>
      <c r="E40" s="83"/>
      <c r="F40" s="79">
        <f t="shared" si="0"/>
        <v>0</v>
      </c>
    </row>
    <row r="41" spans="1:6" s="66" customFormat="1" ht="23.4" x14ac:dyDescent="0.2">
      <c r="A41" s="74">
        <f t="shared" si="1"/>
        <v>31</v>
      </c>
      <c r="B41" s="84" t="s">
        <v>694</v>
      </c>
      <c r="C41" s="90" t="s">
        <v>684</v>
      </c>
      <c r="D41" s="82">
        <v>1</v>
      </c>
      <c r="E41" s="83"/>
      <c r="F41" s="79">
        <f t="shared" si="0"/>
        <v>0</v>
      </c>
    </row>
    <row r="42" spans="1:6" s="66" customFormat="1" ht="46.2" x14ac:dyDescent="0.2">
      <c r="A42" s="74">
        <f t="shared" si="1"/>
        <v>32</v>
      </c>
      <c r="B42" s="84" t="s">
        <v>1785</v>
      </c>
      <c r="C42" s="90" t="s">
        <v>1</v>
      </c>
      <c r="D42" s="82">
        <v>4</v>
      </c>
      <c r="E42" s="83"/>
      <c r="F42" s="79">
        <f t="shared" si="0"/>
        <v>0</v>
      </c>
    </row>
    <row r="43" spans="1:6" s="66" customFormat="1" ht="46.2" x14ac:dyDescent="0.2">
      <c r="A43" s="74">
        <f t="shared" si="1"/>
        <v>33</v>
      </c>
      <c r="B43" s="84" t="s">
        <v>695</v>
      </c>
      <c r="C43" s="90" t="s">
        <v>1</v>
      </c>
      <c r="D43" s="82">
        <v>2</v>
      </c>
      <c r="E43" s="83"/>
      <c r="F43" s="79">
        <f t="shared" si="0"/>
        <v>0</v>
      </c>
    </row>
    <row r="44" spans="1:6" s="73" customFormat="1" ht="11.4" x14ac:dyDescent="0.2">
      <c r="A44" s="74">
        <f t="shared" si="1"/>
        <v>34</v>
      </c>
      <c r="B44" s="92" t="s">
        <v>696</v>
      </c>
      <c r="C44" s="90" t="s">
        <v>684</v>
      </c>
      <c r="D44" s="82">
        <v>8</v>
      </c>
      <c r="E44" s="83"/>
      <c r="F44" s="79">
        <f t="shared" si="0"/>
        <v>0</v>
      </c>
    </row>
    <row r="45" spans="1:6" s="73" customFormat="1" ht="11.4" x14ac:dyDescent="0.2">
      <c r="A45" s="74">
        <f t="shared" si="1"/>
        <v>35</v>
      </c>
      <c r="B45" s="92" t="s">
        <v>697</v>
      </c>
      <c r="C45" s="90" t="s">
        <v>684</v>
      </c>
      <c r="D45" s="82">
        <v>8</v>
      </c>
      <c r="E45" s="83"/>
      <c r="F45" s="79">
        <f t="shared" si="0"/>
        <v>0</v>
      </c>
    </row>
    <row r="46" spans="1:6" s="66" customFormat="1" ht="11.4" x14ac:dyDescent="0.2">
      <c r="A46" s="74">
        <f t="shared" si="1"/>
        <v>36</v>
      </c>
      <c r="B46" s="92" t="s">
        <v>698</v>
      </c>
      <c r="C46" s="90" t="s">
        <v>684</v>
      </c>
      <c r="D46" s="82">
        <v>8</v>
      </c>
      <c r="E46" s="83"/>
      <c r="F46" s="79">
        <f t="shared" si="0"/>
        <v>0</v>
      </c>
    </row>
    <row r="47" spans="1:6" s="66" customFormat="1" ht="11.4" x14ac:dyDescent="0.2">
      <c r="A47" s="74">
        <f t="shared" si="1"/>
        <v>37</v>
      </c>
      <c r="B47" s="92" t="s">
        <v>699</v>
      </c>
      <c r="C47" s="90" t="s">
        <v>684</v>
      </c>
      <c r="D47" s="82">
        <v>8</v>
      </c>
      <c r="E47" s="83"/>
      <c r="F47" s="79">
        <f t="shared" si="0"/>
        <v>0</v>
      </c>
    </row>
    <row r="48" spans="1:6" s="66" customFormat="1" ht="11.4" x14ac:dyDescent="0.2">
      <c r="A48" s="74">
        <f t="shared" si="1"/>
        <v>38</v>
      </c>
      <c r="B48" s="92" t="s">
        <v>700</v>
      </c>
      <c r="C48" s="90" t="s">
        <v>684</v>
      </c>
      <c r="D48" s="82">
        <v>8</v>
      </c>
      <c r="E48" s="83"/>
      <c r="F48" s="79">
        <f t="shared" si="0"/>
        <v>0</v>
      </c>
    </row>
    <row r="49" spans="1:6" s="66" customFormat="1" ht="11.4" x14ac:dyDescent="0.2">
      <c r="A49" s="74">
        <f t="shared" si="1"/>
        <v>39</v>
      </c>
      <c r="B49" s="92" t="s">
        <v>701</v>
      </c>
      <c r="C49" s="90" t="s">
        <v>702</v>
      </c>
      <c r="D49" s="82">
        <v>2</v>
      </c>
      <c r="E49" s="83"/>
      <c r="F49" s="79">
        <f t="shared" si="0"/>
        <v>0</v>
      </c>
    </row>
    <row r="50" spans="1:6" s="66" customFormat="1" ht="11.4" x14ac:dyDescent="0.2">
      <c r="A50" s="74">
        <f t="shared" si="1"/>
        <v>40</v>
      </c>
      <c r="B50" s="92" t="s">
        <v>703</v>
      </c>
      <c r="C50" s="90" t="s">
        <v>702</v>
      </c>
      <c r="D50" s="82">
        <v>3</v>
      </c>
      <c r="E50" s="83"/>
      <c r="F50" s="79">
        <f t="shared" si="0"/>
        <v>0</v>
      </c>
    </row>
    <row r="51" spans="1:6" s="66" customFormat="1" ht="11.4" x14ac:dyDescent="0.2">
      <c r="A51" s="74">
        <f t="shared" si="1"/>
        <v>41</v>
      </c>
      <c r="B51" s="92" t="s">
        <v>704</v>
      </c>
      <c r="C51" s="90" t="s">
        <v>684</v>
      </c>
      <c r="D51" s="82">
        <v>5</v>
      </c>
      <c r="E51" s="83"/>
      <c r="F51" s="79">
        <f t="shared" si="0"/>
        <v>0</v>
      </c>
    </row>
    <row r="52" spans="1:6" s="66" customFormat="1" ht="11.4" x14ac:dyDescent="0.2">
      <c r="A52" s="74">
        <f t="shared" si="1"/>
        <v>42</v>
      </c>
      <c r="B52" s="92" t="s">
        <v>705</v>
      </c>
      <c r="C52" s="90" t="s">
        <v>684</v>
      </c>
      <c r="D52" s="82">
        <v>5</v>
      </c>
      <c r="E52" s="83"/>
      <c r="F52" s="79">
        <f t="shared" si="0"/>
        <v>0</v>
      </c>
    </row>
    <row r="53" spans="1:6" s="66" customFormat="1" ht="11.4" x14ac:dyDescent="0.2">
      <c r="A53" s="74">
        <f t="shared" si="1"/>
        <v>43</v>
      </c>
      <c r="B53" s="92" t="s">
        <v>706</v>
      </c>
      <c r="C53" s="90" t="s">
        <v>684</v>
      </c>
      <c r="D53" s="82">
        <v>5</v>
      </c>
      <c r="E53" s="83"/>
      <c r="F53" s="79">
        <f t="shared" si="0"/>
        <v>0</v>
      </c>
    </row>
    <row r="54" spans="1:6" s="66" customFormat="1" ht="11.4" x14ac:dyDescent="0.2">
      <c r="A54" s="74">
        <f t="shared" si="1"/>
        <v>44</v>
      </c>
      <c r="B54" s="92" t="s">
        <v>707</v>
      </c>
      <c r="C54" s="90" t="s">
        <v>684</v>
      </c>
      <c r="D54" s="93">
        <v>5</v>
      </c>
      <c r="E54" s="83"/>
      <c r="F54" s="79">
        <f t="shared" si="0"/>
        <v>0</v>
      </c>
    </row>
    <row r="55" spans="1:6" s="66" customFormat="1" ht="11.4" x14ac:dyDescent="0.2">
      <c r="A55" s="74">
        <f t="shared" si="1"/>
        <v>45</v>
      </c>
      <c r="B55" s="92" t="s">
        <v>708</v>
      </c>
      <c r="C55" s="90" t="s">
        <v>684</v>
      </c>
      <c r="D55" s="93">
        <v>14</v>
      </c>
      <c r="E55" s="83"/>
      <c r="F55" s="79">
        <f t="shared" si="0"/>
        <v>0</v>
      </c>
    </row>
    <row r="56" spans="1:6" s="66" customFormat="1" ht="11.4" x14ac:dyDescent="0.2">
      <c r="A56" s="74">
        <f t="shared" si="1"/>
        <v>46</v>
      </c>
      <c r="B56" s="92" t="s">
        <v>709</v>
      </c>
      <c r="C56" s="90" t="s">
        <v>684</v>
      </c>
      <c r="D56" s="93">
        <v>16</v>
      </c>
      <c r="E56" s="83"/>
      <c r="F56" s="79">
        <f t="shared" si="0"/>
        <v>0</v>
      </c>
    </row>
    <row r="57" spans="1:6" s="66" customFormat="1" ht="57.6" x14ac:dyDescent="0.2">
      <c r="A57" s="74">
        <f t="shared" si="1"/>
        <v>47</v>
      </c>
      <c r="B57" s="84" t="s">
        <v>1793</v>
      </c>
      <c r="C57" s="90" t="s">
        <v>1</v>
      </c>
      <c r="D57" s="93">
        <v>1</v>
      </c>
      <c r="E57" s="83"/>
      <c r="F57" s="79">
        <f t="shared" si="0"/>
        <v>0</v>
      </c>
    </row>
    <row r="58" spans="1:6" s="66" customFormat="1" ht="34.799999999999997" x14ac:dyDescent="0.2">
      <c r="A58" s="74">
        <f t="shared" si="1"/>
        <v>48</v>
      </c>
      <c r="B58" s="84" t="s">
        <v>710</v>
      </c>
      <c r="C58" s="90" t="s">
        <v>1</v>
      </c>
      <c r="D58" s="93">
        <v>1</v>
      </c>
      <c r="E58" s="83"/>
      <c r="F58" s="79">
        <f t="shared" si="0"/>
        <v>0</v>
      </c>
    </row>
    <row r="59" spans="1:6" s="66" customFormat="1" ht="159.75" customHeight="1" x14ac:dyDescent="0.2">
      <c r="A59" s="74">
        <f t="shared" si="1"/>
        <v>49</v>
      </c>
      <c r="B59" s="94" t="s">
        <v>711</v>
      </c>
      <c r="C59" s="90" t="s">
        <v>674</v>
      </c>
      <c r="D59" s="93">
        <v>1</v>
      </c>
      <c r="E59" s="83"/>
      <c r="F59" s="79">
        <f t="shared" si="0"/>
        <v>0</v>
      </c>
    </row>
    <row r="60" spans="1:6" s="66" customFormat="1" ht="57.6" x14ac:dyDescent="0.2">
      <c r="A60" s="74">
        <f t="shared" si="1"/>
        <v>50</v>
      </c>
      <c r="B60" s="95" t="s">
        <v>712</v>
      </c>
      <c r="C60" s="90" t="s">
        <v>713</v>
      </c>
      <c r="D60" s="93">
        <v>200</v>
      </c>
      <c r="E60" s="96"/>
      <c r="F60" s="79">
        <f t="shared" si="0"/>
        <v>0</v>
      </c>
    </row>
    <row r="61" spans="1:6" s="66" customFormat="1" ht="12" x14ac:dyDescent="0.25">
      <c r="A61" s="97"/>
      <c r="B61" s="98" t="s">
        <v>714</v>
      </c>
      <c r="C61" s="99"/>
      <c r="D61" s="65"/>
      <c r="E61" s="100"/>
      <c r="F61" s="101">
        <f>SUM(F12:F60)</f>
        <v>0</v>
      </c>
    </row>
    <row r="62" spans="1:6" s="66" customFormat="1" ht="12" x14ac:dyDescent="0.25">
      <c r="A62" s="97"/>
      <c r="B62" s="102"/>
      <c r="C62" s="99"/>
      <c r="D62" s="65"/>
      <c r="E62" s="100"/>
      <c r="F62" s="100"/>
    </row>
    <row r="63" spans="1:6" s="66" customFormat="1" ht="12" x14ac:dyDescent="0.25">
      <c r="A63" s="67" t="s">
        <v>22</v>
      </c>
      <c r="B63" s="103" t="s">
        <v>715</v>
      </c>
      <c r="C63" s="69"/>
      <c r="D63" s="69"/>
      <c r="E63" s="71"/>
      <c r="F63" s="72"/>
    </row>
    <row r="64" spans="1:6" s="66" customFormat="1" ht="12" x14ac:dyDescent="0.25">
      <c r="A64" s="104"/>
      <c r="B64" s="105" t="s">
        <v>716</v>
      </c>
      <c r="C64" s="106"/>
      <c r="D64" s="106"/>
      <c r="E64" s="96"/>
      <c r="F64" s="96"/>
    </row>
    <row r="65" spans="1:6" s="66" customFormat="1" ht="34.799999999999997" x14ac:dyDescent="0.2">
      <c r="A65" s="74">
        <v>1</v>
      </c>
      <c r="B65" s="84" t="s">
        <v>717</v>
      </c>
      <c r="C65" s="90" t="s">
        <v>684</v>
      </c>
      <c r="D65" s="82">
        <v>2</v>
      </c>
      <c r="E65" s="83"/>
      <c r="F65" s="79">
        <f>D65*ROUND(E65,2)</f>
        <v>0</v>
      </c>
    </row>
    <row r="66" spans="1:6" x14ac:dyDescent="0.25">
      <c r="A66" s="107"/>
      <c r="B66" s="98" t="s">
        <v>714</v>
      </c>
      <c r="C66" s="108"/>
      <c r="D66" s="109"/>
      <c r="E66" s="100"/>
      <c r="F66" s="101">
        <f>SUM(F65:F65)</f>
        <v>0</v>
      </c>
    </row>
    <row r="67" spans="1:6" s="66" customFormat="1" ht="12" x14ac:dyDescent="0.25">
      <c r="A67" s="110"/>
      <c r="B67" s="102"/>
      <c r="C67" s="65"/>
      <c r="D67" s="65"/>
      <c r="E67" s="100"/>
      <c r="F67" s="100"/>
    </row>
    <row r="68" spans="1:6" s="66" customFormat="1" ht="12" x14ac:dyDescent="0.25">
      <c r="A68" s="67" t="s">
        <v>23</v>
      </c>
      <c r="B68" s="103" t="s">
        <v>718</v>
      </c>
      <c r="C68" s="69"/>
      <c r="D68" s="69"/>
      <c r="E68" s="71"/>
      <c r="F68" s="72"/>
    </row>
    <row r="69" spans="1:6" s="66" customFormat="1" ht="12" x14ac:dyDescent="0.25">
      <c r="A69" s="104"/>
      <c r="B69" s="105" t="s">
        <v>719</v>
      </c>
      <c r="C69" s="106"/>
      <c r="D69" s="106"/>
      <c r="E69" s="96"/>
      <c r="F69" s="96"/>
    </row>
    <row r="70" spans="1:6" s="66" customFormat="1" ht="45.6" x14ac:dyDescent="0.2">
      <c r="A70" s="111">
        <v>1</v>
      </c>
      <c r="B70" s="112" t="s">
        <v>720</v>
      </c>
      <c r="C70" s="93" t="s">
        <v>1</v>
      </c>
      <c r="D70" s="81">
        <v>24</v>
      </c>
      <c r="E70" s="96"/>
      <c r="F70" s="79">
        <f>D70*ROUND(E70,2)</f>
        <v>0</v>
      </c>
    </row>
    <row r="71" spans="1:6" s="114" customFormat="1" ht="11.4" x14ac:dyDescent="0.2">
      <c r="A71" s="111">
        <f>1+A70</f>
        <v>2</v>
      </c>
      <c r="B71" s="113" t="s">
        <v>721</v>
      </c>
      <c r="C71" s="93" t="s">
        <v>1</v>
      </c>
      <c r="D71" s="81">
        <v>2</v>
      </c>
      <c r="E71" s="96"/>
      <c r="F71" s="79">
        <f>D71*ROUND(E71,2)</f>
        <v>0</v>
      </c>
    </row>
    <row r="72" spans="1:6" s="66" customFormat="1" ht="12" x14ac:dyDescent="0.25">
      <c r="A72" s="104"/>
      <c r="B72" s="105" t="s">
        <v>722</v>
      </c>
      <c r="C72" s="106"/>
      <c r="D72" s="115"/>
      <c r="E72" s="96"/>
      <c r="F72" s="96"/>
    </row>
    <row r="73" spans="1:6" s="66" customFormat="1" ht="45.6" x14ac:dyDescent="0.2">
      <c r="A73" s="111">
        <v>1</v>
      </c>
      <c r="B73" s="112" t="s">
        <v>720</v>
      </c>
      <c r="C73" s="93" t="s">
        <v>1</v>
      </c>
      <c r="D73" s="81">
        <v>24</v>
      </c>
      <c r="E73" s="96"/>
      <c r="F73" s="79">
        <f>D73*ROUND(E73,2)</f>
        <v>0</v>
      </c>
    </row>
    <row r="74" spans="1:6" s="66" customFormat="1" ht="11.4" x14ac:dyDescent="0.2">
      <c r="A74" s="111">
        <f>1+A73</f>
        <v>2</v>
      </c>
      <c r="B74" s="113" t="s">
        <v>721</v>
      </c>
      <c r="C74" s="93" t="s">
        <v>1</v>
      </c>
      <c r="D74" s="81">
        <v>2</v>
      </c>
      <c r="E74" s="96"/>
      <c r="F74" s="79">
        <f>D74*ROUND(E74,2)</f>
        <v>0</v>
      </c>
    </row>
    <row r="75" spans="1:6" x14ac:dyDescent="0.25">
      <c r="A75" s="107"/>
      <c r="B75" s="98" t="s">
        <v>714</v>
      </c>
      <c r="C75" s="108"/>
      <c r="D75" s="109"/>
      <c r="E75" s="100"/>
      <c r="F75" s="101">
        <f>SUM(F70:F74)</f>
        <v>0</v>
      </c>
    </row>
    <row r="76" spans="1:6" s="66" customFormat="1" ht="12" x14ac:dyDescent="0.25">
      <c r="A76" s="116"/>
      <c r="B76" s="116"/>
      <c r="C76" s="109"/>
      <c r="D76" s="109"/>
      <c r="E76" s="100"/>
      <c r="F76" s="117"/>
    </row>
    <row r="77" spans="1:6" s="66" customFormat="1" ht="12" x14ac:dyDescent="0.25">
      <c r="A77" s="118" t="s">
        <v>24</v>
      </c>
      <c r="B77" s="103" t="s">
        <v>723</v>
      </c>
      <c r="C77" s="69"/>
      <c r="D77" s="69"/>
      <c r="E77" s="71"/>
      <c r="F77" s="72"/>
    </row>
    <row r="78" spans="1:6" s="66" customFormat="1" ht="12" x14ac:dyDescent="0.25">
      <c r="A78" s="119"/>
      <c r="B78" s="120" t="s">
        <v>724</v>
      </c>
      <c r="C78" s="121"/>
      <c r="D78" s="121"/>
      <c r="E78" s="83"/>
      <c r="F78" s="122"/>
    </row>
    <row r="79" spans="1:6" s="66" customFormat="1" ht="68.400000000000006" x14ac:dyDescent="0.2">
      <c r="A79" s="111">
        <v>1</v>
      </c>
      <c r="B79" s="95" t="s">
        <v>725</v>
      </c>
      <c r="C79" s="93" t="s">
        <v>1</v>
      </c>
      <c r="D79" s="81">
        <v>1</v>
      </c>
      <c r="E79" s="123"/>
      <c r="F79" s="79">
        <f t="shared" ref="F79:F90" si="2">D79*ROUND(E79,2)</f>
        <v>0</v>
      </c>
    </row>
    <row r="80" spans="1:6" s="66" customFormat="1" ht="68.400000000000006" x14ac:dyDescent="0.2">
      <c r="A80" s="124">
        <f t="shared" ref="A80:A90" si="3">A79+1</f>
        <v>2</v>
      </c>
      <c r="B80" s="113" t="s">
        <v>726</v>
      </c>
      <c r="C80" s="93" t="s">
        <v>1</v>
      </c>
      <c r="D80" s="81">
        <v>1</v>
      </c>
      <c r="E80" s="123"/>
      <c r="F80" s="79">
        <f t="shared" si="2"/>
        <v>0</v>
      </c>
    </row>
    <row r="81" spans="1:6" s="66" customFormat="1" ht="45.6" x14ac:dyDescent="0.2">
      <c r="A81" s="124">
        <f t="shared" si="3"/>
        <v>3</v>
      </c>
      <c r="B81" s="113" t="s">
        <v>727</v>
      </c>
      <c r="C81" s="93" t="s">
        <v>1</v>
      </c>
      <c r="D81" s="81">
        <v>1</v>
      </c>
      <c r="E81" s="123"/>
      <c r="F81" s="79">
        <f t="shared" si="2"/>
        <v>0</v>
      </c>
    </row>
    <row r="82" spans="1:6" s="66" customFormat="1" ht="45.6" x14ac:dyDescent="0.2">
      <c r="A82" s="124">
        <f t="shared" si="3"/>
        <v>4</v>
      </c>
      <c r="B82" s="95" t="s">
        <v>728</v>
      </c>
      <c r="C82" s="93" t="s">
        <v>1</v>
      </c>
      <c r="D82" s="81">
        <v>1</v>
      </c>
      <c r="E82" s="123"/>
      <c r="F82" s="79">
        <f t="shared" si="2"/>
        <v>0</v>
      </c>
    </row>
    <row r="83" spans="1:6" s="66" customFormat="1" ht="45.6" x14ac:dyDescent="0.2">
      <c r="A83" s="124">
        <f t="shared" si="3"/>
        <v>5</v>
      </c>
      <c r="B83" s="95" t="s">
        <v>729</v>
      </c>
      <c r="C83" s="93" t="s">
        <v>1</v>
      </c>
      <c r="D83" s="81">
        <v>2</v>
      </c>
      <c r="E83" s="125"/>
      <c r="F83" s="79">
        <f t="shared" si="2"/>
        <v>0</v>
      </c>
    </row>
    <row r="84" spans="1:6" s="66" customFormat="1" ht="11.4" x14ac:dyDescent="0.2">
      <c r="A84" s="124">
        <f t="shared" si="3"/>
        <v>6</v>
      </c>
      <c r="B84" s="126" t="s">
        <v>730</v>
      </c>
      <c r="C84" s="93" t="s">
        <v>1</v>
      </c>
      <c r="D84" s="93">
        <v>1</v>
      </c>
      <c r="E84" s="125"/>
      <c r="F84" s="79">
        <f t="shared" si="2"/>
        <v>0</v>
      </c>
    </row>
    <row r="85" spans="1:6" s="66" customFormat="1" ht="11.4" x14ac:dyDescent="0.2">
      <c r="A85" s="124">
        <f t="shared" si="3"/>
        <v>7</v>
      </c>
      <c r="B85" s="127" t="s">
        <v>721</v>
      </c>
      <c r="C85" s="93" t="s">
        <v>1</v>
      </c>
      <c r="D85" s="93">
        <v>1</v>
      </c>
      <c r="E85" s="125"/>
      <c r="F85" s="79">
        <f t="shared" si="2"/>
        <v>0</v>
      </c>
    </row>
    <row r="86" spans="1:6" s="66" customFormat="1" ht="11.4" x14ac:dyDescent="0.2">
      <c r="A86" s="124">
        <f t="shared" si="3"/>
        <v>8</v>
      </c>
      <c r="B86" s="128" t="s">
        <v>731</v>
      </c>
      <c r="C86" s="93" t="s">
        <v>1</v>
      </c>
      <c r="D86" s="93">
        <v>1</v>
      </c>
      <c r="E86" s="125"/>
      <c r="F86" s="79">
        <f t="shared" si="2"/>
        <v>0</v>
      </c>
    </row>
    <row r="87" spans="1:6" s="66" customFormat="1" ht="11.4" x14ac:dyDescent="0.2">
      <c r="A87" s="124">
        <f t="shared" si="3"/>
        <v>9</v>
      </c>
      <c r="B87" s="129" t="s">
        <v>732</v>
      </c>
      <c r="C87" s="93" t="s">
        <v>1</v>
      </c>
      <c r="D87" s="93">
        <v>1</v>
      </c>
      <c r="E87" s="125"/>
      <c r="F87" s="79">
        <f t="shared" si="2"/>
        <v>0</v>
      </c>
    </row>
    <row r="88" spans="1:6" s="66" customFormat="1" ht="11.4" x14ac:dyDescent="0.2">
      <c r="A88" s="124">
        <f t="shared" si="3"/>
        <v>10</v>
      </c>
      <c r="B88" s="95" t="s">
        <v>733</v>
      </c>
      <c r="C88" s="93" t="s">
        <v>1</v>
      </c>
      <c r="D88" s="93">
        <v>1</v>
      </c>
      <c r="E88" s="125"/>
      <c r="F88" s="79">
        <f t="shared" si="2"/>
        <v>0</v>
      </c>
    </row>
    <row r="89" spans="1:6" s="66" customFormat="1" ht="11.4" x14ac:dyDescent="0.2">
      <c r="A89" s="124">
        <f t="shared" si="3"/>
        <v>11</v>
      </c>
      <c r="B89" s="95" t="s">
        <v>734</v>
      </c>
      <c r="C89" s="93" t="s">
        <v>1</v>
      </c>
      <c r="D89" s="93">
        <v>1</v>
      </c>
      <c r="E89" s="125"/>
      <c r="F89" s="79">
        <f t="shared" si="2"/>
        <v>0</v>
      </c>
    </row>
    <row r="90" spans="1:6" s="66" customFormat="1" ht="239.4" x14ac:dyDescent="0.2">
      <c r="A90" s="124">
        <f t="shared" si="3"/>
        <v>12</v>
      </c>
      <c r="B90" s="130" t="s">
        <v>1817</v>
      </c>
      <c r="C90" s="93" t="s">
        <v>1</v>
      </c>
      <c r="D90" s="93">
        <v>1</v>
      </c>
      <c r="E90" s="96"/>
      <c r="F90" s="79">
        <f t="shared" si="2"/>
        <v>0</v>
      </c>
    </row>
    <row r="91" spans="1:6" s="66" customFormat="1" ht="11.4" x14ac:dyDescent="0.2">
      <c r="A91" s="131"/>
      <c r="B91" s="132"/>
      <c r="C91" s="106"/>
      <c r="D91" s="106"/>
      <c r="E91" s="96"/>
      <c r="F91" s="96"/>
    </row>
    <row r="92" spans="1:6" s="66" customFormat="1" ht="91.2" x14ac:dyDescent="0.2">
      <c r="A92" s="133">
        <v>13</v>
      </c>
      <c r="B92" s="92" t="s">
        <v>735</v>
      </c>
      <c r="C92" s="76" t="s">
        <v>1</v>
      </c>
      <c r="D92" s="134">
        <v>2</v>
      </c>
      <c r="E92" s="96"/>
      <c r="F92" s="79">
        <f>D92*ROUND(E92,2)</f>
        <v>0</v>
      </c>
    </row>
    <row r="93" spans="1:6" s="66" customFormat="1" ht="12" x14ac:dyDescent="0.25">
      <c r="A93" s="135"/>
      <c r="B93" s="136" t="s">
        <v>714</v>
      </c>
      <c r="C93" s="65"/>
      <c r="D93" s="65"/>
      <c r="E93" s="100"/>
      <c r="F93" s="101">
        <f>SUM(F79:F92)</f>
        <v>0</v>
      </c>
    </row>
    <row r="94" spans="1:6" s="66" customFormat="1" ht="11.4" x14ac:dyDescent="0.2">
      <c r="A94" s="110"/>
      <c r="B94" s="137"/>
      <c r="C94" s="65"/>
      <c r="D94" s="65"/>
      <c r="E94" s="100"/>
      <c r="F94" s="100"/>
    </row>
    <row r="95" spans="1:6" s="66" customFormat="1" ht="12" x14ac:dyDescent="0.25">
      <c r="A95" s="67" t="s">
        <v>25</v>
      </c>
      <c r="B95" s="103" t="s">
        <v>736</v>
      </c>
      <c r="C95" s="69"/>
      <c r="D95" s="69"/>
      <c r="E95" s="71"/>
      <c r="F95" s="72"/>
    </row>
    <row r="96" spans="1:6" s="66" customFormat="1" ht="68.400000000000006" x14ac:dyDescent="0.2">
      <c r="A96" s="111">
        <v>1</v>
      </c>
      <c r="B96" s="95" t="s">
        <v>737</v>
      </c>
      <c r="C96" s="93" t="s">
        <v>1</v>
      </c>
      <c r="D96" s="81">
        <v>1</v>
      </c>
      <c r="E96" s="123"/>
      <c r="F96" s="79">
        <f t="shared" ref="F96:F103" si="4">D96*ROUND(E96,2)</f>
        <v>0</v>
      </c>
    </row>
    <row r="97" spans="1:6" s="66" customFormat="1" ht="68.400000000000006" x14ac:dyDescent="0.2">
      <c r="A97" s="111">
        <f t="shared" ref="A97:A103" si="5">A96+1</f>
        <v>2</v>
      </c>
      <c r="B97" s="113" t="s">
        <v>726</v>
      </c>
      <c r="C97" s="93" t="s">
        <v>1</v>
      </c>
      <c r="D97" s="81">
        <v>1</v>
      </c>
      <c r="E97" s="123"/>
      <c r="F97" s="79">
        <f t="shared" si="4"/>
        <v>0</v>
      </c>
    </row>
    <row r="98" spans="1:6" s="66" customFormat="1" ht="45.6" x14ac:dyDescent="0.2">
      <c r="A98" s="111">
        <f t="shared" si="5"/>
        <v>3</v>
      </c>
      <c r="B98" s="113" t="s">
        <v>727</v>
      </c>
      <c r="C98" s="93" t="s">
        <v>1</v>
      </c>
      <c r="D98" s="81">
        <v>2</v>
      </c>
      <c r="E98" s="123"/>
      <c r="F98" s="79">
        <f t="shared" si="4"/>
        <v>0</v>
      </c>
    </row>
    <row r="99" spans="1:6" s="66" customFormat="1" ht="45.6" x14ac:dyDescent="0.2">
      <c r="A99" s="111">
        <f t="shared" si="5"/>
        <v>4</v>
      </c>
      <c r="B99" s="95" t="s">
        <v>728</v>
      </c>
      <c r="C99" s="93" t="s">
        <v>1</v>
      </c>
      <c r="D99" s="81">
        <v>2</v>
      </c>
      <c r="E99" s="123"/>
      <c r="F99" s="79">
        <f t="shared" si="4"/>
        <v>0</v>
      </c>
    </row>
    <row r="100" spans="1:6" s="66" customFormat="1" ht="45.6" x14ac:dyDescent="0.2">
      <c r="A100" s="111">
        <f t="shared" si="5"/>
        <v>5</v>
      </c>
      <c r="B100" s="95" t="s">
        <v>729</v>
      </c>
      <c r="C100" s="93" t="s">
        <v>1</v>
      </c>
      <c r="D100" s="81">
        <v>1</v>
      </c>
      <c r="E100" s="125"/>
      <c r="F100" s="79">
        <f t="shared" si="4"/>
        <v>0</v>
      </c>
    </row>
    <row r="101" spans="1:6" s="66" customFormat="1" ht="11.4" x14ac:dyDescent="0.2">
      <c r="A101" s="111">
        <f t="shared" si="5"/>
        <v>6</v>
      </c>
      <c r="B101" s="126" t="s">
        <v>730</v>
      </c>
      <c r="C101" s="93" t="s">
        <v>1</v>
      </c>
      <c r="D101" s="93">
        <v>1</v>
      </c>
      <c r="E101" s="96"/>
      <c r="F101" s="79">
        <f t="shared" si="4"/>
        <v>0</v>
      </c>
    </row>
    <row r="102" spans="1:6" s="66" customFormat="1" ht="11.4" x14ac:dyDescent="0.2">
      <c r="A102" s="111">
        <f t="shared" si="5"/>
        <v>7</v>
      </c>
      <c r="B102" s="127" t="s">
        <v>721</v>
      </c>
      <c r="C102" s="93" t="s">
        <v>1</v>
      </c>
      <c r="D102" s="93">
        <v>1</v>
      </c>
      <c r="E102" s="96"/>
      <c r="F102" s="79">
        <f t="shared" si="4"/>
        <v>0</v>
      </c>
    </row>
    <row r="103" spans="1:6" s="66" customFormat="1" ht="11.4" x14ac:dyDescent="0.2">
      <c r="A103" s="111">
        <f t="shared" si="5"/>
        <v>8</v>
      </c>
      <c r="B103" s="140" t="s">
        <v>738</v>
      </c>
      <c r="C103" s="93" t="s">
        <v>1</v>
      </c>
      <c r="D103" s="93">
        <v>1</v>
      </c>
      <c r="E103" s="96"/>
      <c r="F103" s="79">
        <f t="shared" si="4"/>
        <v>0</v>
      </c>
    </row>
    <row r="104" spans="1:6" s="66" customFormat="1" ht="12" x14ac:dyDescent="0.25">
      <c r="A104" s="110"/>
      <c r="B104" s="720" t="s">
        <v>714</v>
      </c>
      <c r="C104" s="64"/>
      <c r="D104" s="64"/>
      <c r="E104" s="46"/>
      <c r="F104" s="101">
        <f>SUM(F96:F103)</f>
        <v>0</v>
      </c>
    </row>
    <row r="105" spans="1:6" s="66" customFormat="1" ht="12" x14ac:dyDescent="0.2">
      <c r="A105" s="138"/>
      <c r="B105" s="139"/>
      <c r="C105" s="64"/>
      <c r="D105" s="64"/>
      <c r="E105" s="46"/>
      <c r="F105" s="100"/>
    </row>
    <row r="106" spans="1:6" x14ac:dyDescent="0.25">
      <c r="A106" s="59" t="s">
        <v>739</v>
      </c>
      <c r="B106" s="49" t="s">
        <v>740</v>
      </c>
      <c r="C106" s="45"/>
      <c r="D106" s="45"/>
      <c r="E106" s="46"/>
      <c r="F106" s="47"/>
    </row>
    <row r="107" spans="1:6" x14ac:dyDescent="0.25">
      <c r="A107" s="43"/>
      <c r="B107" s="63"/>
      <c r="C107" s="45"/>
      <c r="D107" s="45"/>
      <c r="E107" s="46"/>
      <c r="F107" s="47"/>
    </row>
    <row r="108" spans="1:6" s="73" customFormat="1" ht="12" x14ac:dyDescent="0.25">
      <c r="A108" s="67" t="s">
        <v>21</v>
      </c>
      <c r="B108" s="68" t="s">
        <v>741</v>
      </c>
      <c r="C108" s="69"/>
      <c r="D108" s="70"/>
      <c r="E108" s="71"/>
      <c r="F108" s="72"/>
    </row>
    <row r="109" spans="1:6" ht="46.2" x14ac:dyDescent="0.25">
      <c r="A109" s="141" t="s">
        <v>21</v>
      </c>
      <c r="B109" s="84" t="s">
        <v>742</v>
      </c>
      <c r="C109" s="76" t="s">
        <v>1</v>
      </c>
      <c r="D109" s="76">
        <v>2</v>
      </c>
      <c r="E109" s="96"/>
      <c r="F109" s="79">
        <f t="shared" ref="F109:F112" si="6">D109*ROUND(E109,2)</f>
        <v>0</v>
      </c>
    </row>
    <row r="110" spans="1:6" ht="46.2" x14ac:dyDescent="0.25">
      <c r="A110" s="141" t="s">
        <v>22</v>
      </c>
      <c r="B110" s="84" t="s">
        <v>1779</v>
      </c>
      <c r="C110" s="76" t="s">
        <v>674</v>
      </c>
      <c r="D110" s="76">
        <v>2</v>
      </c>
      <c r="E110" s="96"/>
      <c r="F110" s="79">
        <f t="shared" si="6"/>
        <v>0</v>
      </c>
    </row>
    <row r="111" spans="1:6" ht="34.799999999999997" x14ac:dyDescent="0.25">
      <c r="A111" s="141" t="s">
        <v>24</v>
      </c>
      <c r="B111" s="84" t="s">
        <v>1778</v>
      </c>
      <c r="C111" s="76" t="s">
        <v>674</v>
      </c>
      <c r="D111" s="76">
        <v>2</v>
      </c>
      <c r="E111" s="96"/>
      <c r="F111" s="79">
        <f t="shared" si="6"/>
        <v>0</v>
      </c>
    </row>
    <row r="112" spans="1:6" ht="69" x14ac:dyDescent="0.25">
      <c r="A112" s="141" t="s">
        <v>236</v>
      </c>
      <c r="B112" s="142" t="s">
        <v>743</v>
      </c>
      <c r="C112" s="134" t="s">
        <v>16</v>
      </c>
      <c r="D112" s="143">
        <v>400</v>
      </c>
      <c r="E112" s="96"/>
      <c r="F112" s="79">
        <f t="shared" si="6"/>
        <v>0</v>
      </c>
    </row>
    <row r="113" spans="1:6" x14ac:dyDescent="0.25">
      <c r="A113" s="107"/>
      <c r="B113" s="98" t="s">
        <v>714</v>
      </c>
      <c r="C113" s="108"/>
      <c r="D113" s="109"/>
      <c r="E113" s="100"/>
      <c r="F113" s="101">
        <f>SUM(F109:F112)</f>
        <v>0</v>
      </c>
    </row>
    <row r="114" spans="1:6" x14ac:dyDescent="0.25">
      <c r="A114" s="144"/>
      <c r="B114" s="144"/>
      <c r="C114" s="144"/>
      <c r="D114" s="144"/>
      <c r="E114" s="145"/>
      <c r="F114" s="145"/>
    </row>
    <row r="115" spans="1:6" x14ac:dyDescent="0.25">
      <c r="A115" s="144"/>
      <c r="B115" s="144"/>
      <c r="C115" s="144"/>
      <c r="D115" s="144"/>
      <c r="E115" s="145"/>
      <c r="F115" s="145"/>
    </row>
    <row r="116" spans="1:6" x14ac:dyDescent="0.25">
      <c r="A116" s="146"/>
      <c r="B116" s="68" t="s">
        <v>744</v>
      </c>
      <c r="C116" s="69"/>
      <c r="D116" s="70"/>
      <c r="E116" s="71"/>
      <c r="F116" s="72"/>
    </row>
    <row r="117" spans="1:6" x14ac:dyDescent="0.25">
      <c r="A117" s="144"/>
      <c r="B117" s="144"/>
      <c r="C117" s="144"/>
      <c r="D117" s="144"/>
      <c r="E117" s="145"/>
      <c r="F117" s="145"/>
    </row>
    <row r="118" spans="1:6" x14ac:dyDescent="0.25">
      <c r="A118" s="144"/>
      <c r="B118" s="144"/>
      <c r="C118" s="144"/>
      <c r="D118" s="144"/>
      <c r="E118" s="145"/>
      <c r="F118" s="145"/>
    </row>
    <row r="119" spans="1:6" x14ac:dyDescent="0.25">
      <c r="A119" s="59" t="s">
        <v>670</v>
      </c>
      <c r="B119" s="49" t="s">
        <v>671</v>
      </c>
      <c r="C119" s="45"/>
      <c r="D119" s="45"/>
      <c r="E119" s="46"/>
      <c r="F119" s="47"/>
    </row>
    <row r="120" spans="1:6" x14ac:dyDescent="0.25">
      <c r="A120" s="147" t="s">
        <v>21</v>
      </c>
      <c r="B120" s="148" t="s">
        <v>672</v>
      </c>
      <c r="C120" s="149"/>
      <c r="D120" s="150"/>
      <c r="E120" s="151"/>
      <c r="F120" s="152">
        <f>F61</f>
        <v>0</v>
      </c>
    </row>
    <row r="121" spans="1:6" x14ac:dyDescent="0.25">
      <c r="A121" s="147" t="s">
        <v>22</v>
      </c>
      <c r="B121" s="153" t="s">
        <v>715</v>
      </c>
      <c r="C121" s="149"/>
      <c r="D121" s="149"/>
      <c r="E121" s="151"/>
      <c r="F121" s="152">
        <f>F66</f>
        <v>0</v>
      </c>
    </row>
    <row r="122" spans="1:6" x14ac:dyDescent="0.25">
      <c r="A122" s="147" t="s">
        <v>23</v>
      </c>
      <c r="B122" s="153" t="s">
        <v>718</v>
      </c>
      <c r="C122" s="149"/>
      <c r="D122" s="149"/>
      <c r="E122" s="151"/>
      <c r="F122" s="152">
        <f>F75</f>
        <v>0</v>
      </c>
    </row>
    <row r="123" spans="1:6" x14ac:dyDescent="0.25">
      <c r="A123" s="154" t="s">
        <v>24</v>
      </c>
      <c r="B123" s="153" t="s">
        <v>723</v>
      </c>
      <c r="C123" s="149"/>
      <c r="D123" s="149"/>
      <c r="E123" s="151"/>
      <c r="F123" s="152">
        <f>F93</f>
        <v>0</v>
      </c>
    </row>
    <row r="124" spans="1:6" x14ac:dyDescent="0.25">
      <c r="A124" s="147" t="s">
        <v>25</v>
      </c>
      <c r="B124" s="153" t="s">
        <v>736</v>
      </c>
      <c r="C124" s="149"/>
      <c r="D124" s="149"/>
      <c r="E124" s="151"/>
      <c r="F124" s="152">
        <f>F104</f>
        <v>0</v>
      </c>
    </row>
    <row r="125" spans="1:6" x14ac:dyDescent="0.25">
      <c r="A125" s="59" t="s">
        <v>739</v>
      </c>
      <c r="B125" s="49" t="s">
        <v>740</v>
      </c>
      <c r="C125" s="45"/>
      <c r="D125" s="45"/>
      <c r="E125" s="46"/>
      <c r="F125" s="47"/>
    </row>
    <row r="126" spans="1:6" ht="13.8" thickBot="1" x14ac:dyDescent="0.3">
      <c r="A126" s="155" t="s">
        <v>21</v>
      </c>
      <c r="B126" s="156" t="s">
        <v>741</v>
      </c>
      <c r="C126" s="157"/>
      <c r="D126" s="158"/>
      <c r="E126" s="159"/>
      <c r="F126" s="160">
        <f>F113</f>
        <v>0</v>
      </c>
    </row>
    <row r="127" spans="1:6" ht="32.1" customHeight="1" x14ac:dyDescent="0.25">
      <c r="A127" s="161"/>
      <c r="B127" s="162" t="s">
        <v>745</v>
      </c>
      <c r="C127" s="163"/>
      <c r="D127" s="163"/>
      <c r="E127" s="164"/>
      <c r="F127" s="165">
        <f>SUM(F119:F126)</f>
        <v>0</v>
      </c>
    </row>
  </sheetData>
  <mergeCells count="1">
    <mergeCell ref="A2:F2"/>
  </mergeCells>
  <pageMargins left="0.98425196850393704" right="0.39370078740157483" top="0.78740157480314965" bottom="0.78740157480314965" header="0.39370078740157483" footer="0.39370078740157483"/>
  <pageSetup paperSize="9" scale="90" fitToHeight="0" orientation="portrait" r:id="rId1"/>
  <headerFooter scaleWithDoc="0">
    <oddHeader>&amp;L&amp;8PRIMORSKO GORANSKA ŽUPANIJA 
Adamićeva 10, 51000 Rijeka &amp;C&amp;8IZGRADNJA  DVORANE U KOMPLEKSU 
MEDICINSKE ŠKOLE I  DOMA UČENIKA – RIJEKA</oddHeader>
  </headerFooter>
  <rowBreaks count="1" manualBreakCount="1">
    <brk id="114"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87"/>
  <sheetViews>
    <sheetView view="pageLayout" zoomScaleNormal="100" zoomScaleSheetLayoutView="100" workbookViewId="0">
      <selection activeCell="B10" sqref="B10"/>
    </sheetView>
  </sheetViews>
  <sheetFormatPr defaultColWidth="9.109375" defaultRowHeight="13.2" x14ac:dyDescent="0.25"/>
  <cols>
    <col min="1" max="1" width="6.44140625" style="1143" customWidth="1"/>
    <col min="2" max="2" width="52.109375" style="723" customWidth="1"/>
    <col min="3" max="3" width="18.5546875" style="723" customWidth="1"/>
    <col min="4" max="4" width="18.5546875" style="724" customWidth="1"/>
    <col min="5" max="5" width="1.6640625" style="1144" customWidth="1"/>
    <col min="6" max="6" width="12.88671875" style="1145" hidden="1" customWidth="1"/>
    <col min="7" max="7" width="12.88671875" style="1146" hidden="1" customWidth="1"/>
    <col min="8" max="8" width="8.6640625" style="1146" customWidth="1"/>
    <col min="9" max="9" width="14.33203125" style="1150" customWidth="1"/>
    <col min="10" max="11" width="14.33203125" style="1146" customWidth="1"/>
    <col min="12" max="12" width="16.88671875" style="1146" customWidth="1"/>
    <col min="13" max="14" width="14.33203125" style="1146" customWidth="1"/>
    <col min="15" max="16" width="14.33203125" style="1" customWidth="1"/>
    <col min="17" max="17" width="19" style="1" customWidth="1"/>
    <col min="18" max="26" width="14.33203125" style="1" customWidth="1"/>
    <col min="27" max="28" width="15.6640625" style="1" customWidth="1"/>
    <col min="29" max="16384" width="9.109375" style="1"/>
  </cols>
  <sheetData>
    <row r="1" spans="1:15" s="1142" customFormat="1" x14ac:dyDescent="0.25">
      <c r="A1" s="623"/>
      <c r="B1" s="599"/>
      <c r="C1" s="599"/>
      <c r="D1" s="600"/>
      <c r="E1" s="628"/>
      <c r="F1" s="1133"/>
      <c r="G1" s="1134"/>
      <c r="H1" s="1147"/>
      <c r="I1" s="1148"/>
      <c r="J1" s="1147"/>
      <c r="K1" s="1147"/>
      <c r="L1" s="1147"/>
      <c r="M1" s="1147"/>
      <c r="N1" s="1147"/>
      <c r="O1" s="1147"/>
    </row>
    <row r="2" spans="1:15" s="1142" customFormat="1" ht="13.8" thickBot="1" x14ac:dyDescent="0.3">
      <c r="A2" s="623"/>
      <c r="B2" s="601"/>
      <c r="C2" s="601"/>
      <c r="D2" s="600"/>
      <c r="E2" s="628"/>
      <c r="F2" s="1133"/>
      <c r="G2" s="1134"/>
      <c r="H2" s="1147"/>
      <c r="I2" s="1148"/>
      <c r="J2" s="1147"/>
      <c r="K2" s="1147"/>
      <c r="L2" s="1147"/>
      <c r="M2" s="1147"/>
      <c r="N2" s="1147"/>
      <c r="O2" s="1147"/>
    </row>
    <row r="3" spans="1:15" s="1142" customFormat="1" ht="21.6" thickBot="1" x14ac:dyDescent="0.3">
      <c r="A3" s="1281" t="s">
        <v>8</v>
      </c>
      <c r="B3" s="1281"/>
      <c r="C3" s="1281"/>
      <c r="D3" s="1281"/>
      <c r="E3" s="628"/>
      <c r="F3" s="1133"/>
      <c r="G3" s="1134"/>
      <c r="H3" s="1147"/>
      <c r="I3" s="1148"/>
      <c r="J3" s="1147"/>
      <c r="K3" s="1147"/>
      <c r="L3" s="1147"/>
      <c r="M3" s="1147"/>
      <c r="N3" s="1147"/>
      <c r="O3" s="1147"/>
    </row>
    <row r="4" spans="1:15" s="1151" customFormat="1" ht="21.75" customHeight="1" x14ac:dyDescent="0.25">
      <c r="A4" s="725"/>
      <c r="B4" s="602"/>
      <c r="C4" s="602"/>
      <c r="D4" s="603"/>
      <c r="E4" s="602"/>
      <c r="F4" s="1135"/>
      <c r="G4" s="1136"/>
      <c r="H4" s="722"/>
      <c r="I4" s="1149"/>
      <c r="J4" s="722"/>
      <c r="K4" s="722"/>
      <c r="L4" s="722"/>
      <c r="M4" s="722"/>
      <c r="N4" s="722"/>
      <c r="O4" s="722"/>
    </row>
    <row r="5" spans="1:15" s="722" customFormat="1" ht="22.2" customHeight="1" x14ac:dyDescent="0.25">
      <c r="A5" s="728" t="s">
        <v>1556</v>
      </c>
      <c r="B5" s="729" t="s">
        <v>1693</v>
      </c>
      <c r="C5" s="730"/>
      <c r="D5" s="731">
        <f>'A Građ REK'!H30</f>
        <v>0</v>
      </c>
      <c r="E5" s="1137"/>
      <c r="F5" s="1138"/>
      <c r="G5" s="1139"/>
      <c r="I5" s="1149"/>
    </row>
    <row r="6" spans="1:15" s="722" customFormat="1" ht="18" customHeight="1" x14ac:dyDescent="0.25">
      <c r="A6" s="721"/>
      <c r="B6" s="604"/>
      <c r="C6" s="604"/>
      <c r="D6" s="606"/>
      <c r="E6" s="1137"/>
      <c r="F6" s="1138"/>
      <c r="G6" s="1139"/>
      <c r="I6" s="1149"/>
    </row>
    <row r="7" spans="1:15" s="722" customFormat="1" ht="22.2" customHeight="1" x14ac:dyDescent="0.25">
      <c r="A7" s="736" t="s">
        <v>1560</v>
      </c>
      <c r="B7" s="729" t="s">
        <v>1558</v>
      </c>
      <c r="C7" s="730"/>
      <c r="D7" s="733">
        <f>'B obrt REK'!H30</f>
        <v>0</v>
      </c>
      <c r="E7" s="1137"/>
      <c r="F7" s="1138"/>
      <c r="G7" s="1139"/>
      <c r="I7" s="1149"/>
    </row>
    <row r="8" spans="1:15" s="722" customFormat="1" ht="18" customHeight="1" x14ac:dyDescent="0.25">
      <c r="A8" s="721"/>
      <c r="B8" s="604"/>
      <c r="C8" s="604"/>
      <c r="D8" s="605"/>
      <c r="E8" s="1137"/>
      <c r="F8" s="1138"/>
      <c r="G8" s="1139"/>
      <c r="I8" s="1149"/>
    </row>
    <row r="9" spans="1:15" s="722" customFormat="1" ht="22.2" customHeight="1" x14ac:dyDescent="0.25">
      <c r="A9" s="736" t="s">
        <v>1561</v>
      </c>
      <c r="B9" s="729" t="s">
        <v>1559</v>
      </c>
      <c r="C9" s="730"/>
      <c r="D9" s="733">
        <f>'C inst REK '!F32</f>
        <v>0</v>
      </c>
      <c r="E9" s="1137"/>
      <c r="F9" s="1138"/>
      <c r="G9" s="1139"/>
      <c r="I9" s="1149"/>
    </row>
    <row r="10" spans="1:15" s="722" customFormat="1" ht="18" customHeight="1" x14ac:dyDescent="0.25">
      <c r="A10" s="721"/>
      <c r="B10" s="604"/>
      <c r="C10" s="605"/>
      <c r="E10" s="1137"/>
      <c r="F10" s="1138"/>
      <c r="G10" s="1139"/>
      <c r="I10" s="1149"/>
    </row>
    <row r="11" spans="1:15" s="722" customFormat="1" ht="22.2" customHeight="1" x14ac:dyDescent="0.25">
      <c r="A11" s="736" t="s">
        <v>1562</v>
      </c>
      <c r="B11" s="729" t="s">
        <v>1557</v>
      </c>
      <c r="C11" s="730"/>
      <c r="D11" s="733">
        <f>'D. OPREMA'!F127</f>
        <v>0</v>
      </c>
      <c r="E11" s="1137"/>
      <c r="F11" s="1138"/>
      <c r="G11" s="1139"/>
      <c r="I11" s="1149"/>
    </row>
    <row r="12" spans="1:15" s="722" customFormat="1" ht="21.75" customHeight="1" x14ac:dyDescent="0.25">
      <c r="A12" s="721"/>
      <c r="B12" s="604"/>
      <c r="C12" s="604"/>
      <c r="D12" s="605"/>
      <c r="E12" s="1137"/>
      <c r="F12" s="1138"/>
      <c r="G12" s="1139"/>
      <c r="I12" s="1149"/>
    </row>
    <row r="13" spans="1:15" s="1142" customFormat="1" ht="22.2" customHeight="1" x14ac:dyDescent="0.25">
      <c r="A13" s="732"/>
      <c r="B13" s="728" t="s">
        <v>1563</v>
      </c>
      <c r="C13" s="728"/>
      <c r="D13" s="733">
        <f>SUM(D5:D12)</f>
        <v>0</v>
      </c>
      <c r="E13" s="628"/>
      <c r="F13" s="1133"/>
      <c r="G13" s="1134"/>
      <c r="H13" s="1147"/>
      <c r="I13" s="1148"/>
      <c r="J13" s="1147"/>
      <c r="K13" s="1147"/>
      <c r="L13" s="1147"/>
      <c r="M13" s="1147"/>
      <c r="N13" s="1147"/>
      <c r="O13" s="1147"/>
    </row>
    <row r="14" spans="1:15" s="1142" customFormat="1" ht="22.2" customHeight="1" x14ac:dyDescent="0.25">
      <c r="A14" s="732"/>
      <c r="B14" s="734" t="s">
        <v>9</v>
      </c>
      <c r="C14" s="734"/>
      <c r="D14" s="735">
        <f>ROUND((D13*0.25),2)</f>
        <v>0</v>
      </c>
      <c r="E14" s="628"/>
      <c r="F14" s="1133"/>
      <c r="G14" s="1134"/>
      <c r="H14" s="1147"/>
      <c r="I14" s="1148"/>
      <c r="J14" s="1147"/>
      <c r="K14" s="1147"/>
      <c r="L14" s="1147"/>
      <c r="M14" s="1147"/>
      <c r="N14" s="1147"/>
      <c r="O14" s="1147"/>
    </row>
    <row r="15" spans="1:15" s="1142" customFormat="1" ht="22.2" customHeight="1" x14ac:dyDescent="0.25">
      <c r="A15" s="732"/>
      <c r="B15" s="728" t="s">
        <v>1564</v>
      </c>
      <c r="C15" s="728"/>
      <c r="D15" s="733">
        <f>SUM(D13:D14)</f>
        <v>0</v>
      </c>
      <c r="E15" s="628"/>
      <c r="F15" s="1133"/>
      <c r="G15" s="1134"/>
      <c r="H15" s="1147"/>
      <c r="I15" s="1148"/>
      <c r="J15" s="1147"/>
      <c r="K15" s="1147"/>
      <c r="L15" s="1147"/>
      <c r="M15" s="1147"/>
      <c r="N15" s="1147"/>
      <c r="O15" s="1147"/>
    </row>
    <row r="16" spans="1:15" s="1142" customFormat="1" ht="13.8" x14ac:dyDescent="0.25">
      <c r="A16" s="726"/>
      <c r="B16" s="617"/>
      <c r="C16" s="617"/>
      <c r="D16" s="618"/>
      <c r="E16" s="1140"/>
      <c r="F16" s="1141"/>
      <c r="H16" s="1147"/>
      <c r="I16" s="1148"/>
      <c r="J16" s="1147"/>
      <c r="K16" s="1147"/>
      <c r="L16" s="1147"/>
      <c r="M16" s="1147"/>
      <c r="N16" s="1147"/>
      <c r="O16" s="1147"/>
    </row>
    <row r="17" spans="1:15" s="1142" customFormat="1" x14ac:dyDescent="0.25">
      <c r="A17" s="726"/>
      <c r="B17" s="607"/>
      <c r="C17" s="607"/>
      <c r="D17" s="608"/>
      <c r="E17" s="1140"/>
      <c r="F17" s="1141"/>
      <c r="H17" s="1147"/>
      <c r="I17" s="1148"/>
      <c r="J17" s="1147"/>
      <c r="K17" s="1147"/>
      <c r="L17" s="1147"/>
      <c r="M17" s="1147"/>
      <c r="N17" s="1147"/>
      <c r="O17" s="1147"/>
    </row>
    <row r="18" spans="1:15" s="1142" customFormat="1" x14ac:dyDescent="0.25">
      <c r="A18" s="727"/>
      <c r="B18" s="609"/>
      <c r="C18" s="609"/>
      <c r="D18" s="610"/>
      <c r="E18" s="1140"/>
      <c r="F18" s="1141"/>
      <c r="H18" s="1147"/>
      <c r="I18" s="1148"/>
      <c r="J18" s="1147"/>
      <c r="K18" s="1147"/>
      <c r="L18" s="1147"/>
      <c r="M18" s="1147"/>
      <c r="N18" s="1147"/>
      <c r="O18" s="1147"/>
    </row>
    <row r="19" spans="1:15" s="1142" customFormat="1" x14ac:dyDescent="0.25">
      <c r="A19" s="727"/>
      <c r="B19" s="609"/>
      <c r="C19" s="609"/>
      <c r="D19" s="610"/>
      <c r="E19" s="1140"/>
      <c r="F19" s="1141"/>
      <c r="H19" s="1147"/>
      <c r="I19" s="1148"/>
      <c r="J19" s="1147"/>
      <c r="K19" s="1147"/>
      <c r="L19" s="1147"/>
      <c r="M19" s="1147"/>
      <c r="N19" s="1147"/>
      <c r="O19" s="1147"/>
    </row>
    <row r="20" spans="1:15" s="1142" customFormat="1" x14ac:dyDescent="0.25">
      <c r="A20" s="727"/>
      <c r="B20" s="609"/>
      <c r="C20" s="609"/>
      <c r="D20" s="610"/>
      <c r="E20" s="1140"/>
      <c r="F20" s="1141"/>
      <c r="H20" s="1147"/>
      <c r="I20" s="1148"/>
      <c r="J20" s="1147"/>
      <c r="K20" s="1147"/>
      <c r="L20" s="1147"/>
      <c r="M20" s="1147"/>
      <c r="N20" s="1147"/>
      <c r="O20" s="1147"/>
    </row>
    <row r="21" spans="1:15" s="1142" customFormat="1" x14ac:dyDescent="0.25">
      <c r="A21" s="727"/>
      <c r="B21" s="609"/>
      <c r="C21" s="609"/>
      <c r="D21" s="610"/>
      <c r="E21" s="1140"/>
      <c r="F21" s="1141"/>
      <c r="H21" s="1147"/>
      <c r="I21" s="1148"/>
      <c r="J21" s="1147"/>
      <c r="K21" s="1147"/>
      <c r="L21" s="1147"/>
      <c r="M21" s="1147"/>
      <c r="N21" s="1147"/>
      <c r="O21" s="1147"/>
    </row>
    <row r="22" spans="1:15" s="1142" customFormat="1" x14ac:dyDescent="0.25">
      <c r="A22" s="727"/>
      <c r="B22" s="609"/>
      <c r="C22" s="609"/>
      <c r="D22" s="610"/>
      <c r="E22" s="1140"/>
      <c r="F22" s="1141"/>
      <c r="H22" s="1147"/>
      <c r="I22" s="1148"/>
      <c r="J22" s="1147"/>
      <c r="K22" s="1147"/>
      <c r="L22" s="1147"/>
      <c r="M22" s="1147"/>
      <c r="N22" s="1147"/>
      <c r="O22" s="1147"/>
    </row>
    <row r="23" spans="1:15" s="1142" customFormat="1" x14ac:dyDescent="0.25">
      <c r="A23" s="727"/>
      <c r="B23" s="609"/>
      <c r="C23" s="609"/>
      <c r="D23" s="610"/>
      <c r="E23" s="1140"/>
      <c r="F23" s="1141"/>
      <c r="H23" s="1147"/>
      <c r="I23" s="1148"/>
      <c r="J23" s="1147"/>
      <c r="K23" s="1147"/>
      <c r="L23" s="1147"/>
      <c r="M23" s="1147"/>
      <c r="N23" s="1147"/>
      <c r="O23" s="1147"/>
    </row>
    <row r="24" spans="1:15" s="1142" customFormat="1" x14ac:dyDescent="0.25">
      <c r="A24" s="727"/>
      <c r="B24" s="609"/>
      <c r="C24" s="609"/>
      <c r="D24" s="610"/>
      <c r="E24" s="1140"/>
      <c r="F24" s="1141"/>
      <c r="H24" s="1147"/>
      <c r="I24" s="1148"/>
      <c r="J24" s="1147"/>
      <c r="K24" s="1147"/>
      <c r="L24" s="1147"/>
      <c r="M24" s="1147"/>
      <c r="N24" s="1147"/>
      <c r="O24" s="1147"/>
    </row>
    <row r="25" spans="1:15" s="1142" customFormat="1" x14ac:dyDescent="0.25">
      <c r="A25" s="727"/>
      <c r="B25" s="609"/>
      <c r="C25" s="609"/>
      <c r="D25" s="610"/>
      <c r="E25" s="1140"/>
      <c r="F25" s="1141"/>
      <c r="H25" s="1147"/>
      <c r="I25" s="1148"/>
      <c r="J25" s="1147"/>
      <c r="K25" s="1147"/>
      <c r="L25" s="1147"/>
      <c r="M25" s="1147"/>
      <c r="N25" s="1147"/>
      <c r="O25" s="1147"/>
    </row>
    <row r="26" spans="1:15" s="1142" customFormat="1" x14ac:dyDescent="0.25">
      <c r="A26" s="727"/>
      <c r="B26" s="609"/>
      <c r="C26" s="609"/>
      <c r="D26" s="610"/>
      <c r="E26" s="1140"/>
      <c r="F26" s="1141"/>
      <c r="H26" s="1147"/>
      <c r="I26" s="1148"/>
      <c r="J26" s="1147"/>
      <c r="K26" s="1147"/>
      <c r="L26" s="1147"/>
      <c r="M26" s="1147"/>
      <c r="N26" s="1147"/>
      <c r="O26" s="1147"/>
    </row>
    <row r="27" spans="1:15" s="1142" customFormat="1" x14ac:dyDescent="0.25">
      <c r="A27" s="727"/>
      <c r="B27" s="609"/>
      <c r="C27" s="609"/>
      <c r="D27" s="610"/>
      <c r="E27" s="1140"/>
      <c r="F27" s="1141"/>
      <c r="H27" s="1147"/>
      <c r="I27" s="1148"/>
      <c r="J27" s="1147"/>
      <c r="K27" s="1147"/>
      <c r="L27" s="1147"/>
      <c r="M27" s="1147"/>
      <c r="N27" s="1147"/>
      <c r="O27" s="1147"/>
    </row>
    <row r="28" spans="1:15" s="1142" customFormat="1" x14ac:dyDescent="0.25">
      <c r="A28" s="727"/>
      <c r="B28" s="609"/>
      <c r="C28" s="609"/>
      <c r="D28" s="610"/>
      <c r="E28" s="1140"/>
      <c r="F28" s="1141"/>
      <c r="H28" s="1147"/>
      <c r="I28" s="1148"/>
      <c r="J28" s="1147"/>
      <c r="K28" s="1147"/>
      <c r="L28" s="1147"/>
      <c r="M28" s="1147"/>
      <c r="N28" s="1147"/>
      <c r="O28" s="1147"/>
    </row>
    <row r="29" spans="1:15" s="1142" customFormat="1" x14ac:dyDescent="0.25">
      <c r="A29" s="727"/>
      <c r="B29" s="609"/>
      <c r="C29" s="609"/>
      <c r="D29" s="610"/>
      <c r="E29" s="1140"/>
      <c r="F29" s="1141"/>
      <c r="H29" s="1147"/>
      <c r="I29" s="1148"/>
      <c r="J29" s="1147"/>
      <c r="K29" s="1147"/>
      <c r="L29" s="1147"/>
      <c r="M29" s="1147"/>
      <c r="N29" s="1147"/>
      <c r="O29" s="1147"/>
    </row>
    <row r="30" spans="1:15" s="1142" customFormat="1" x14ac:dyDescent="0.25">
      <c r="A30" s="727"/>
      <c r="B30" s="609"/>
      <c r="C30" s="609"/>
      <c r="D30" s="610"/>
      <c r="E30" s="1140"/>
      <c r="F30" s="1141"/>
      <c r="H30" s="1147"/>
      <c r="I30" s="1148"/>
      <c r="J30" s="1147"/>
      <c r="K30" s="1147"/>
      <c r="L30" s="1147"/>
      <c r="M30" s="1147"/>
      <c r="N30" s="1147"/>
      <c r="O30" s="1147"/>
    </row>
    <row r="31" spans="1:15" s="1142" customFormat="1" x14ac:dyDescent="0.25">
      <c r="A31" s="727"/>
      <c r="B31" s="609"/>
      <c r="C31" s="609"/>
      <c r="D31" s="610"/>
      <c r="E31" s="1140"/>
      <c r="F31" s="1141"/>
      <c r="H31" s="1147"/>
      <c r="I31" s="1148"/>
      <c r="J31" s="1147"/>
      <c r="K31" s="1147"/>
      <c r="L31" s="1147"/>
      <c r="M31" s="1147"/>
      <c r="N31" s="1147"/>
      <c r="O31" s="1147"/>
    </row>
    <row r="32" spans="1:15" s="1142" customFormat="1" x14ac:dyDescent="0.25">
      <c r="A32" s="727"/>
      <c r="B32" s="609"/>
      <c r="C32" s="609"/>
      <c r="D32" s="610"/>
      <c r="E32" s="1140"/>
      <c r="F32" s="1141"/>
      <c r="H32" s="1147"/>
      <c r="I32" s="1148"/>
      <c r="J32" s="1147"/>
      <c r="K32" s="1147"/>
      <c r="L32" s="1147"/>
      <c r="M32" s="1147"/>
      <c r="N32" s="1147"/>
      <c r="O32" s="1147"/>
    </row>
    <row r="33" spans="1:15" s="1142" customFormat="1" x14ac:dyDescent="0.25">
      <c r="A33" s="727"/>
      <c r="B33" s="609"/>
      <c r="C33" s="609"/>
      <c r="D33" s="610"/>
      <c r="E33" s="1140"/>
      <c r="F33" s="1141"/>
      <c r="H33" s="1147"/>
      <c r="I33" s="1148"/>
      <c r="J33" s="1147"/>
      <c r="K33" s="1147"/>
      <c r="L33" s="1147"/>
      <c r="M33" s="1147"/>
      <c r="N33" s="1147"/>
      <c r="O33" s="1147"/>
    </row>
    <row r="34" spans="1:15" s="1142" customFormat="1" x14ac:dyDescent="0.25">
      <c r="A34" s="727"/>
      <c r="B34" s="609"/>
      <c r="C34" s="609"/>
      <c r="D34" s="610"/>
      <c r="E34" s="1140"/>
      <c r="F34" s="1141"/>
      <c r="H34" s="1147"/>
      <c r="I34" s="1148"/>
      <c r="J34" s="1147"/>
      <c r="K34" s="1147"/>
      <c r="L34" s="1147"/>
      <c r="M34" s="1147"/>
      <c r="N34" s="1147"/>
      <c r="O34" s="1147"/>
    </row>
    <row r="35" spans="1:15" s="1142" customFormat="1" x14ac:dyDescent="0.25">
      <c r="A35" s="727"/>
      <c r="B35" s="609"/>
      <c r="C35" s="609"/>
      <c r="D35" s="610"/>
      <c r="E35" s="1140"/>
      <c r="F35" s="1141"/>
      <c r="H35" s="1147"/>
      <c r="I35" s="1148"/>
      <c r="J35" s="1147"/>
      <c r="K35" s="1147"/>
      <c r="L35" s="1147"/>
      <c r="M35" s="1147"/>
      <c r="N35" s="1147"/>
      <c r="O35" s="1147"/>
    </row>
    <row r="36" spans="1:15" s="1142" customFormat="1" x14ac:dyDescent="0.25">
      <c r="A36" s="727"/>
      <c r="B36" s="609"/>
      <c r="C36" s="609"/>
      <c r="D36" s="610"/>
      <c r="E36" s="1140"/>
      <c r="F36" s="1141"/>
      <c r="H36" s="1147"/>
      <c r="I36" s="1148"/>
      <c r="J36" s="1147"/>
      <c r="K36" s="1147"/>
      <c r="L36" s="1147"/>
      <c r="M36" s="1147"/>
      <c r="N36" s="1147"/>
      <c r="O36" s="1147"/>
    </row>
    <row r="37" spans="1:15" s="1142" customFormat="1" x14ac:dyDescent="0.25">
      <c r="A37" s="727"/>
      <c r="B37" s="609"/>
      <c r="C37" s="609"/>
      <c r="D37" s="610"/>
      <c r="E37" s="1140"/>
      <c r="F37" s="1141"/>
      <c r="H37" s="1147"/>
      <c r="I37" s="1148"/>
      <c r="J37" s="1147"/>
      <c r="K37" s="1147"/>
      <c r="L37" s="1147"/>
      <c r="M37" s="1147"/>
      <c r="N37" s="1147"/>
      <c r="O37" s="1147"/>
    </row>
    <row r="38" spans="1:15" s="1142" customFormat="1" x14ac:dyDescent="0.25">
      <c r="A38" s="727"/>
      <c r="B38" s="609"/>
      <c r="C38" s="609"/>
      <c r="D38" s="610"/>
      <c r="E38" s="1140"/>
      <c r="F38" s="1141"/>
      <c r="H38" s="1147"/>
      <c r="I38" s="1148"/>
      <c r="J38" s="1147"/>
      <c r="K38" s="1147"/>
      <c r="L38" s="1147"/>
      <c r="M38" s="1147"/>
      <c r="N38" s="1147"/>
      <c r="O38" s="1147"/>
    </row>
    <row r="39" spans="1:15" s="1142" customFormat="1" x14ac:dyDescent="0.25">
      <c r="A39" s="727"/>
      <c r="B39" s="609"/>
      <c r="C39" s="609"/>
      <c r="D39" s="610"/>
      <c r="E39" s="1140"/>
      <c r="F39" s="1141"/>
      <c r="H39" s="1147"/>
      <c r="I39" s="1148"/>
      <c r="J39" s="1147"/>
      <c r="K39" s="1147"/>
      <c r="L39" s="1147"/>
      <c r="M39" s="1147"/>
      <c r="N39" s="1147"/>
      <c r="O39" s="1147"/>
    </row>
    <row r="40" spans="1:15" s="1142" customFormat="1" x14ac:dyDescent="0.25">
      <c r="A40" s="727"/>
      <c r="B40" s="609"/>
      <c r="C40" s="609"/>
      <c r="D40" s="610"/>
      <c r="E40" s="1140"/>
      <c r="F40" s="1141"/>
      <c r="H40" s="1147"/>
      <c r="I40" s="1148"/>
      <c r="J40" s="1147"/>
      <c r="K40" s="1147"/>
      <c r="L40" s="1147"/>
      <c r="M40" s="1147"/>
      <c r="N40" s="1147"/>
      <c r="O40" s="1147"/>
    </row>
    <row r="41" spans="1:15" s="1142" customFormat="1" x14ac:dyDescent="0.25">
      <c r="A41" s="727"/>
      <c r="B41" s="609"/>
      <c r="C41" s="609"/>
      <c r="D41" s="610"/>
      <c r="E41" s="1140"/>
      <c r="F41" s="1141"/>
      <c r="H41" s="1147"/>
      <c r="I41" s="1148"/>
      <c r="J41" s="1147"/>
      <c r="K41" s="1147"/>
      <c r="L41" s="1147"/>
      <c r="M41" s="1147"/>
      <c r="N41" s="1147"/>
      <c r="O41" s="1147"/>
    </row>
    <row r="42" spans="1:15" s="1142" customFormat="1" x14ac:dyDescent="0.25">
      <c r="A42" s="727"/>
      <c r="B42" s="609"/>
      <c r="C42" s="609"/>
      <c r="D42" s="610"/>
      <c r="E42" s="1140"/>
      <c r="F42" s="1141"/>
      <c r="H42" s="1147"/>
      <c r="I42" s="1148"/>
      <c r="J42" s="1147"/>
      <c r="K42" s="1147"/>
      <c r="L42" s="1147"/>
      <c r="M42" s="1147"/>
      <c r="N42" s="1147"/>
      <c r="O42" s="1147"/>
    </row>
    <row r="43" spans="1:15" s="1142" customFormat="1" x14ac:dyDescent="0.25">
      <c r="A43" s="727"/>
      <c r="B43" s="609"/>
      <c r="C43" s="609"/>
      <c r="D43" s="610"/>
      <c r="E43" s="1140"/>
      <c r="F43" s="1141"/>
      <c r="H43" s="1147"/>
      <c r="I43" s="1148"/>
      <c r="J43" s="1147"/>
      <c r="K43" s="1147"/>
      <c r="L43" s="1147"/>
      <c r="M43" s="1147"/>
      <c r="N43" s="1147"/>
      <c r="O43" s="1147"/>
    </row>
    <row r="44" spans="1:15" s="1142" customFormat="1" x14ac:dyDescent="0.25">
      <c r="A44" s="727"/>
      <c r="B44" s="609"/>
      <c r="C44" s="609"/>
      <c r="D44" s="610"/>
      <c r="E44" s="1140"/>
      <c r="F44" s="1141"/>
      <c r="H44" s="1147"/>
      <c r="I44" s="1148"/>
      <c r="J44" s="1147"/>
      <c r="K44" s="1147"/>
      <c r="L44" s="1147"/>
      <c r="M44" s="1147"/>
      <c r="N44" s="1147"/>
      <c r="O44" s="1147"/>
    </row>
    <row r="45" spans="1:15" s="1142" customFormat="1" x14ac:dyDescent="0.25">
      <c r="A45" s="727"/>
      <c r="B45" s="609"/>
      <c r="C45" s="609"/>
      <c r="D45" s="610"/>
      <c r="E45" s="1140"/>
      <c r="F45" s="1141"/>
      <c r="H45" s="1147"/>
      <c r="I45" s="1148"/>
      <c r="J45" s="1147"/>
      <c r="K45" s="1147"/>
      <c r="L45" s="1147"/>
      <c r="M45" s="1147"/>
      <c r="N45" s="1147"/>
      <c r="O45" s="1147"/>
    </row>
    <row r="46" spans="1:15" s="1142" customFormat="1" x14ac:dyDescent="0.25">
      <c r="A46" s="727"/>
      <c r="B46" s="609"/>
      <c r="C46" s="609"/>
      <c r="D46" s="610"/>
      <c r="E46" s="1140"/>
      <c r="F46" s="1141"/>
      <c r="H46" s="1147"/>
      <c r="I46" s="1148"/>
      <c r="J46" s="1147"/>
      <c r="K46" s="1147"/>
      <c r="L46" s="1147"/>
      <c r="M46" s="1147"/>
      <c r="N46" s="1147"/>
      <c r="O46" s="1147"/>
    </row>
    <row r="47" spans="1:15" s="1142" customFormat="1" x14ac:dyDescent="0.25">
      <c r="A47" s="727"/>
      <c r="B47" s="609"/>
      <c r="C47" s="609"/>
      <c r="D47" s="610"/>
      <c r="E47" s="1140"/>
      <c r="F47" s="1141"/>
      <c r="H47" s="1147"/>
      <c r="I47" s="1148"/>
      <c r="J47" s="1147"/>
      <c r="K47" s="1147"/>
      <c r="L47" s="1147"/>
      <c r="M47" s="1147"/>
      <c r="N47" s="1147"/>
      <c r="O47" s="1147"/>
    </row>
    <row r="48" spans="1:15" s="1142" customFormat="1" x14ac:dyDescent="0.25">
      <c r="A48" s="727"/>
      <c r="B48" s="609"/>
      <c r="C48" s="609"/>
      <c r="D48" s="610"/>
      <c r="E48" s="1140"/>
      <c r="F48" s="1141"/>
      <c r="H48" s="1147"/>
      <c r="I48" s="1148"/>
      <c r="J48" s="1147"/>
      <c r="K48" s="1147"/>
      <c r="L48" s="1147"/>
      <c r="M48" s="1147"/>
      <c r="N48" s="1147"/>
      <c r="O48" s="1147"/>
    </row>
    <row r="49" spans="1:15" s="1142" customFormat="1" x14ac:dyDescent="0.25">
      <c r="A49" s="727"/>
      <c r="B49" s="609"/>
      <c r="C49" s="609"/>
      <c r="D49" s="610"/>
      <c r="E49" s="1140"/>
      <c r="F49" s="1141"/>
      <c r="H49" s="1147"/>
      <c r="I49" s="1148"/>
      <c r="J49" s="1147"/>
      <c r="K49" s="1147"/>
      <c r="L49" s="1147"/>
      <c r="M49" s="1147"/>
      <c r="N49" s="1147"/>
      <c r="O49" s="1147"/>
    </row>
    <row r="50" spans="1:15" s="1142" customFormat="1" x14ac:dyDescent="0.25">
      <c r="A50" s="727"/>
      <c r="B50" s="609"/>
      <c r="C50" s="609"/>
      <c r="D50" s="610"/>
      <c r="E50" s="1140"/>
      <c r="F50" s="1141"/>
      <c r="H50" s="1147"/>
      <c r="I50" s="1148"/>
      <c r="J50" s="1147"/>
      <c r="K50" s="1147"/>
      <c r="L50" s="1147"/>
      <c r="M50" s="1147"/>
      <c r="N50" s="1147"/>
      <c r="O50" s="1147"/>
    </row>
    <row r="51" spans="1:15" s="1142" customFormat="1" x14ac:dyDescent="0.25">
      <c r="A51" s="727"/>
      <c r="B51" s="609"/>
      <c r="C51" s="609"/>
      <c r="D51" s="610"/>
      <c r="E51" s="1140"/>
      <c r="F51" s="1141"/>
      <c r="H51" s="1147"/>
      <c r="I51" s="1148"/>
      <c r="J51" s="1147"/>
      <c r="K51" s="1147"/>
      <c r="L51" s="1147"/>
      <c r="M51" s="1147"/>
      <c r="N51" s="1147"/>
      <c r="O51" s="1147"/>
    </row>
    <row r="52" spans="1:15" s="1142" customFormat="1" x14ac:dyDescent="0.25">
      <c r="A52" s="727"/>
      <c r="B52" s="609"/>
      <c r="C52" s="609"/>
      <c r="D52" s="610"/>
      <c r="E52" s="1140"/>
      <c r="F52" s="1141"/>
      <c r="H52" s="1147"/>
      <c r="I52" s="1148"/>
      <c r="J52" s="1147"/>
      <c r="K52" s="1147"/>
      <c r="L52" s="1147"/>
      <c r="M52" s="1147"/>
      <c r="N52" s="1147"/>
      <c r="O52" s="1147"/>
    </row>
    <row r="53" spans="1:15" s="1142" customFormat="1" x14ac:dyDescent="0.25">
      <c r="A53" s="727"/>
      <c r="B53" s="609"/>
      <c r="C53" s="609"/>
      <c r="D53" s="610"/>
      <c r="E53" s="1140"/>
      <c r="F53" s="1141"/>
      <c r="H53" s="1147"/>
      <c r="I53" s="1148"/>
      <c r="J53" s="1147"/>
      <c r="K53" s="1147"/>
      <c r="L53" s="1147"/>
      <c r="M53" s="1147"/>
      <c r="N53" s="1147"/>
      <c r="O53" s="1147"/>
    </row>
    <row r="54" spans="1:15" s="1142" customFormat="1" x14ac:dyDescent="0.25">
      <c r="A54" s="727"/>
      <c r="B54" s="609"/>
      <c r="C54" s="609"/>
      <c r="D54" s="610"/>
      <c r="E54" s="1140"/>
      <c r="F54" s="1141"/>
      <c r="H54" s="1147"/>
      <c r="I54" s="1148"/>
      <c r="J54" s="1147"/>
      <c r="K54" s="1147"/>
      <c r="L54" s="1147"/>
      <c r="M54" s="1147"/>
      <c r="N54" s="1147"/>
      <c r="O54" s="1147"/>
    </row>
    <row r="55" spans="1:15" s="1142" customFormat="1" x14ac:dyDescent="0.25">
      <c r="A55" s="727"/>
      <c r="B55" s="609"/>
      <c r="C55" s="609"/>
      <c r="D55" s="610"/>
      <c r="E55" s="1140"/>
      <c r="F55" s="1141"/>
      <c r="H55" s="1147"/>
      <c r="I55" s="1148"/>
      <c r="J55" s="1147"/>
      <c r="K55" s="1147"/>
      <c r="L55" s="1147"/>
      <c r="M55" s="1147"/>
      <c r="N55" s="1147"/>
      <c r="O55" s="1147"/>
    </row>
    <row r="56" spans="1:15" s="1142" customFormat="1" x14ac:dyDescent="0.25">
      <c r="A56" s="727"/>
      <c r="B56" s="609"/>
      <c r="C56" s="609"/>
      <c r="D56" s="610"/>
      <c r="E56" s="1140"/>
      <c r="F56" s="1141"/>
      <c r="H56" s="1147"/>
      <c r="I56" s="1148"/>
      <c r="J56" s="1147"/>
      <c r="K56" s="1147"/>
      <c r="L56" s="1147"/>
      <c r="M56" s="1147"/>
      <c r="N56" s="1147"/>
      <c r="O56" s="1147"/>
    </row>
    <row r="57" spans="1:15" s="1142" customFormat="1" x14ac:dyDescent="0.25">
      <c r="A57" s="727"/>
      <c r="B57" s="609"/>
      <c r="C57" s="609"/>
      <c r="D57" s="610"/>
      <c r="E57" s="1140"/>
      <c r="F57" s="1141"/>
      <c r="H57" s="1147"/>
      <c r="I57" s="1148"/>
      <c r="J57" s="1147"/>
      <c r="K57" s="1147"/>
      <c r="L57" s="1147"/>
      <c r="M57" s="1147"/>
      <c r="N57" s="1147"/>
      <c r="O57" s="1147"/>
    </row>
    <row r="58" spans="1:15" s="1142" customFormat="1" x14ac:dyDescent="0.25">
      <c r="A58" s="727"/>
      <c r="B58" s="609"/>
      <c r="C58" s="609"/>
      <c r="D58" s="610"/>
      <c r="E58" s="1140"/>
      <c r="F58" s="1141"/>
      <c r="H58" s="1147"/>
      <c r="I58" s="1148"/>
      <c r="J58" s="1147"/>
      <c r="K58" s="1147"/>
      <c r="L58" s="1147"/>
      <c r="M58" s="1147"/>
      <c r="N58" s="1147"/>
      <c r="O58" s="1147"/>
    </row>
    <row r="59" spans="1:15" s="1142" customFormat="1" x14ac:dyDescent="0.25">
      <c r="A59" s="727"/>
      <c r="B59" s="609"/>
      <c r="C59" s="609"/>
      <c r="D59" s="610"/>
      <c r="E59" s="1140"/>
      <c r="F59" s="1141"/>
      <c r="H59" s="1147"/>
      <c r="I59" s="1148"/>
      <c r="J59" s="1147"/>
      <c r="K59" s="1147"/>
      <c r="L59" s="1147"/>
      <c r="M59" s="1147"/>
      <c r="N59" s="1147"/>
      <c r="O59" s="1147"/>
    </row>
    <row r="60" spans="1:15" s="1142" customFormat="1" x14ac:dyDescent="0.25">
      <c r="A60" s="727"/>
      <c r="B60" s="609"/>
      <c r="C60" s="609"/>
      <c r="D60" s="610"/>
      <c r="E60" s="1140"/>
      <c r="F60" s="1141"/>
      <c r="H60" s="1147"/>
      <c r="I60" s="1148"/>
      <c r="J60" s="1147"/>
      <c r="K60" s="1147"/>
      <c r="L60" s="1147"/>
      <c r="M60" s="1147"/>
      <c r="N60" s="1147"/>
      <c r="O60" s="1147"/>
    </row>
    <row r="61" spans="1:15" s="1142" customFormat="1" x14ac:dyDescent="0.25">
      <c r="A61" s="727"/>
      <c r="B61" s="609"/>
      <c r="C61" s="609"/>
      <c r="D61" s="610"/>
      <c r="E61" s="1140"/>
      <c r="F61" s="1141"/>
      <c r="H61" s="1147"/>
      <c r="I61" s="1148"/>
      <c r="J61" s="1147"/>
      <c r="K61" s="1147"/>
      <c r="L61" s="1147"/>
      <c r="M61" s="1147"/>
      <c r="N61" s="1147"/>
      <c r="O61" s="1147"/>
    </row>
    <row r="62" spans="1:15" s="1142" customFormat="1" x14ac:dyDescent="0.25">
      <c r="A62" s="727"/>
      <c r="B62" s="609"/>
      <c r="C62" s="609"/>
      <c r="D62" s="610"/>
      <c r="E62" s="1140"/>
      <c r="F62" s="1141"/>
      <c r="H62" s="1147"/>
      <c r="I62" s="1148"/>
      <c r="J62" s="1147"/>
      <c r="K62" s="1147"/>
      <c r="L62" s="1147"/>
      <c r="M62" s="1147"/>
      <c r="N62" s="1147"/>
      <c r="O62" s="1147"/>
    </row>
    <row r="63" spans="1:15" s="1142" customFormat="1" x14ac:dyDescent="0.25">
      <c r="A63" s="727"/>
      <c r="B63" s="609"/>
      <c r="C63" s="609"/>
      <c r="D63" s="610"/>
      <c r="E63" s="1140"/>
      <c r="F63" s="1141"/>
      <c r="H63" s="1147"/>
      <c r="I63" s="1148"/>
      <c r="J63" s="1147"/>
      <c r="K63" s="1147"/>
      <c r="L63" s="1147"/>
      <c r="M63" s="1147"/>
      <c r="N63" s="1147"/>
      <c r="O63" s="1147"/>
    </row>
    <row r="64" spans="1:15" s="1142" customFormat="1" x14ac:dyDescent="0.25">
      <c r="A64" s="727"/>
      <c r="B64" s="609"/>
      <c r="C64" s="609"/>
      <c r="D64" s="610"/>
      <c r="E64" s="1140"/>
      <c r="F64" s="1141"/>
      <c r="H64" s="1147"/>
      <c r="I64" s="1148"/>
      <c r="J64" s="1147"/>
      <c r="K64" s="1147"/>
      <c r="L64" s="1147"/>
      <c r="M64" s="1147"/>
      <c r="N64" s="1147"/>
      <c r="O64" s="1147"/>
    </row>
    <row r="65" spans="1:15" s="1142" customFormat="1" x14ac:dyDescent="0.25">
      <c r="A65" s="727"/>
      <c r="B65" s="609"/>
      <c r="C65" s="609"/>
      <c r="D65" s="610"/>
      <c r="E65" s="1140"/>
      <c r="F65" s="1141"/>
      <c r="H65" s="1147"/>
      <c r="I65" s="1148"/>
      <c r="J65" s="1147"/>
      <c r="K65" s="1147"/>
      <c r="L65" s="1147"/>
      <c r="M65" s="1147"/>
      <c r="N65" s="1147"/>
      <c r="O65" s="1147"/>
    </row>
    <row r="66" spans="1:15" s="1142" customFormat="1" x14ac:dyDescent="0.25">
      <c r="A66" s="727"/>
      <c r="B66" s="609"/>
      <c r="C66" s="609"/>
      <c r="D66" s="610"/>
      <c r="E66" s="1140"/>
      <c r="F66" s="1141"/>
      <c r="H66" s="1147"/>
      <c r="I66" s="1148"/>
      <c r="J66" s="1147"/>
      <c r="K66" s="1147"/>
      <c r="L66" s="1147"/>
      <c r="M66" s="1147"/>
      <c r="N66" s="1147"/>
      <c r="O66" s="1147"/>
    </row>
    <row r="67" spans="1:15" s="1142" customFormat="1" x14ac:dyDescent="0.25">
      <c r="A67" s="727"/>
      <c r="B67" s="609"/>
      <c r="C67" s="609"/>
      <c r="D67" s="610"/>
      <c r="E67" s="1140"/>
      <c r="F67" s="1141"/>
      <c r="H67" s="1147"/>
      <c r="I67" s="1148"/>
      <c r="J67" s="1147"/>
      <c r="K67" s="1147"/>
      <c r="L67" s="1147"/>
      <c r="M67" s="1147"/>
      <c r="N67" s="1147"/>
      <c r="O67" s="1147"/>
    </row>
    <row r="68" spans="1:15" s="1142" customFormat="1" x14ac:dyDescent="0.25">
      <c r="A68" s="727"/>
      <c r="B68" s="609"/>
      <c r="C68" s="609"/>
      <c r="D68" s="610"/>
      <c r="E68" s="1140"/>
      <c r="F68" s="1141"/>
      <c r="H68" s="1147"/>
      <c r="I68" s="1148"/>
      <c r="J68" s="1147"/>
      <c r="K68" s="1147"/>
      <c r="L68" s="1147"/>
      <c r="M68" s="1147"/>
      <c r="N68" s="1147"/>
      <c r="O68" s="1147"/>
    </row>
    <row r="69" spans="1:15" s="1142" customFormat="1" x14ac:dyDescent="0.25">
      <c r="A69" s="727"/>
      <c r="B69" s="609"/>
      <c r="C69" s="609"/>
      <c r="D69" s="610"/>
      <c r="E69" s="1140"/>
      <c r="F69" s="1141"/>
      <c r="H69" s="1147"/>
      <c r="I69" s="1148"/>
      <c r="J69" s="1147"/>
      <c r="K69" s="1147"/>
      <c r="L69" s="1147"/>
      <c r="M69" s="1147"/>
      <c r="N69" s="1147"/>
      <c r="O69" s="1147"/>
    </row>
    <row r="70" spans="1:15" s="1142" customFormat="1" x14ac:dyDescent="0.25">
      <c r="A70" s="727"/>
      <c r="B70" s="609"/>
      <c r="C70" s="609"/>
      <c r="D70" s="610"/>
      <c r="E70" s="1140"/>
      <c r="F70" s="1141"/>
      <c r="H70" s="1147"/>
      <c r="I70" s="1148"/>
      <c r="J70" s="1147"/>
      <c r="K70" s="1147"/>
      <c r="L70" s="1147"/>
      <c r="M70" s="1147"/>
      <c r="N70" s="1147"/>
      <c r="O70" s="1147"/>
    </row>
    <row r="71" spans="1:15" s="1142" customFormat="1" x14ac:dyDescent="0.25">
      <c r="A71" s="727"/>
      <c r="B71" s="609"/>
      <c r="C71" s="609"/>
      <c r="D71" s="610"/>
      <c r="E71" s="1140"/>
      <c r="F71" s="1141"/>
      <c r="H71" s="1147"/>
      <c r="I71" s="1148"/>
      <c r="J71" s="1147"/>
      <c r="K71" s="1147"/>
      <c r="L71" s="1147"/>
      <c r="M71" s="1147"/>
      <c r="N71" s="1147"/>
      <c r="O71" s="1147"/>
    </row>
    <row r="72" spans="1:15" s="1142" customFormat="1" x14ac:dyDescent="0.25">
      <c r="A72" s="727"/>
      <c r="B72" s="609"/>
      <c r="C72" s="609"/>
      <c r="D72" s="610"/>
      <c r="E72" s="1140"/>
      <c r="F72" s="1141"/>
      <c r="H72" s="1147"/>
      <c r="I72" s="1148"/>
      <c r="J72" s="1147"/>
      <c r="K72" s="1147"/>
      <c r="L72" s="1147"/>
      <c r="M72" s="1147"/>
      <c r="N72" s="1147"/>
      <c r="O72" s="1147"/>
    </row>
    <row r="73" spans="1:15" s="1142" customFormat="1" x14ac:dyDescent="0.25">
      <c r="A73" s="727"/>
      <c r="B73" s="609"/>
      <c r="C73" s="609"/>
      <c r="D73" s="610"/>
      <c r="E73" s="1140"/>
      <c r="F73" s="1141"/>
      <c r="H73" s="1147"/>
      <c r="I73" s="1148"/>
      <c r="J73" s="1147"/>
      <c r="K73" s="1147"/>
      <c r="L73" s="1147"/>
      <c r="M73" s="1147"/>
      <c r="N73" s="1147"/>
      <c r="O73" s="1147"/>
    </row>
    <row r="74" spans="1:15" s="1142" customFormat="1" x14ac:dyDescent="0.25">
      <c r="A74" s="727"/>
      <c r="B74" s="609"/>
      <c r="C74" s="609"/>
      <c r="D74" s="610"/>
      <c r="E74" s="1140"/>
      <c r="F74" s="1141"/>
      <c r="H74" s="1147"/>
      <c r="I74" s="1148"/>
      <c r="J74" s="1147"/>
      <c r="K74" s="1147"/>
      <c r="L74" s="1147"/>
      <c r="M74" s="1147"/>
      <c r="N74" s="1147"/>
      <c r="O74" s="1147"/>
    </row>
    <row r="75" spans="1:15" s="1142" customFormat="1" x14ac:dyDescent="0.25">
      <c r="A75" s="727"/>
      <c r="B75" s="609"/>
      <c r="C75" s="609"/>
      <c r="D75" s="610"/>
      <c r="E75" s="1140"/>
      <c r="F75" s="1141"/>
      <c r="H75" s="1147"/>
      <c r="I75" s="1148"/>
      <c r="J75" s="1147"/>
      <c r="K75" s="1147"/>
      <c r="L75" s="1147"/>
      <c r="M75" s="1147"/>
      <c r="N75" s="1147"/>
      <c r="O75" s="1147"/>
    </row>
    <row r="76" spans="1:15" s="1142" customFormat="1" x14ac:dyDescent="0.25">
      <c r="A76" s="727"/>
      <c r="B76" s="609"/>
      <c r="C76" s="609"/>
      <c r="D76" s="610"/>
      <c r="E76" s="1140"/>
      <c r="F76" s="1141"/>
      <c r="H76" s="1147"/>
      <c r="I76" s="1148"/>
      <c r="J76" s="1147"/>
      <c r="K76" s="1147"/>
      <c r="L76" s="1147"/>
      <c r="M76" s="1147"/>
      <c r="N76" s="1147"/>
      <c r="O76" s="1147"/>
    </row>
    <row r="77" spans="1:15" s="1142" customFormat="1" x14ac:dyDescent="0.25">
      <c r="A77" s="727"/>
      <c r="B77" s="609"/>
      <c r="C77" s="609"/>
      <c r="D77" s="610"/>
      <c r="E77" s="1140"/>
      <c r="F77" s="1141"/>
      <c r="H77" s="1147"/>
      <c r="I77" s="1148"/>
      <c r="J77" s="1147"/>
      <c r="K77" s="1147"/>
      <c r="L77" s="1147"/>
      <c r="M77" s="1147"/>
      <c r="N77" s="1147"/>
      <c r="O77" s="1147"/>
    </row>
    <row r="78" spans="1:15" s="1142" customFormat="1" x14ac:dyDescent="0.25">
      <c r="A78" s="727"/>
      <c r="B78" s="609"/>
      <c r="C78" s="609"/>
      <c r="D78" s="610"/>
      <c r="E78" s="1140"/>
      <c r="F78" s="1141"/>
      <c r="H78" s="1147"/>
      <c r="I78" s="1148"/>
      <c r="J78" s="1147"/>
      <c r="K78" s="1147"/>
      <c r="L78" s="1147"/>
      <c r="M78" s="1147"/>
      <c r="N78" s="1147"/>
      <c r="O78" s="1147"/>
    </row>
    <row r="79" spans="1:15" s="1142" customFormat="1" x14ac:dyDescent="0.25">
      <c r="A79" s="727"/>
      <c r="B79" s="609"/>
      <c r="C79" s="609"/>
      <c r="D79" s="610"/>
      <c r="E79" s="1140"/>
      <c r="F79" s="1141"/>
      <c r="H79" s="1147"/>
      <c r="I79" s="1148"/>
      <c r="J79" s="1147"/>
      <c r="K79" s="1147"/>
      <c r="L79" s="1147"/>
      <c r="M79" s="1147"/>
      <c r="N79" s="1147"/>
      <c r="O79" s="1147"/>
    </row>
    <row r="80" spans="1:15" s="1142" customFormat="1" x14ac:dyDescent="0.25">
      <c r="A80" s="727"/>
      <c r="B80" s="609"/>
      <c r="C80" s="609"/>
      <c r="D80" s="610"/>
      <c r="E80" s="1140"/>
      <c r="F80" s="1141"/>
      <c r="H80" s="1147"/>
      <c r="I80" s="1148"/>
      <c r="J80" s="1147"/>
      <c r="K80" s="1147"/>
      <c r="L80" s="1147"/>
      <c r="M80" s="1147"/>
      <c r="N80" s="1147"/>
      <c r="O80" s="1147"/>
    </row>
    <row r="81" spans="1:15" s="1142" customFormat="1" x14ac:dyDescent="0.25">
      <c r="A81" s="727"/>
      <c r="B81" s="609"/>
      <c r="C81" s="609"/>
      <c r="D81" s="610"/>
      <c r="E81" s="1140"/>
      <c r="F81" s="1141"/>
      <c r="H81" s="1147"/>
      <c r="I81" s="1148"/>
      <c r="J81" s="1147"/>
      <c r="K81" s="1147"/>
      <c r="L81" s="1147"/>
      <c r="M81" s="1147"/>
      <c r="N81" s="1147"/>
      <c r="O81" s="1147"/>
    </row>
    <row r="82" spans="1:15" s="1142" customFormat="1" x14ac:dyDescent="0.25">
      <c r="A82" s="727"/>
      <c r="B82" s="609"/>
      <c r="C82" s="609"/>
      <c r="D82" s="610"/>
      <c r="E82" s="1140"/>
      <c r="F82" s="1141"/>
      <c r="H82" s="1147"/>
      <c r="I82" s="1148"/>
      <c r="J82" s="1147"/>
      <c r="K82" s="1147"/>
      <c r="L82" s="1147"/>
      <c r="M82" s="1147"/>
      <c r="N82" s="1147"/>
      <c r="O82" s="1147"/>
    </row>
    <row r="83" spans="1:15" s="1142" customFormat="1" x14ac:dyDescent="0.25">
      <c r="A83" s="727"/>
      <c r="B83" s="609"/>
      <c r="C83" s="609"/>
      <c r="D83" s="610"/>
      <c r="E83" s="1140"/>
      <c r="F83" s="1141"/>
      <c r="H83" s="1147"/>
      <c r="I83" s="1148"/>
      <c r="J83" s="1147"/>
      <c r="K83" s="1147"/>
      <c r="L83" s="1147"/>
      <c r="M83" s="1147"/>
      <c r="N83" s="1147"/>
      <c r="O83" s="1147"/>
    </row>
    <row r="84" spans="1:15" s="1142" customFormat="1" x14ac:dyDescent="0.25">
      <c r="A84" s="727"/>
      <c r="B84" s="609"/>
      <c r="C84" s="609"/>
      <c r="D84" s="610"/>
      <c r="E84" s="1140"/>
      <c r="F84" s="1141"/>
      <c r="H84" s="1147"/>
      <c r="I84" s="1148"/>
      <c r="J84" s="1147"/>
      <c r="K84" s="1147"/>
      <c r="L84" s="1147"/>
      <c r="M84" s="1147"/>
      <c r="N84" s="1147"/>
      <c r="O84" s="1147"/>
    </row>
    <row r="85" spans="1:15" s="1142" customFormat="1" x14ac:dyDescent="0.25">
      <c r="A85" s="727"/>
      <c r="B85" s="609"/>
      <c r="C85" s="609"/>
      <c r="D85" s="610"/>
      <c r="E85" s="1140"/>
      <c r="F85" s="1141"/>
      <c r="H85" s="1147"/>
      <c r="I85" s="1148"/>
      <c r="J85" s="1147"/>
      <c r="K85" s="1147"/>
      <c r="L85" s="1147"/>
      <c r="M85" s="1147"/>
      <c r="N85" s="1147"/>
      <c r="O85" s="1147"/>
    </row>
    <row r="86" spans="1:15" s="1142" customFormat="1" x14ac:dyDescent="0.25">
      <c r="A86" s="727"/>
      <c r="B86" s="609"/>
      <c r="C86" s="609"/>
      <c r="D86" s="610"/>
      <c r="E86" s="1140"/>
      <c r="F86" s="1141"/>
      <c r="H86" s="1147"/>
      <c r="I86" s="1148"/>
      <c r="J86" s="1147"/>
      <c r="K86" s="1147"/>
      <c r="L86" s="1147"/>
      <c r="M86" s="1147"/>
      <c r="N86" s="1147"/>
      <c r="O86" s="1147"/>
    </row>
    <row r="87" spans="1:15" s="1142" customFormat="1" x14ac:dyDescent="0.25">
      <c r="A87" s="727"/>
      <c r="B87" s="609"/>
      <c r="C87" s="609"/>
      <c r="D87" s="610"/>
      <c r="E87" s="1140"/>
      <c r="F87" s="1141"/>
      <c r="H87" s="1147"/>
      <c r="I87" s="1148"/>
      <c r="J87" s="1147"/>
      <c r="K87" s="1147"/>
      <c r="L87" s="1147"/>
      <c r="M87" s="1147"/>
      <c r="N87" s="1147"/>
      <c r="O87" s="1147"/>
    </row>
    <row r="88" spans="1:15" s="1142" customFormat="1" x14ac:dyDescent="0.25">
      <c r="A88" s="727"/>
      <c r="B88" s="609"/>
      <c r="C88" s="609"/>
      <c r="D88" s="610"/>
      <c r="E88" s="1140"/>
      <c r="F88" s="1141"/>
      <c r="H88" s="1147"/>
      <c r="I88" s="1148"/>
      <c r="J88" s="1147"/>
      <c r="K88" s="1147"/>
      <c r="L88" s="1147"/>
      <c r="M88" s="1147"/>
      <c r="N88" s="1147"/>
      <c r="O88" s="1147"/>
    </row>
    <row r="89" spans="1:15" s="1142" customFormat="1" x14ac:dyDescent="0.25">
      <c r="A89" s="727"/>
      <c r="B89" s="609"/>
      <c r="C89" s="609"/>
      <c r="D89" s="610"/>
      <c r="E89" s="1140"/>
      <c r="F89" s="1141"/>
      <c r="H89" s="1147"/>
      <c r="I89" s="1148"/>
      <c r="J89" s="1147"/>
      <c r="K89" s="1147"/>
      <c r="L89" s="1147"/>
      <c r="M89" s="1147"/>
      <c r="N89" s="1147"/>
      <c r="O89" s="1147"/>
    </row>
    <row r="90" spans="1:15" s="1142" customFormat="1" x14ac:dyDescent="0.25">
      <c r="A90" s="727"/>
      <c r="B90" s="609"/>
      <c r="C90" s="609"/>
      <c r="D90" s="610"/>
      <c r="E90" s="1140"/>
      <c r="F90" s="1141"/>
      <c r="H90" s="1147"/>
      <c r="I90" s="1148"/>
      <c r="J90" s="1147"/>
      <c r="K90" s="1147"/>
      <c r="L90" s="1147"/>
      <c r="M90" s="1147"/>
      <c r="N90" s="1147"/>
      <c r="O90" s="1147"/>
    </row>
    <row r="91" spans="1:15" s="1142" customFormat="1" x14ac:dyDescent="0.25">
      <c r="A91" s="727"/>
      <c r="B91" s="609"/>
      <c r="C91" s="609"/>
      <c r="D91" s="610"/>
      <c r="E91" s="1140"/>
      <c r="F91" s="1141"/>
      <c r="H91" s="1147"/>
      <c r="I91" s="1148"/>
      <c r="J91" s="1147"/>
      <c r="K91" s="1147"/>
      <c r="L91" s="1147"/>
      <c r="M91" s="1147"/>
      <c r="N91" s="1147"/>
      <c r="O91" s="1147"/>
    </row>
    <row r="92" spans="1:15" s="1142" customFormat="1" x14ac:dyDescent="0.25">
      <c r="A92" s="727"/>
      <c r="B92" s="609"/>
      <c r="C92" s="609"/>
      <c r="D92" s="610"/>
      <c r="E92" s="1140"/>
      <c r="F92" s="1141"/>
      <c r="H92" s="1147"/>
      <c r="I92" s="1148"/>
      <c r="J92" s="1147"/>
      <c r="K92" s="1147"/>
      <c r="L92" s="1147"/>
      <c r="M92" s="1147"/>
      <c r="N92" s="1147"/>
      <c r="O92" s="1147"/>
    </row>
    <row r="93" spans="1:15" s="1142" customFormat="1" x14ac:dyDescent="0.25">
      <c r="A93" s="727"/>
      <c r="B93" s="609"/>
      <c r="C93" s="609"/>
      <c r="D93" s="610"/>
      <c r="E93" s="1140"/>
      <c r="F93" s="1141"/>
      <c r="H93" s="1147"/>
      <c r="I93" s="1148"/>
      <c r="J93" s="1147"/>
      <c r="K93" s="1147"/>
      <c r="L93" s="1147"/>
      <c r="M93" s="1147"/>
      <c r="N93" s="1147"/>
      <c r="O93" s="1147"/>
    </row>
    <row r="94" spans="1:15" s="1142" customFormat="1" x14ac:dyDescent="0.25">
      <c r="A94" s="727"/>
      <c r="B94" s="609"/>
      <c r="C94" s="609"/>
      <c r="D94" s="610"/>
      <c r="E94" s="1140"/>
      <c r="F94" s="1141"/>
      <c r="H94" s="1147"/>
      <c r="I94" s="1148"/>
      <c r="J94" s="1147"/>
      <c r="K94" s="1147"/>
      <c r="L94" s="1147"/>
      <c r="M94" s="1147"/>
      <c r="N94" s="1147"/>
      <c r="O94" s="1147"/>
    </row>
    <row r="95" spans="1:15" s="1142" customFormat="1" x14ac:dyDescent="0.25">
      <c r="A95" s="727"/>
      <c r="B95" s="609"/>
      <c r="C95" s="609"/>
      <c r="D95" s="610"/>
      <c r="E95" s="1140"/>
      <c r="F95" s="1141"/>
      <c r="H95" s="1147"/>
      <c r="I95" s="1148"/>
      <c r="J95" s="1147"/>
      <c r="K95" s="1147"/>
      <c r="L95" s="1147"/>
      <c r="M95" s="1147"/>
      <c r="N95" s="1147"/>
      <c r="O95" s="1147"/>
    </row>
    <row r="96" spans="1:15" s="1142" customFormat="1" x14ac:dyDescent="0.25">
      <c r="A96" s="727"/>
      <c r="B96" s="609"/>
      <c r="C96" s="609"/>
      <c r="D96" s="610"/>
      <c r="E96" s="1140"/>
      <c r="F96" s="1141"/>
      <c r="H96" s="1147"/>
      <c r="I96" s="1148"/>
      <c r="J96" s="1147"/>
      <c r="K96" s="1147"/>
      <c r="L96" s="1147"/>
      <c r="M96" s="1147"/>
      <c r="N96" s="1147"/>
      <c r="O96" s="1147"/>
    </row>
    <row r="97" spans="1:15" s="1142" customFormat="1" x14ac:dyDescent="0.25">
      <c r="A97" s="727"/>
      <c r="B97" s="609"/>
      <c r="C97" s="609"/>
      <c r="D97" s="610"/>
      <c r="E97" s="1140"/>
      <c r="F97" s="1141"/>
      <c r="H97" s="1147"/>
      <c r="I97" s="1148"/>
      <c r="J97" s="1147"/>
      <c r="K97" s="1147"/>
      <c r="L97" s="1147"/>
      <c r="M97" s="1147"/>
      <c r="N97" s="1147"/>
      <c r="O97" s="1147"/>
    </row>
    <row r="98" spans="1:15" s="1142" customFormat="1" x14ac:dyDescent="0.25">
      <c r="A98" s="727"/>
      <c r="B98" s="609"/>
      <c r="C98" s="609"/>
      <c r="D98" s="610"/>
      <c r="E98" s="1140"/>
      <c r="F98" s="1141"/>
      <c r="H98" s="1147"/>
      <c r="I98" s="1148"/>
      <c r="J98" s="1147"/>
      <c r="K98" s="1147"/>
      <c r="L98" s="1147"/>
      <c r="M98" s="1147"/>
      <c r="N98" s="1147"/>
      <c r="O98" s="1147"/>
    </row>
    <row r="99" spans="1:15" s="1142" customFormat="1" x14ac:dyDescent="0.25">
      <c r="A99" s="727"/>
      <c r="B99" s="609"/>
      <c r="C99" s="609"/>
      <c r="D99" s="610"/>
      <c r="E99" s="1140"/>
      <c r="F99" s="1141"/>
      <c r="H99" s="1147"/>
      <c r="I99" s="1148"/>
      <c r="J99" s="1147"/>
      <c r="K99" s="1147"/>
      <c r="L99" s="1147"/>
      <c r="M99" s="1147"/>
      <c r="N99" s="1147"/>
      <c r="O99" s="1147"/>
    </row>
    <row r="100" spans="1:15" s="1142" customFormat="1" x14ac:dyDescent="0.25">
      <c r="A100" s="727"/>
      <c r="B100" s="609"/>
      <c r="C100" s="609"/>
      <c r="D100" s="610"/>
      <c r="E100" s="1140"/>
      <c r="F100" s="1141"/>
      <c r="H100" s="1147"/>
      <c r="I100" s="1148"/>
      <c r="J100" s="1147"/>
      <c r="K100" s="1147"/>
      <c r="L100" s="1147"/>
      <c r="M100" s="1147"/>
      <c r="N100" s="1147"/>
      <c r="O100" s="1147"/>
    </row>
    <row r="101" spans="1:15" s="1142" customFormat="1" x14ac:dyDescent="0.25">
      <c r="A101" s="727"/>
      <c r="B101" s="609"/>
      <c r="C101" s="609"/>
      <c r="D101" s="610"/>
      <c r="E101" s="1140"/>
      <c r="F101" s="1141"/>
      <c r="H101" s="1147"/>
      <c r="I101" s="1148"/>
      <c r="J101" s="1147"/>
      <c r="K101" s="1147"/>
      <c r="L101" s="1147"/>
      <c r="M101" s="1147"/>
      <c r="N101" s="1147"/>
      <c r="O101" s="1147"/>
    </row>
    <row r="102" spans="1:15" s="1142" customFormat="1" x14ac:dyDescent="0.25">
      <c r="A102" s="727"/>
      <c r="B102" s="609"/>
      <c r="C102" s="609"/>
      <c r="D102" s="610"/>
      <c r="E102" s="1140"/>
      <c r="F102" s="1141"/>
      <c r="H102" s="1147"/>
      <c r="I102" s="1148"/>
      <c r="J102" s="1147"/>
      <c r="K102" s="1147"/>
      <c r="L102" s="1147"/>
      <c r="M102" s="1147"/>
      <c r="N102" s="1147"/>
      <c r="O102" s="1147"/>
    </row>
    <row r="103" spans="1:15" s="1142" customFormat="1" x14ac:dyDescent="0.25">
      <c r="A103" s="727"/>
      <c r="B103" s="609"/>
      <c r="C103" s="609"/>
      <c r="D103" s="610"/>
      <c r="E103" s="1140"/>
      <c r="F103" s="1141"/>
      <c r="H103" s="1147"/>
      <c r="I103" s="1148"/>
      <c r="J103" s="1147"/>
      <c r="K103" s="1147"/>
      <c r="L103" s="1147"/>
      <c r="M103" s="1147"/>
      <c r="N103" s="1147"/>
      <c r="O103" s="1147"/>
    </row>
    <row r="104" spans="1:15" s="1142" customFormat="1" x14ac:dyDescent="0.25">
      <c r="A104" s="727"/>
      <c r="B104" s="609"/>
      <c r="C104" s="609"/>
      <c r="D104" s="610"/>
      <c r="E104" s="1140"/>
      <c r="F104" s="1141"/>
      <c r="H104" s="1147"/>
      <c r="I104" s="1148"/>
      <c r="J104" s="1147"/>
      <c r="K104" s="1147"/>
      <c r="L104" s="1147"/>
      <c r="M104" s="1147"/>
      <c r="N104" s="1147"/>
      <c r="O104" s="1147"/>
    </row>
    <row r="105" spans="1:15" s="1142" customFormat="1" x14ac:dyDescent="0.25">
      <c r="A105" s="727"/>
      <c r="B105" s="609"/>
      <c r="C105" s="609"/>
      <c r="D105" s="610"/>
      <c r="E105" s="1140"/>
      <c r="F105" s="1141"/>
      <c r="H105" s="1147"/>
      <c r="I105" s="1148"/>
      <c r="J105" s="1147"/>
      <c r="K105" s="1147"/>
      <c r="L105" s="1147"/>
      <c r="M105" s="1147"/>
      <c r="N105" s="1147"/>
      <c r="O105" s="1147"/>
    </row>
    <row r="106" spans="1:15" s="1142" customFormat="1" x14ac:dyDescent="0.25">
      <c r="A106" s="727"/>
      <c r="B106" s="609"/>
      <c r="C106" s="609"/>
      <c r="D106" s="610"/>
      <c r="E106" s="1140"/>
      <c r="F106" s="1141"/>
      <c r="H106" s="1147"/>
      <c r="I106" s="1148"/>
      <c r="J106" s="1147"/>
      <c r="K106" s="1147"/>
      <c r="L106" s="1147"/>
      <c r="M106" s="1147"/>
      <c r="N106" s="1147"/>
      <c r="O106" s="1147"/>
    </row>
    <row r="107" spans="1:15" s="1142" customFormat="1" x14ac:dyDescent="0.25">
      <c r="A107" s="727"/>
      <c r="B107" s="609"/>
      <c r="C107" s="609"/>
      <c r="D107" s="610"/>
      <c r="E107" s="1140"/>
      <c r="F107" s="1141"/>
      <c r="H107" s="1147"/>
      <c r="I107" s="1148"/>
      <c r="J107" s="1147"/>
      <c r="K107" s="1147"/>
      <c r="L107" s="1147"/>
      <c r="M107" s="1147"/>
      <c r="N107" s="1147"/>
      <c r="O107" s="1147"/>
    </row>
    <row r="108" spans="1:15" s="1142" customFormat="1" x14ac:dyDescent="0.25">
      <c r="A108" s="727"/>
      <c r="B108" s="609"/>
      <c r="C108" s="609"/>
      <c r="D108" s="610"/>
      <c r="E108" s="1140"/>
      <c r="F108" s="1141"/>
      <c r="I108" s="1148"/>
    </row>
    <row r="109" spans="1:15" s="1142" customFormat="1" x14ac:dyDescent="0.25">
      <c r="A109" s="727"/>
      <c r="B109" s="609"/>
      <c r="C109" s="609"/>
      <c r="D109" s="610"/>
      <c r="E109" s="1140"/>
      <c r="F109" s="1141"/>
      <c r="I109" s="1148"/>
    </row>
    <row r="110" spans="1:15" s="1142" customFormat="1" x14ac:dyDescent="0.25">
      <c r="A110" s="727"/>
      <c r="B110" s="609"/>
      <c r="C110" s="609"/>
      <c r="D110" s="610"/>
      <c r="E110" s="1140"/>
      <c r="F110" s="1141"/>
      <c r="I110" s="1148"/>
    </row>
    <row r="111" spans="1:15" s="1142" customFormat="1" x14ac:dyDescent="0.25">
      <c r="A111" s="727"/>
      <c r="B111" s="609"/>
      <c r="C111" s="609"/>
      <c r="D111" s="610"/>
      <c r="E111" s="1140"/>
      <c r="F111" s="1141"/>
      <c r="I111" s="1148"/>
    </row>
    <row r="112" spans="1:15" s="1142" customFormat="1" x14ac:dyDescent="0.25">
      <c r="A112" s="727"/>
      <c r="B112" s="609"/>
      <c r="C112" s="609"/>
      <c r="D112" s="610"/>
      <c r="E112" s="1140"/>
      <c r="F112" s="1141"/>
      <c r="I112" s="1148"/>
    </row>
    <row r="113" spans="1:9" s="1142" customFormat="1" x14ac:dyDescent="0.25">
      <c r="A113" s="727"/>
      <c r="B113" s="609"/>
      <c r="C113" s="609"/>
      <c r="D113" s="610"/>
      <c r="E113" s="1140"/>
      <c r="F113" s="1141"/>
      <c r="I113" s="1148"/>
    </row>
    <row r="114" spans="1:9" s="1142" customFormat="1" x14ac:dyDescent="0.25">
      <c r="A114" s="727"/>
      <c r="B114" s="609"/>
      <c r="C114" s="609"/>
      <c r="D114" s="610"/>
      <c r="E114" s="1140"/>
      <c r="F114" s="1141"/>
      <c r="I114" s="1148"/>
    </row>
    <row r="115" spans="1:9" s="1142" customFormat="1" x14ac:dyDescent="0.25">
      <c r="A115" s="727"/>
      <c r="B115" s="609"/>
      <c r="C115" s="609"/>
      <c r="D115" s="610"/>
      <c r="E115" s="1140"/>
      <c r="F115" s="1141"/>
      <c r="I115" s="1148"/>
    </row>
    <row r="116" spans="1:9" s="1142" customFormat="1" x14ac:dyDescent="0.25">
      <c r="A116" s="727"/>
      <c r="B116" s="609"/>
      <c r="C116" s="609"/>
      <c r="D116" s="610"/>
      <c r="E116" s="1140"/>
      <c r="F116" s="1141"/>
      <c r="I116" s="1148"/>
    </row>
    <row r="117" spans="1:9" s="1142" customFormat="1" x14ac:dyDescent="0.25">
      <c r="A117" s="727"/>
      <c r="B117" s="609"/>
      <c r="C117" s="609"/>
      <c r="D117" s="610"/>
      <c r="E117" s="1140"/>
      <c r="F117" s="1141"/>
      <c r="I117" s="1148"/>
    </row>
    <row r="118" spans="1:9" s="1142" customFormat="1" x14ac:dyDescent="0.25">
      <c r="A118" s="727"/>
      <c r="B118" s="609"/>
      <c r="C118" s="609"/>
      <c r="D118" s="610"/>
      <c r="E118" s="1140"/>
      <c r="F118" s="1141"/>
      <c r="I118" s="1148"/>
    </row>
    <row r="119" spans="1:9" s="1142" customFormat="1" x14ac:dyDescent="0.25">
      <c r="A119" s="727"/>
      <c r="B119" s="609"/>
      <c r="C119" s="609"/>
      <c r="D119" s="610"/>
      <c r="E119" s="1140"/>
      <c r="F119" s="1141"/>
      <c r="I119" s="1148"/>
    </row>
    <row r="120" spans="1:9" s="1142" customFormat="1" x14ac:dyDescent="0.25">
      <c r="A120" s="727"/>
      <c r="B120" s="609"/>
      <c r="C120" s="609"/>
      <c r="D120" s="610"/>
      <c r="E120" s="1140"/>
      <c r="F120" s="1141"/>
      <c r="I120" s="1148"/>
    </row>
    <row r="121" spans="1:9" s="1142" customFormat="1" x14ac:dyDescent="0.25">
      <c r="A121" s="727"/>
      <c r="B121" s="609"/>
      <c r="C121" s="609"/>
      <c r="D121" s="610"/>
      <c r="E121" s="1140"/>
      <c r="F121" s="1141"/>
      <c r="I121" s="1148"/>
    </row>
    <row r="122" spans="1:9" s="1142" customFormat="1" x14ac:dyDescent="0.25">
      <c r="A122" s="727"/>
      <c r="B122" s="609"/>
      <c r="C122" s="609"/>
      <c r="D122" s="610"/>
      <c r="E122" s="1140"/>
      <c r="F122" s="1141"/>
      <c r="I122" s="1148"/>
    </row>
    <row r="123" spans="1:9" s="1142" customFormat="1" x14ac:dyDescent="0.25">
      <c r="A123" s="727"/>
      <c r="B123" s="609"/>
      <c r="C123" s="609"/>
      <c r="D123" s="610"/>
      <c r="E123" s="1140"/>
      <c r="F123" s="1141"/>
      <c r="I123" s="1148"/>
    </row>
    <row r="124" spans="1:9" s="1142" customFormat="1" x14ac:dyDescent="0.25">
      <c r="A124" s="727"/>
      <c r="B124" s="609"/>
      <c r="C124" s="609"/>
      <c r="D124" s="610"/>
      <c r="E124" s="1140"/>
      <c r="F124" s="1141"/>
      <c r="I124" s="1148"/>
    </row>
    <row r="125" spans="1:9" s="1142" customFormat="1" x14ac:dyDescent="0.25">
      <c r="A125" s="727"/>
      <c r="B125" s="609"/>
      <c r="C125" s="609"/>
      <c r="D125" s="610"/>
      <c r="E125" s="1140"/>
      <c r="F125" s="1141"/>
      <c r="I125" s="1148"/>
    </row>
    <row r="126" spans="1:9" s="1142" customFormat="1" x14ac:dyDescent="0.25">
      <c r="A126" s="727"/>
      <c r="B126" s="609"/>
      <c r="C126" s="609"/>
      <c r="D126" s="610"/>
      <c r="E126" s="1140"/>
      <c r="F126" s="1141"/>
      <c r="I126" s="1148"/>
    </row>
    <row r="127" spans="1:9" s="1142" customFormat="1" x14ac:dyDescent="0.25">
      <c r="A127" s="727"/>
      <c r="B127" s="609"/>
      <c r="C127" s="609"/>
      <c r="D127" s="610"/>
      <c r="E127" s="1140"/>
      <c r="F127" s="1141"/>
      <c r="I127" s="1148"/>
    </row>
    <row r="128" spans="1:9" s="1142" customFormat="1" x14ac:dyDescent="0.25">
      <c r="A128" s="727"/>
      <c r="B128" s="609"/>
      <c r="C128" s="609"/>
      <c r="D128" s="610"/>
      <c r="E128" s="1140"/>
      <c r="F128" s="1141"/>
      <c r="I128" s="1148"/>
    </row>
    <row r="129" spans="1:9" s="1142" customFormat="1" x14ac:dyDescent="0.25">
      <c r="A129" s="727"/>
      <c r="B129" s="609"/>
      <c r="C129" s="609"/>
      <c r="D129" s="610"/>
      <c r="E129" s="1140"/>
      <c r="F129" s="1141"/>
      <c r="I129" s="1148"/>
    </row>
    <row r="130" spans="1:9" s="1142" customFormat="1" x14ac:dyDescent="0.25">
      <c r="A130" s="727"/>
      <c r="B130" s="609"/>
      <c r="C130" s="609"/>
      <c r="D130" s="610"/>
      <c r="E130" s="1140"/>
      <c r="F130" s="1141"/>
      <c r="I130" s="1148"/>
    </row>
    <row r="131" spans="1:9" s="1142" customFormat="1" x14ac:dyDescent="0.25">
      <c r="A131" s="727"/>
      <c r="B131" s="609"/>
      <c r="C131" s="609"/>
      <c r="D131" s="610"/>
      <c r="E131" s="1140"/>
      <c r="F131" s="1141"/>
      <c r="I131" s="1148"/>
    </row>
    <row r="132" spans="1:9" s="1142" customFormat="1" x14ac:dyDescent="0.25">
      <c r="A132" s="727"/>
      <c r="B132" s="609"/>
      <c r="C132" s="609"/>
      <c r="D132" s="610"/>
      <c r="E132" s="1140"/>
      <c r="F132" s="1141"/>
      <c r="I132" s="1148"/>
    </row>
    <row r="133" spans="1:9" s="1142" customFormat="1" x14ac:dyDescent="0.25">
      <c r="A133" s="727"/>
      <c r="B133" s="609"/>
      <c r="C133" s="609"/>
      <c r="D133" s="610"/>
      <c r="E133" s="1140"/>
      <c r="F133" s="1141"/>
      <c r="I133" s="1148"/>
    </row>
    <row r="134" spans="1:9" s="1142" customFormat="1" x14ac:dyDescent="0.25">
      <c r="A134" s="727"/>
      <c r="B134" s="609"/>
      <c r="C134" s="609"/>
      <c r="D134" s="610"/>
      <c r="E134" s="1140"/>
      <c r="F134" s="1141"/>
      <c r="I134" s="1148"/>
    </row>
    <row r="135" spans="1:9" s="1142" customFormat="1" x14ac:dyDescent="0.25">
      <c r="A135" s="727"/>
      <c r="B135" s="609"/>
      <c r="C135" s="609"/>
      <c r="D135" s="610"/>
      <c r="E135" s="1140"/>
      <c r="F135" s="1141"/>
      <c r="I135" s="1148"/>
    </row>
    <row r="136" spans="1:9" s="1142" customFormat="1" x14ac:dyDescent="0.25">
      <c r="A136" s="727"/>
      <c r="B136" s="609"/>
      <c r="C136" s="609"/>
      <c r="D136" s="610"/>
      <c r="E136" s="1140"/>
      <c r="F136" s="1141"/>
      <c r="I136" s="1148"/>
    </row>
    <row r="137" spans="1:9" s="1142" customFormat="1" x14ac:dyDescent="0.25">
      <c r="A137" s="727"/>
      <c r="B137" s="609"/>
      <c r="C137" s="609"/>
      <c r="D137" s="610"/>
      <c r="E137" s="1140"/>
      <c r="F137" s="1141"/>
      <c r="I137" s="1148"/>
    </row>
    <row r="138" spans="1:9" s="1142" customFormat="1" x14ac:dyDescent="0.25">
      <c r="A138" s="727"/>
      <c r="B138" s="609"/>
      <c r="C138" s="609"/>
      <c r="D138" s="610"/>
      <c r="E138" s="1140"/>
      <c r="F138" s="1141"/>
      <c r="I138" s="1148"/>
    </row>
    <row r="139" spans="1:9" s="1142" customFormat="1" x14ac:dyDescent="0.25">
      <c r="A139" s="727"/>
      <c r="B139" s="609"/>
      <c r="C139" s="609"/>
      <c r="D139" s="610"/>
      <c r="E139" s="1140"/>
      <c r="F139" s="1141"/>
      <c r="I139" s="1148"/>
    </row>
    <row r="140" spans="1:9" s="1142" customFormat="1" x14ac:dyDescent="0.25">
      <c r="A140" s="727"/>
      <c r="B140" s="609"/>
      <c r="C140" s="609"/>
      <c r="D140" s="610"/>
      <c r="E140" s="1140"/>
      <c r="F140" s="1141"/>
      <c r="I140" s="1148"/>
    </row>
    <row r="141" spans="1:9" s="1142" customFormat="1" x14ac:dyDescent="0.25">
      <c r="A141" s="727"/>
      <c r="B141" s="609"/>
      <c r="C141" s="609"/>
      <c r="D141" s="610"/>
      <c r="E141" s="1140"/>
      <c r="F141" s="1141"/>
      <c r="I141" s="1148"/>
    </row>
    <row r="142" spans="1:9" s="1142" customFormat="1" x14ac:dyDescent="0.25">
      <c r="A142" s="727"/>
      <c r="B142" s="609"/>
      <c r="C142" s="609"/>
      <c r="D142" s="610"/>
      <c r="E142" s="1140"/>
      <c r="F142" s="1141"/>
      <c r="I142" s="1148"/>
    </row>
    <row r="143" spans="1:9" s="1142" customFormat="1" x14ac:dyDescent="0.25">
      <c r="A143" s="727"/>
      <c r="B143" s="609"/>
      <c r="C143" s="609"/>
      <c r="D143" s="610"/>
      <c r="E143" s="1140"/>
      <c r="F143" s="1141"/>
      <c r="I143" s="1148"/>
    </row>
    <row r="144" spans="1:9" s="1142" customFormat="1" x14ac:dyDescent="0.25">
      <c r="A144" s="727"/>
      <c r="B144" s="609"/>
      <c r="C144" s="609"/>
      <c r="D144" s="610"/>
      <c r="E144" s="1140"/>
      <c r="F144" s="1141"/>
      <c r="I144" s="1148"/>
    </row>
    <row r="145" spans="1:9" s="1142" customFormat="1" x14ac:dyDescent="0.25">
      <c r="A145" s="727"/>
      <c r="B145" s="609"/>
      <c r="C145" s="609"/>
      <c r="D145" s="610"/>
      <c r="E145" s="1140"/>
      <c r="F145" s="1141"/>
      <c r="I145" s="1148"/>
    </row>
    <row r="146" spans="1:9" s="1142" customFormat="1" x14ac:dyDescent="0.25">
      <c r="A146" s="727"/>
      <c r="B146" s="609"/>
      <c r="C146" s="609"/>
      <c r="D146" s="610"/>
      <c r="E146" s="1140"/>
      <c r="F146" s="1141"/>
      <c r="I146" s="1148"/>
    </row>
    <row r="147" spans="1:9" s="1142" customFormat="1" x14ac:dyDescent="0.25">
      <c r="A147" s="727"/>
      <c r="B147" s="609"/>
      <c r="C147" s="609"/>
      <c r="D147" s="610"/>
      <c r="E147" s="1140"/>
      <c r="F147" s="1141"/>
      <c r="I147" s="1148"/>
    </row>
    <row r="148" spans="1:9" s="1142" customFormat="1" x14ac:dyDescent="0.25">
      <c r="A148" s="727"/>
      <c r="B148" s="609"/>
      <c r="C148" s="609"/>
      <c r="D148" s="610"/>
      <c r="E148" s="1140"/>
      <c r="F148" s="1141"/>
      <c r="I148" s="1148"/>
    </row>
    <row r="149" spans="1:9" s="1142" customFormat="1" x14ac:dyDescent="0.25">
      <c r="A149" s="727"/>
      <c r="B149" s="609"/>
      <c r="C149" s="609"/>
      <c r="D149" s="610"/>
      <c r="E149" s="1140"/>
      <c r="F149" s="1141"/>
      <c r="I149" s="1148"/>
    </row>
    <row r="150" spans="1:9" s="1142" customFormat="1" x14ac:dyDescent="0.25">
      <c r="A150" s="727"/>
      <c r="B150" s="609"/>
      <c r="C150" s="609"/>
      <c r="D150" s="610"/>
      <c r="E150" s="1140"/>
      <c r="F150" s="1141"/>
      <c r="I150" s="1148"/>
    </row>
    <row r="151" spans="1:9" s="1142" customFormat="1" x14ac:dyDescent="0.25">
      <c r="A151" s="727"/>
      <c r="B151" s="609"/>
      <c r="C151" s="609"/>
      <c r="D151" s="610"/>
      <c r="E151" s="1140"/>
      <c r="F151" s="1141"/>
      <c r="I151" s="1148"/>
    </row>
    <row r="152" spans="1:9" s="1142" customFormat="1" x14ac:dyDescent="0.25">
      <c r="A152" s="727"/>
      <c r="B152" s="609"/>
      <c r="C152" s="609"/>
      <c r="D152" s="610"/>
      <c r="E152" s="1140"/>
      <c r="F152" s="1141"/>
      <c r="I152" s="1148"/>
    </row>
    <row r="153" spans="1:9" s="1142" customFormat="1" x14ac:dyDescent="0.25">
      <c r="A153" s="727"/>
      <c r="B153" s="609"/>
      <c r="C153" s="609"/>
      <c r="D153" s="610"/>
      <c r="E153" s="1140"/>
      <c r="F153" s="1141"/>
      <c r="I153" s="1148"/>
    </row>
    <row r="154" spans="1:9" s="1142" customFormat="1" x14ac:dyDescent="0.25">
      <c r="A154" s="727"/>
      <c r="B154" s="609"/>
      <c r="C154" s="609"/>
      <c r="D154" s="610"/>
      <c r="E154" s="1140"/>
      <c r="F154" s="1141"/>
      <c r="I154" s="1148"/>
    </row>
    <row r="155" spans="1:9" s="1142" customFormat="1" x14ac:dyDescent="0.25">
      <c r="A155" s="727"/>
      <c r="B155" s="609"/>
      <c r="C155" s="609"/>
      <c r="D155" s="610"/>
      <c r="E155" s="1140"/>
      <c r="F155" s="1141"/>
      <c r="I155" s="1148"/>
    </row>
    <row r="156" spans="1:9" s="1142" customFormat="1" x14ac:dyDescent="0.25">
      <c r="A156" s="727"/>
      <c r="B156" s="609"/>
      <c r="C156" s="609"/>
      <c r="D156" s="610"/>
      <c r="E156" s="1140"/>
      <c r="F156" s="1141"/>
      <c r="I156" s="1148"/>
    </row>
    <row r="157" spans="1:9" s="1142" customFormat="1" x14ac:dyDescent="0.25">
      <c r="A157" s="727"/>
      <c r="B157" s="609"/>
      <c r="C157" s="609"/>
      <c r="D157" s="610"/>
      <c r="E157" s="1140"/>
      <c r="F157" s="1141"/>
      <c r="I157" s="1148"/>
    </row>
    <row r="158" spans="1:9" s="1142" customFormat="1" x14ac:dyDescent="0.25">
      <c r="A158" s="727"/>
      <c r="B158" s="609"/>
      <c r="C158" s="609"/>
      <c r="D158" s="610"/>
      <c r="E158" s="1140"/>
      <c r="F158" s="1141"/>
      <c r="I158" s="1148"/>
    </row>
    <row r="159" spans="1:9" s="1142" customFormat="1" x14ac:dyDescent="0.25">
      <c r="A159" s="727"/>
      <c r="B159" s="609"/>
      <c r="C159" s="609"/>
      <c r="D159" s="610"/>
      <c r="E159" s="1140"/>
      <c r="F159" s="1141"/>
      <c r="I159" s="1148"/>
    </row>
    <row r="160" spans="1:9" s="1142" customFormat="1" x14ac:dyDescent="0.25">
      <c r="A160" s="727"/>
      <c r="B160" s="609"/>
      <c r="C160" s="609"/>
      <c r="D160" s="610"/>
      <c r="E160" s="1140"/>
      <c r="F160" s="1141"/>
      <c r="I160" s="1148"/>
    </row>
    <row r="161" spans="1:9" s="1142" customFormat="1" x14ac:dyDescent="0.25">
      <c r="A161" s="727"/>
      <c r="B161" s="609"/>
      <c r="C161" s="609"/>
      <c r="D161" s="610"/>
      <c r="E161" s="1140"/>
      <c r="F161" s="1141"/>
      <c r="I161" s="1148"/>
    </row>
    <row r="162" spans="1:9" s="1142" customFormat="1" x14ac:dyDescent="0.25">
      <c r="A162" s="727"/>
      <c r="B162" s="609"/>
      <c r="C162" s="609"/>
      <c r="D162" s="610"/>
      <c r="E162" s="1140"/>
      <c r="F162" s="1141"/>
      <c r="I162" s="1148"/>
    </row>
    <row r="163" spans="1:9" s="1142" customFormat="1" x14ac:dyDescent="0.25">
      <c r="A163" s="727"/>
      <c r="B163" s="609"/>
      <c r="C163" s="609"/>
      <c r="D163" s="610"/>
      <c r="E163" s="1140"/>
      <c r="F163" s="1141"/>
      <c r="I163" s="1148"/>
    </row>
    <row r="164" spans="1:9" s="1142" customFormat="1" x14ac:dyDescent="0.25">
      <c r="A164" s="727"/>
      <c r="B164" s="609"/>
      <c r="C164" s="609"/>
      <c r="D164" s="610"/>
      <c r="E164" s="1140"/>
      <c r="F164" s="1141"/>
      <c r="I164" s="1148"/>
    </row>
    <row r="165" spans="1:9" s="1142" customFormat="1" x14ac:dyDescent="0.25">
      <c r="A165" s="727"/>
      <c r="B165" s="609"/>
      <c r="C165" s="609"/>
      <c r="D165" s="610"/>
      <c r="E165" s="1140"/>
      <c r="F165" s="1141"/>
      <c r="I165" s="1148"/>
    </row>
    <row r="166" spans="1:9" s="1142" customFormat="1" x14ac:dyDescent="0.25">
      <c r="A166" s="727"/>
      <c r="B166" s="609"/>
      <c r="C166" s="609"/>
      <c r="D166" s="610"/>
      <c r="E166" s="1140"/>
      <c r="F166" s="1141"/>
      <c r="I166" s="1148"/>
    </row>
    <row r="167" spans="1:9" s="1142" customFormat="1" x14ac:dyDescent="0.25">
      <c r="A167" s="727"/>
      <c r="B167" s="609"/>
      <c r="C167" s="609"/>
      <c r="D167" s="610"/>
      <c r="E167" s="1140"/>
      <c r="F167" s="1141"/>
      <c r="I167" s="1148"/>
    </row>
    <row r="168" spans="1:9" s="1142" customFormat="1" x14ac:dyDescent="0.25">
      <c r="A168" s="727"/>
      <c r="B168" s="609"/>
      <c r="C168" s="609"/>
      <c r="D168" s="610"/>
      <c r="E168" s="1140"/>
      <c r="F168" s="1141"/>
      <c r="I168" s="1148"/>
    </row>
    <row r="169" spans="1:9" s="1142" customFormat="1" x14ac:dyDescent="0.25">
      <c r="A169" s="727"/>
      <c r="B169" s="609"/>
      <c r="C169" s="609"/>
      <c r="D169" s="610"/>
      <c r="E169" s="1140"/>
      <c r="F169" s="1141"/>
      <c r="I169" s="1148"/>
    </row>
    <row r="170" spans="1:9" s="1142" customFormat="1" x14ac:dyDescent="0.25">
      <c r="A170" s="727"/>
      <c r="B170" s="609"/>
      <c r="C170" s="609"/>
      <c r="D170" s="610"/>
      <c r="E170" s="1140"/>
      <c r="F170" s="1141"/>
      <c r="I170" s="1148"/>
    </row>
    <row r="171" spans="1:9" s="1142" customFormat="1" x14ac:dyDescent="0.25">
      <c r="A171" s="727"/>
      <c r="B171" s="609"/>
      <c r="C171" s="609"/>
      <c r="D171" s="610"/>
      <c r="E171" s="1140"/>
      <c r="F171" s="1141"/>
      <c r="I171" s="1148"/>
    </row>
    <row r="172" spans="1:9" s="1142" customFormat="1" x14ac:dyDescent="0.25">
      <c r="A172" s="727"/>
      <c r="B172" s="609"/>
      <c r="C172" s="609"/>
      <c r="D172" s="610"/>
      <c r="E172" s="1140"/>
      <c r="F172" s="1141"/>
      <c r="I172" s="1148"/>
    </row>
    <row r="173" spans="1:9" s="1142" customFormat="1" x14ac:dyDescent="0.25">
      <c r="A173" s="727"/>
      <c r="B173" s="609"/>
      <c r="C173" s="609"/>
      <c r="D173" s="610"/>
      <c r="E173" s="1140"/>
      <c r="F173" s="1141"/>
      <c r="I173" s="1148"/>
    </row>
    <row r="174" spans="1:9" s="1142" customFormat="1" x14ac:dyDescent="0.25">
      <c r="A174" s="727"/>
      <c r="B174" s="609"/>
      <c r="C174" s="609"/>
      <c r="D174" s="610"/>
      <c r="E174" s="1140"/>
      <c r="F174" s="1141"/>
      <c r="I174" s="1148"/>
    </row>
    <row r="175" spans="1:9" s="1142" customFormat="1" x14ac:dyDescent="0.25">
      <c r="A175" s="727"/>
      <c r="B175" s="609"/>
      <c r="C175" s="609"/>
      <c r="D175" s="610"/>
      <c r="E175" s="1140"/>
      <c r="F175" s="1141"/>
      <c r="I175" s="1148"/>
    </row>
    <row r="176" spans="1:9" s="1142" customFormat="1" x14ac:dyDescent="0.25">
      <c r="A176" s="727"/>
      <c r="B176" s="609"/>
      <c r="C176" s="609"/>
      <c r="D176" s="610"/>
      <c r="E176" s="1140"/>
      <c r="F176" s="1141"/>
      <c r="I176" s="1148"/>
    </row>
    <row r="177" spans="1:9" s="1142" customFormat="1" x14ac:dyDescent="0.25">
      <c r="A177" s="727"/>
      <c r="B177" s="609"/>
      <c r="C177" s="609"/>
      <c r="D177" s="610"/>
      <c r="E177" s="1140"/>
      <c r="F177" s="1141"/>
      <c r="I177" s="1148"/>
    </row>
    <row r="178" spans="1:9" s="1142" customFormat="1" x14ac:dyDescent="0.25">
      <c r="A178" s="727"/>
      <c r="B178" s="609"/>
      <c r="C178" s="609"/>
      <c r="D178" s="610"/>
      <c r="E178" s="1140"/>
      <c r="F178" s="1141"/>
      <c r="I178" s="1148"/>
    </row>
    <row r="179" spans="1:9" s="1142" customFormat="1" x14ac:dyDescent="0.25">
      <c r="A179" s="727"/>
      <c r="B179" s="609"/>
      <c r="C179" s="609"/>
      <c r="D179" s="610"/>
      <c r="E179" s="1140"/>
      <c r="F179" s="1141"/>
      <c r="I179" s="1148"/>
    </row>
    <row r="180" spans="1:9" s="1142" customFormat="1" x14ac:dyDescent="0.25">
      <c r="A180" s="727"/>
      <c r="B180" s="609"/>
      <c r="C180" s="609"/>
      <c r="D180" s="610"/>
      <c r="E180" s="1140"/>
      <c r="F180" s="1141"/>
      <c r="I180" s="1148"/>
    </row>
    <row r="181" spans="1:9" s="1142" customFormat="1" x14ac:dyDescent="0.25">
      <c r="A181" s="727"/>
      <c r="B181" s="609"/>
      <c r="C181" s="609"/>
      <c r="D181" s="610"/>
      <c r="E181" s="1140"/>
      <c r="F181" s="1141"/>
      <c r="I181" s="1148"/>
    </row>
    <row r="182" spans="1:9" s="1142" customFormat="1" x14ac:dyDescent="0.25">
      <c r="A182" s="727"/>
      <c r="B182" s="609"/>
      <c r="C182" s="609"/>
      <c r="D182" s="610"/>
      <c r="E182" s="1140"/>
      <c r="F182" s="1141"/>
      <c r="I182" s="1148"/>
    </row>
    <row r="183" spans="1:9" s="1142" customFormat="1" x14ac:dyDescent="0.25">
      <c r="A183" s="727"/>
      <c r="B183" s="609"/>
      <c r="C183" s="609"/>
      <c r="D183" s="610"/>
      <c r="E183" s="1140"/>
      <c r="F183" s="1141"/>
      <c r="I183" s="1148"/>
    </row>
    <row r="184" spans="1:9" s="1142" customFormat="1" x14ac:dyDescent="0.25">
      <c r="A184" s="727"/>
      <c r="B184" s="609"/>
      <c r="C184" s="609"/>
      <c r="D184" s="610"/>
      <c r="E184" s="1140"/>
      <c r="F184" s="1141"/>
      <c r="I184" s="1148"/>
    </row>
    <row r="185" spans="1:9" s="1142" customFormat="1" x14ac:dyDescent="0.25">
      <c r="A185" s="727"/>
      <c r="B185" s="609"/>
      <c r="C185" s="609"/>
      <c r="D185" s="610"/>
      <c r="E185" s="1140"/>
      <c r="F185" s="1141"/>
      <c r="I185" s="1148"/>
    </row>
    <row r="186" spans="1:9" s="1142" customFormat="1" x14ac:dyDescent="0.25">
      <c r="A186" s="727"/>
      <c r="B186" s="609"/>
      <c r="C186" s="609"/>
      <c r="D186" s="610"/>
      <c r="E186" s="1140"/>
      <c r="F186" s="1141"/>
      <c r="I186" s="1148"/>
    </row>
    <row r="187" spans="1:9" s="1142" customFormat="1" x14ac:dyDescent="0.25">
      <c r="A187" s="727"/>
      <c r="B187" s="609"/>
      <c r="C187" s="609"/>
      <c r="D187" s="610"/>
      <c r="E187" s="1140"/>
      <c r="F187" s="1141"/>
      <c r="I187" s="1148"/>
    </row>
    <row r="188" spans="1:9" s="1142" customFormat="1" x14ac:dyDescent="0.25">
      <c r="A188" s="727"/>
      <c r="B188" s="609"/>
      <c r="C188" s="609"/>
      <c r="D188" s="610"/>
      <c r="E188" s="1140"/>
      <c r="F188" s="1141"/>
      <c r="I188" s="1148"/>
    </row>
    <row r="189" spans="1:9" s="1142" customFormat="1" x14ac:dyDescent="0.25">
      <c r="A189" s="727"/>
      <c r="B189" s="609"/>
      <c r="C189" s="609"/>
      <c r="D189" s="610"/>
      <c r="E189" s="1140"/>
      <c r="F189" s="1141"/>
      <c r="I189" s="1148"/>
    </row>
    <row r="190" spans="1:9" s="1142" customFormat="1" x14ac:dyDescent="0.25">
      <c r="A190" s="727"/>
      <c r="B190" s="609"/>
      <c r="C190" s="609"/>
      <c r="D190" s="610"/>
      <c r="E190" s="1140"/>
      <c r="F190" s="1141"/>
      <c r="I190" s="1148"/>
    </row>
    <row r="191" spans="1:9" s="1142" customFormat="1" x14ac:dyDescent="0.25">
      <c r="A191" s="727"/>
      <c r="B191" s="609"/>
      <c r="C191" s="609"/>
      <c r="D191" s="610"/>
      <c r="E191" s="1140"/>
      <c r="F191" s="1141"/>
      <c r="I191" s="1148"/>
    </row>
    <row r="192" spans="1:9" s="1142" customFormat="1" x14ac:dyDescent="0.25">
      <c r="A192" s="727"/>
      <c r="B192" s="609"/>
      <c r="C192" s="609"/>
      <c r="D192" s="610"/>
      <c r="E192" s="1140"/>
      <c r="F192" s="1141"/>
      <c r="I192" s="1148"/>
    </row>
    <row r="193" spans="1:14" s="1142" customFormat="1" x14ac:dyDescent="0.25">
      <c r="A193" s="727"/>
      <c r="B193" s="609"/>
      <c r="C193" s="609"/>
      <c r="D193" s="610"/>
      <c r="E193" s="1140"/>
      <c r="F193" s="1141"/>
      <c r="I193" s="1148"/>
    </row>
    <row r="194" spans="1:14" s="1142" customFormat="1" x14ac:dyDescent="0.25">
      <c r="A194" s="727"/>
      <c r="B194" s="609"/>
      <c r="C194" s="609"/>
      <c r="D194" s="610"/>
      <c r="E194" s="1140"/>
      <c r="F194" s="1141"/>
      <c r="I194" s="1148"/>
    </row>
    <row r="195" spans="1:14" s="1142" customFormat="1" x14ac:dyDescent="0.25">
      <c r="A195" s="727"/>
      <c r="B195" s="609"/>
      <c r="C195" s="609"/>
      <c r="D195" s="610"/>
      <c r="E195" s="1140"/>
      <c r="F195" s="1141"/>
      <c r="I195" s="1148"/>
    </row>
    <row r="196" spans="1:14" s="1142" customFormat="1" x14ac:dyDescent="0.25">
      <c r="A196" s="727"/>
      <c r="B196" s="609"/>
      <c r="C196" s="609"/>
      <c r="D196" s="610"/>
      <c r="E196" s="1140"/>
      <c r="F196" s="1141"/>
      <c r="I196" s="1148"/>
    </row>
    <row r="197" spans="1:14" s="1142" customFormat="1" x14ac:dyDescent="0.25">
      <c r="A197" s="727"/>
      <c r="B197" s="609"/>
      <c r="C197" s="609"/>
      <c r="D197" s="610"/>
      <c r="E197" s="1140"/>
      <c r="F197" s="1141"/>
      <c r="I197" s="1148"/>
    </row>
    <row r="198" spans="1:14" s="3" customFormat="1" x14ac:dyDescent="0.25">
      <c r="A198" s="727"/>
      <c r="B198" s="609"/>
      <c r="C198" s="609"/>
      <c r="D198" s="610"/>
      <c r="E198" s="1140"/>
      <c r="F198" s="1141"/>
      <c r="G198" s="1142"/>
      <c r="H198" s="1142"/>
      <c r="I198" s="1148"/>
      <c r="J198" s="1142"/>
      <c r="K198" s="1142"/>
      <c r="L198" s="1142"/>
      <c r="M198" s="1142"/>
      <c r="N198" s="1142"/>
    </row>
    <row r="199" spans="1:14" s="3" customFormat="1" x14ac:dyDescent="0.25">
      <c r="A199" s="727"/>
      <c r="B199" s="609"/>
      <c r="C199" s="609"/>
      <c r="D199" s="610"/>
      <c r="E199" s="1140"/>
      <c r="F199" s="1141"/>
      <c r="G199" s="1142"/>
      <c r="H199" s="1142"/>
      <c r="I199" s="1148"/>
      <c r="J199" s="1142"/>
      <c r="K199" s="1142"/>
      <c r="L199" s="1142"/>
      <c r="M199" s="1142"/>
      <c r="N199" s="1142"/>
    </row>
    <row r="200" spans="1:14" s="3" customFormat="1" x14ac:dyDescent="0.25">
      <c r="A200" s="727"/>
      <c r="B200" s="609"/>
      <c r="C200" s="609"/>
      <c r="D200" s="610"/>
      <c r="E200" s="1140"/>
      <c r="F200" s="1141"/>
      <c r="G200" s="1142"/>
      <c r="H200" s="1142"/>
      <c r="I200" s="1148"/>
      <c r="J200" s="1142"/>
      <c r="K200" s="1142"/>
      <c r="L200" s="1142"/>
      <c r="M200" s="1142"/>
      <c r="N200" s="1142"/>
    </row>
    <row r="201" spans="1:14" s="3" customFormat="1" x14ac:dyDescent="0.25">
      <c r="A201" s="727"/>
      <c r="B201" s="609"/>
      <c r="C201" s="609"/>
      <c r="D201" s="610"/>
      <c r="E201" s="1140"/>
      <c r="F201" s="1141"/>
      <c r="G201" s="1142"/>
      <c r="H201" s="1142"/>
      <c r="I201" s="1148"/>
      <c r="J201" s="1142"/>
      <c r="K201" s="1142"/>
      <c r="L201" s="1142"/>
      <c r="M201" s="1142"/>
      <c r="N201" s="1142"/>
    </row>
    <row r="202" spans="1:14" s="3" customFormat="1" x14ac:dyDescent="0.25">
      <c r="A202" s="727"/>
      <c r="B202" s="609"/>
      <c r="C202" s="609"/>
      <c r="D202" s="610"/>
      <c r="E202" s="1140"/>
      <c r="F202" s="1141"/>
      <c r="G202" s="1142"/>
      <c r="H202" s="1142"/>
      <c r="I202" s="1148"/>
      <c r="J202" s="1142"/>
      <c r="K202" s="1142"/>
      <c r="L202" s="1142"/>
      <c r="M202" s="1142"/>
      <c r="N202" s="1142"/>
    </row>
    <row r="203" spans="1:14" s="3" customFormat="1" x14ac:dyDescent="0.25">
      <c r="A203" s="727"/>
      <c r="B203" s="609"/>
      <c r="C203" s="609"/>
      <c r="D203" s="610"/>
      <c r="E203" s="1140"/>
      <c r="F203" s="1141"/>
      <c r="G203" s="1142"/>
      <c r="H203" s="1142"/>
      <c r="I203" s="1148"/>
      <c r="J203" s="1142"/>
      <c r="K203" s="1142"/>
      <c r="L203" s="1142"/>
      <c r="M203" s="1142"/>
      <c r="N203" s="1142"/>
    </row>
    <row r="204" spans="1:14" s="3" customFormat="1" x14ac:dyDescent="0.25">
      <c r="A204" s="727"/>
      <c r="B204" s="609"/>
      <c r="C204" s="609"/>
      <c r="D204" s="610"/>
      <c r="E204" s="1140"/>
      <c r="F204" s="1141"/>
      <c r="G204" s="1142"/>
      <c r="H204" s="1142"/>
      <c r="I204" s="1148"/>
      <c r="J204" s="1142"/>
      <c r="K204" s="1142"/>
      <c r="L204" s="1142"/>
      <c r="M204" s="1142"/>
      <c r="N204" s="1142"/>
    </row>
    <row r="205" spans="1:14" s="3" customFormat="1" x14ac:dyDescent="0.25">
      <c r="A205" s="727"/>
      <c r="B205" s="609"/>
      <c r="C205" s="609"/>
      <c r="D205" s="610"/>
      <c r="E205" s="1140"/>
      <c r="F205" s="1141"/>
      <c r="G205" s="1142"/>
      <c r="H205" s="1142"/>
      <c r="I205" s="1148"/>
      <c r="J205" s="1142"/>
      <c r="K205" s="1142"/>
      <c r="L205" s="1142"/>
      <c r="M205" s="1142"/>
      <c r="N205" s="1142"/>
    </row>
    <row r="206" spans="1:14" s="3" customFormat="1" x14ac:dyDescent="0.25">
      <c r="A206" s="727"/>
      <c r="B206" s="609"/>
      <c r="C206" s="609"/>
      <c r="D206" s="610"/>
      <c r="E206" s="1140"/>
      <c r="F206" s="1141"/>
      <c r="G206" s="1142"/>
      <c r="H206" s="1142"/>
      <c r="I206" s="1148"/>
      <c r="J206" s="1142"/>
      <c r="K206" s="1142"/>
      <c r="L206" s="1142"/>
      <c r="M206" s="1142"/>
      <c r="N206" s="1142"/>
    </row>
    <row r="207" spans="1:14" s="3" customFormat="1" x14ac:dyDescent="0.25">
      <c r="A207" s="727"/>
      <c r="B207" s="609"/>
      <c r="C207" s="609"/>
      <c r="D207" s="610"/>
      <c r="E207" s="1140"/>
      <c r="F207" s="1141"/>
      <c r="G207" s="1142"/>
      <c r="H207" s="1142"/>
      <c r="I207" s="1148"/>
      <c r="J207" s="1142"/>
      <c r="K207" s="1142"/>
      <c r="L207" s="1142"/>
      <c r="M207" s="1142"/>
      <c r="N207" s="1142"/>
    </row>
    <row r="208" spans="1:14" s="3" customFormat="1" x14ac:dyDescent="0.25">
      <c r="A208" s="727"/>
      <c r="B208" s="609"/>
      <c r="C208" s="609"/>
      <c r="D208" s="610"/>
      <c r="E208" s="1140"/>
      <c r="F208" s="1141"/>
      <c r="G208" s="1142"/>
      <c r="H208" s="1142"/>
      <c r="I208" s="1148"/>
      <c r="J208" s="1142"/>
      <c r="K208" s="1142"/>
      <c r="L208" s="1142"/>
      <c r="M208" s="1142"/>
      <c r="N208" s="1142"/>
    </row>
    <row r="209" spans="1:14" s="3" customFormat="1" x14ac:dyDescent="0.25">
      <c r="A209" s="727"/>
      <c r="B209" s="609"/>
      <c r="C209" s="609"/>
      <c r="D209" s="610"/>
      <c r="E209" s="1140"/>
      <c r="F209" s="1141"/>
      <c r="G209" s="1142"/>
      <c r="H209" s="1142"/>
      <c r="I209" s="1148"/>
      <c r="J209" s="1142"/>
      <c r="K209" s="1142"/>
      <c r="L209" s="1142"/>
      <c r="M209" s="1142"/>
      <c r="N209" s="1142"/>
    </row>
    <row r="210" spans="1:14" s="3" customFormat="1" x14ac:dyDescent="0.25">
      <c r="A210" s="727"/>
      <c r="B210" s="609"/>
      <c r="C210" s="609"/>
      <c r="D210" s="610"/>
      <c r="E210" s="1140"/>
      <c r="F210" s="1141"/>
      <c r="G210" s="1142"/>
      <c r="H210" s="1142"/>
      <c r="I210" s="1148"/>
      <c r="J210" s="1142"/>
      <c r="K210" s="1142"/>
      <c r="L210" s="1142"/>
      <c r="M210" s="1142"/>
      <c r="N210" s="1142"/>
    </row>
    <row r="211" spans="1:14" s="3" customFormat="1" x14ac:dyDescent="0.25">
      <c r="A211" s="727"/>
      <c r="B211" s="609"/>
      <c r="C211" s="609"/>
      <c r="D211" s="610"/>
      <c r="E211" s="1140"/>
      <c r="F211" s="1141"/>
      <c r="G211" s="1142"/>
      <c r="H211" s="1142"/>
      <c r="I211" s="1148"/>
      <c r="J211" s="1142"/>
      <c r="K211" s="1142"/>
      <c r="L211" s="1142"/>
      <c r="M211" s="1142"/>
      <c r="N211" s="1142"/>
    </row>
    <row r="212" spans="1:14" s="3" customFormat="1" x14ac:dyDescent="0.25">
      <c r="A212" s="727"/>
      <c r="B212" s="609"/>
      <c r="C212" s="609"/>
      <c r="D212" s="610"/>
      <c r="E212" s="1140"/>
      <c r="F212" s="1141"/>
      <c r="G212" s="1142"/>
      <c r="H212" s="1142"/>
      <c r="I212" s="1148"/>
      <c r="J212" s="1142"/>
      <c r="K212" s="1142"/>
      <c r="L212" s="1142"/>
      <c r="M212" s="1142"/>
      <c r="N212" s="1142"/>
    </row>
    <row r="213" spans="1:14" s="3" customFormat="1" x14ac:dyDescent="0.25">
      <c r="A213" s="727"/>
      <c r="B213" s="609"/>
      <c r="C213" s="609"/>
      <c r="D213" s="610"/>
      <c r="E213" s="1140"/>
      <c r="F213" s="1141"/>
      <c r="G213" s="1142"/>
      <c r="H213" s="1142"/>
      <c r="I213" s="1148"/>
      <c r="J213" s="1142"/>
      <c r="K213" s="1142"/>
      <c r="L213" s="1142"/>
      <c r="M213" s="1142"/>
      <c r="N213" s="1142"/>
    </row>
    <row r="214" spans="1:14" s="3" customFormat="1" x14ac:dyDescent="0.25">
      <c r="A214" s="727"/>
      <c r="B214" s="609"/>
      <c r="C214" s="609"/>
      <c r="D214" s="610"/>
      <c r="E214" s="1140"/>
      <c r="F214" s="1141"/>
      <c r="G214" s="1142"/>
      <c r="H214" s="1142"/>
      <c r="I214" s="1148"/>
      <c r="J214" s="1142"/>
      <c r="K214" s="1142"/>
      <c r="L214" s="1142"/>
      <c r="M214" s="1142"/>
      <c r="N214" s="1142"/>
    </row>
    <row r="215" spans="1:14" s="3" customFormat="1" x14ac:dyDescent="0.25">
      <c r="A215" s="727"/>
      <c r="B215" s="609"/>
      <c r="C215" s="609"/>
      <c r="D215" s="610"/>
      <c r="E215" s="1140"/>
      <c r="F215" s="1141"/>
      <c r="G215" s="1142"/>
      <c r="H215" s="1142"/>
      <c r="I215" s="1148"/>
      <c r="J215" s="1142"/>
      <c r="K215" s="1142"/>
      <c r="L215" s="1142"/>
      <c r="M215" s="1142"/>
      <c r="N215" s="1142"/>
    </row>
    <row r="216" spans="1:14" s="3" customFormat="1" x14ac:dyDescent="0.25">
      <c r="A216" s="727"/>
      <c r="B216" s="609"/>
      <c r="C216" s="609"/>
      <c r="D216" s="610"/>
      <c r="E216" s="1140"/>
      <c r="F216" s="1141"/>
      <c r="G216" s="1142"/>
      <c r="H216" s="1142"/>
      <c r="I216" s="1148"/>
      <c r="J216" s="1142"/>
      <c r="K216" s="1142"/>
      <c r="L216" s="1142"/>
      <c r="M216" s="1142"/>
      <c r="N216" s="1142"/>
    </row>
    <row r="217" spans="1:14" s="3" customFormat="1" x14ac:dyDescent="0.25">
      <c r="A217" s="727"/>
      <c r="B217" s="609"/>
      <c r="C217" s="609"/>
      <c r="D217" s="610"/>
      <c r="E217" s="1140"/>
      <c r="F217" s="1141"/>
      <c r="G217" s="1142"/>
      <c r="H217" s="1142"/>
      <c r="I217" s="1148"/>
      <c r="J217" s="1142"/>
      <c r="K217" s="1142"/>
      <c r="L217" s="1142"/>
      <c r="M217" s="1142"/>
      <c r="N217" s="1142"/>
    </row>
    <row r="218" spans="1:14" s="3" customFormat="1" x14ac:dyDescent="0.25">
      <c r="A218" s="727"/>
      <c r="B218" s="609"/>
      <c r="C218" s="609"/>
      <c r="D218" s="610"/>
      <c r="E218" s="1140"/>
      <c r="F218" s="1141"/>
      <c r="G218" s="1142"/>
      <c r="H218" s="1142"/>
      <c r="I218" s="1148"/>
      <c r="J218" s="1142"/>
      <c r="K218" s="1142"/>
      <c r="L218" s="1142"/>
      <c r="M218" s="1142"/>
      <c r="N218" s="1142"/>
    </row>
    <row r="219" spans="1:14" s="3" customFormat="1" x14ac:dyDescent="0.25">
      <c r="A219" s="727"/>
      <c r="B219" s="609"/>
      <c r="C219" s="609"/>
      <c r="D219" s="610"/>
      <c r="E219" s="1140"/>
      <c r="F219" s="1141"/>
      <c r="G219" s="1142"/>
      <c r="H219" s="1142"/>
      <c r="I219" s="1148"/>
      <c r="J219" s="1142"/>
      <c r="K219" s="1142"/>
      <c r="L219" s="1142"/>
      <c r="M219" s="1142"/>
      <c r="N219" s="1142"/>
    </row>
    <row r="220" spans="1:14" s="3" customFormat="1" x14ac:dyDescent="0.25">
      <c r="A220" s="727"/>
      <c r="B220" s="609"/>
      <c r="C220" s="609"/>
      <c r="D220" s="610"/>
      <c r="E220" s="1140"/>
      <c r="F220" s="1141"/>
      <c r="G220" s="1142"/>
      <c r="H220" s="1142"/>
      <c r="I220" s="1148"/>
      <c r="J220" s="1142"/>
      <c r="K220" s="1142"/>
      <c r="L220" s="1142"/>
      <c r="M220" s="1142"/>
      <c r="N220" s="1142"/>
    </row>
    <row r="221" spans="1:14" s="3" customFormat="1" x14ac:dyDescent="0.25">
      <c r="A221" s="727"/>
      <c r="B221" s="609"/>
      <c r="C221" s="609"/>
      <c r="D221" s="610"/>
      <c r="E221" s="1140"/>
      <c r="F221" s="1141"/>
      <c r="G221" s="1142"/>
      <c r="H221" s="1142"/>
      <c r="I221" s="1148"/>
      <c r="J221" s="1142"/>
      <c r="K221" s="1142"/>
      <c r="L221" s="1142"/>
      <c r="M221" s="1142"/>
      <c r="N221" s="1142"/>
    </row>
    <row r="222" spans="1:14" s="3" customFormat="1" x14ac:dyDescent="0.25">
      <c r="A222" s="727"/>
      <c r="B222" s="609"/>
      <c r="C222" s="609"/>
      <c r="D222" s="610"/>
      <c r="E222" s="1140"/>
      <c r="F222" s="1141"/>
      <c r="G222" s="1142"/>
      <c r="H222" s="1142"/>
      <c r="I222" s="1148"/>
      <c r="J222" s="1142"/>
      <c r="K222" s="1142"/>
      <c r="L222" s="1142"/>
      <c r="M222" s="1142"/>
      <c r="N222" s="1142"/>
    </row>
    <row r="223" spans="1:14" s="3" customFormat="1" x14ac:dyDescent="0.25">
      <c r="A223" s="727"/>
      <c r="B223" s="609"/>
      <c r="C223" s="609"/>
      <c r="D223" s="610"/>
      <c r="E223" s="1140"/>
      <c r="F223" s="1141"/>
      <c r="G223" s="1142"/>
      <c r="H223" s="1142"/>
      <c r="I223" s="1148"/>
      <c r="J223" s="1142"/>
      <c r="K223" s="1142"/>
      <c r="L223" s="1142"/>
      <c r="M223" s="1142"/>
      <c r="N223" s="1142"/>
    </row>
    <row r="224" spans="1:14" s="3" customFormat="1" x14ac:dyDescent="0.25">
      <c r="A224" s="727"/>
      <c r="B224" s="609"/>
      <c r="C224" s="609"/>
      <c r="D224" s="610"/>
      <c r="E224" s="1140"/>
      <c r="F224" s="1141"/>
      <c r="G224" s="1142"/>
      <c r="H224" s="1142"/>
      <c r="I224" s="1148"/>
      <c r="J224" s="1142"/>
      <c r="K224" s="1142"/>
      <c r="L224" s="1142"/>
      <c r="M224" s="1142"/>
      <c r="N224" s="1142"/>
    </row>
    <row r="225" spans="1:14" s="3" customFormat="1" x14ac:dyDescent="0.25">
      <c r="A225" s="727"/>
      <c r="B225" s="609"/>
      <c r="C225" s="609"/>
      <c r="D225" s="610"/>
      <c r="E225" s="1140"/>
      <c r="F225" s="1141"/>
      <c r="G225" s="1142"/>
      <c r="H225" s="1142"/>
      <c r="I225" s="1148"/>
      <c r="J225" s="1142"/>
      <c r="K225" s="1142"/>
      <c r="L225" s="1142"/>
      <c r="M225" s="1142"/>
      <c r="N225" s="1142"/>
    </row>
    <row r="226" spans="1:14" s="3" customFormat="1" x14ac:dyDescent="0.25">
      <c r="A226" s="727"/>
      <c r="B226" s="609"/>
      <c r="C226" s="609"/>
      <c r="D226" s="610"/>
      <c r="E226" s="1140"/>
      <c r="F226" s="1141"/>
      <c r="G226" s="1142"/>
      <c r="H226" s="1142"/>
      <c r="I226" s="1148"/>
      <c r="J226" s="1142"/>
      <c r="K226" s="1142"/>
      <c r="L226" s="1142"/>
      <c r="M226" s="1142"/>
      <c r="N226" s="1142"/>
    </row>
    <row r="227" spans="1:14" s="3" customFormat="1" x14ac:dyDescent="0.25">
      <c r="A227" s="727"/>
      <c r="B227" s="609"/>
      <c r="C227" s="609"/>
      <c r="D227" s="610"/>
      <c r="E227" s="1140"/>
      <c r="F227" s="1141"/>
      <c r="G227" s="1142"/>
      <c r="H227" s="1142"/>
      <c r="I227" s="1148"/>
      <c r="J227" s="1142"/>
      <c r="K227" s="1142"/>
      <c r="L227" s="1142"/>
      <c r="M227" s="1142"/>
      <c r="N227" s="1142"/>
    </row>
    <row r="228" spans="1:14" s="3" customFormat="1" x14ac:dyDescent="0.25">
      <c r="A228" s="727"/>
      <c r="B228" s="609"/>
      <c r="C228" s="609"/>
      <c r="D228" s="610"/>
      <c r="E228" s="1140"/>
      <c r="F228" s="1141"/>
      <c r="G228" s="1142"/>
      <c r="H228" s="1142"/>
      <c r="I228" s="1148"/>
      <c r="J228" s="1142"/>
      <c r="K228" s="1142"/>
      <c r="L228" s="1142"/>
      <c r="M228" s="1142"/>
      <c r="N228" s="1142"/>
    </row>
    <row r="229" spans="1:14" s="3" customFormat="1" x14ac:dyDescent="0.25">
      <c r="A229" s="727"/>
      <c r="B229" s="609"/>
      <c r="C229" s="609"/>
      <c r="D229" s="610"/>
      <c r="E229" s="1140"/>
      <c r="F229" s="1141"/>
      <c r="G229" s="1142"/>
      <c r="H229" s="1142"/>
      <c r="I229" s="1148"/>
      <c r="J229" s="1142"/>
      <c r="K229" s="1142"/>
      <c r="L229" s="1142"/>
      <c r="M229" s="1142"/>
      <c r="N229" s="1142"/>
    </row>
    <row r="230" spans="1:14" s="3" customFormat="1" x14ac:dyDescent="0.25">
      <c r="A230" s="727"/>
      <c r="B230" s="609"/>
      <c r="C230" s="609"/>
      <c r="D230" s="610"/>
      <c r="E230" s="1140"/>
      <c r="F230" s="1141"/>
      <c r="G230" s="1142"/>
      <c r="H230" s="1142"/>
      <c r="I230" s="1148"/>
      <c r="J230" s="1142"/>
      <c r="K230" s="1142"/>
      <c r="L230" s="1142"/>
      <c r="M230" s="1142"/>
      <c r="N230" s="1142"/>
    </row>
    <row r="231" spans="1:14" s="3" customFormat="1" x14ac:dyDescent="0.25">
      <c r="A231" s="727"/>
      <c r="B231" s="609"/>
      <c r="C231" s="609"/>
      <c r="D231" s="610"/>
      <c r="E231" s="1140"/>
      <c r="F231" s="1141"/>
      <c r="G231" s="1142"/>
      <c r="H231" s="1142"/>
      <c r="I231" s="1148"/>
      <c r="J231" s="1142"/>
      <c r="K231" s="1142"/>
      <c r="L231" s="1142"/>
      <c r="M231" s="1142"/>
      <c r="N231" s="1142"/>
    </row>
    <row r="232" spans="1:14" s="3" customFormat="1" x14ac:dyDescent="0.25">
      <c r="A232" s="727"/>
      <c r="B232" s="609"/>
      <c r="C232" s="609"/>
      <c r="D232" s="610"/>
      <c r="E232" s="1140"/>
      <c r="F232" s="1141"/>
      <c r="G232" s="1142"/>
      <c r="H232" s="1142"/>
      <c r="I232" s="1148"/>
      <c r="J232" s="1142"/>
      <c r="K232" s="1142"/>
      <c r="L232" s="1142"/>
      <c r="M232" s="1142"/>
      <c r="N232" s="1142"/>
    </row>
    <row r="233" spans="1:14" s="3" customFormat="1" x14ac:dyDescent="0.25">
      <c r="A233" s="727"/>
      <c r="B233" s="609"/>
      <c r="C233" s="609"/>
      <c r="D233" s="610"/>
      <c r="E233" s="1140"/>
      <c r="F233" s="1141"/>
      <c r="G233" s="1142"/>
      <c r="H233" s="1142"/>
      <c r="I233" s="1148"/>
      <c r="J233" s="1142"/>
      <c r="K233" s="1142"/>
      <c r="L233" s="1142"/>
      <c r="M233" s="1142"/>
      <c r="N233" s="1142"/>
    </row>
    <row r="234" spans="1:14" s="3" customFormat="1" x14ac:dyDescent="0.25">
      <c r="A234" s="727"/>
      <c r="B234" s="609"/>
      <c r="C234" s="609"/>
      <c r="D234" s="610"/>
      <c r="E234" s="1140"/>
      <c r="F234" s="1141"/>
      <c r="G234" s="1142"/>
      <c r="H234" s="1142"/>
      <c r="I234" s="1148"/>
      <c r="J234" s="1142"/>
      <c r="K234" s="1142"/>
      <c r="L234" s="1142"/>
      <c r="M234" s="1142"/>
      <c r="N234" s="1142"/>
    </row>
    <row r="235" spans="1:14" s="3" customFormat="1" x14ac:dyDescent="0.25">
      <c r="A235" s="727"/>
      <c r="B235" s="609"/>
      <c r="C235" s="609"/>
      <c r="D235" s="610"/>
      <c r="E235" s="1140"/>
      <c r="F235" s="1141"/>
      <c r="G235" s="1142"/>
      <c r="H235" s="1142"/>
      <c r="I235" s="1148"/>
      <c r="J235" s="1142"/>
      <c r="K235" s="1142"/>
      <c r="L235" s="1142"/>
      <c r="M235" s="1142"/>
      <c r="N235" s="1142"/>
    </row>
    <row r="236" spans="1:14" s="3" customFormat="1" x14ac:dyDescent="0.25">
      <c r="A236" s="727"/>
      <c r="B236" s="609"/>
      <c r="C236" s="609"/>
      <c r="D236" s="610"/>
      <c r="E236" s="1140"/>
      <c r="F236" s="1141"/>
      <c r="G236" s="1142"/>
      <c r="H236" s="1142"/>
      <c r="I236" s="1148"/>
      <c r="J236" s="1142"/>
      <c r="K236" s="1142"/>
      <c r="L236" s="1142"/>
      <c r="M236" s="1142"/>
      <c r="N236" s="1142"/>
    </row>
    <row r="237" spans="1:14" s="3" customFormat="1" x14ac:dyDescent="0.25">
      <c r="A237" s="727"/>
      <c r="B237" s="609"/>
      <c r="C237" s="609"/>
      <c r="D237" s="610"/>
      <c r="E237" s="1140"/>
      <c r="F237" s="1141"/>
      <c r="G237" s="1142"/>
      <c r="H237" s="1142"/>
      <c r="I237" s="1148"/>
      <c r="J237" s="1142"/>
      <c r="K237" s="1142"/>
      <c r="L237" s="1142"/>
      <c r="M237" s="1142"/>
      <c r="N237" s="1142"/>
    </row>
    <row r="238" spans="1:14" s="3" customFormat="1" x14ac:dyDescent="0.25">
      <c r="A238" s="727"/>
      <c r="B238" s="609"/>
      <c r="C238" s="609"/>
      <c r="D238" s="610"/>
      <c r="E238" s="1140"/>
      <c r="F238" s="1141"/>
      <c r="G238" s="1142"/>
      <c r="H238" s="1142"/>
      <c r="I238" s="1148"/>
      <c r="J238" s="1142"/>
      <c r="K238" s="1142"/>
      <c r="L238" s="1142"/>
      <c r="M238" s="1142"/>
      <c r="N238" s="1142"/>
    </row>
    <row r="239" spans="1:14" s="3" customFormat="1" x14ac:dyDescent="0.25">
      <c r="A239" s="727"/>
      <c r="B239" s="609"/>
      <c r="C239" s="609"/>
      <c r="D239" s="610"/>
      <c r="E239" s="1140"/>
      <c r="F239" s="1141"/>
      <c r="G239" s="1142"/>
      <c r="H239" s="1142"/>
      <c r="I239" s="1148"/>
      <c r="J239" s="1142"/>
      <c r="K239" s="1142"/>
      <c r="L239" s="1142"/>
      <c r="M239" s="1142"/>
      <c r="N239" s="1142"/>
    </row>
    <row r="240" spans="1:14" s="3" customFormat="1" x14ac:dyDescent="0.25">
      <c r="A240" s="727"/>
      <c r="B240" s="609"/>
      <c r="C240" s="609"/>
      <c r="D240" s="610"/>
      <c r="E240" s="1140"/>
      <c r="F240" s="1141"/>
      <c r="G240" s="1142"/>
      <c r="H240" s="1142"/>
      <c r="I240" s="1148"/>
      <c r="J240" s="1142"/>
      <c r="K240" s="1142"/>
      <c r="L240" s="1142"/>
      <c r="M240" s="1142"/>
      <c r="N240" s="1142"/>
    </row>
    <row r="241" spans="1:14" s="3" customFormat="1" x14ac:dyDescent="0.25">
      <c r="A241" s="727"/>
      <c r="B241" s="609"/>
      <c r="C241" s="609"/>
      <c r="D241" s="610"/>
      <c r="E241" s="1140"/>
      <c r="F241" s="1141"/>
      <c r="G241" s="1142"/>
      <c r="H241" s="1142"/>
      <c r="I241" s="1148"/>
      <c r="J241" s="1142"/>
      <c r="K241" s="1142"/>
      <c r="L241" s="1142"/>
      <c r="M241" s="1142"/>
      <c r="N241" s="1142"/>
    </row>
    <row r="242" spans="1:14" s="3" customFormat="1" x14ac:dyDescent="0.25">
      <c r="A242" s="727"/>
      <c r="B242" s="609"/>
      <c r="C242" s="609"/>
      <c r="D242" s="610"/>
      <c r="E242" s="1140"/>
      <c r="F242" s="1141"/>
      <c r="G242" s="1142"/>
      <c r="H242" s="1142"/>
      <c r="I242" s="1148"/>
      <c r="J242" s="1142"/>
      <c r="K242" s="1142"/>
      <c r="L242" s="1142"/>
      <c r="M242" s="1142"/>
      <c r="N242" s="1142"/>
    </row>
    <row r="243" spans="1:14" s="3" customFormat="1" x14ac:dyDescent="0.25">
      <c r="A243" s="727"/>
      <c r="B243" s="609"/>
      <c r="C243" s="609"/>
      <c r="D243" s="610"/>
      <c r="E243" s="1140"/>
      <c r="F243" s="1141"/>
      <c r="G243" s="1142"/>
      <c r="H243" s="1142"/>
      <c r="I243" s="1148"/>
      <c r="J243" s="1142"/>
      <c r="K243" s="1142"/>
      <c r="L243" s="1142"/>
      <c r="M243" s="1142"/>
      <c r="N243" s="1142"/>
    </row>
    <row r="244" spans="1:14" s="3" customFormat="1" x14ac:dyDescent="0.25">
      <c r="A244" s="727"/>
      <c r="B244" s="609"/>
      <c r="C244" s="609"/>
      <c r="D244" s="610"/>
      <c r="E244" s="1140"/>
      <c r="F244" s="1141"/>
      <c r="G244" s="1142"/>
      <c r="H244" s="1142"/>
      <c r="I244" s="1148"/>
      <c r="J244" s="1142"/>
      <c r="K244" s="1142"/>
      <c r="L244" s="1142"/>
      <c r="M244" s="1142"/>
      <c r="N244" s="1142"/>
    </row>
    <row r="245" spans="1:14" s="3" customFormat="1" x14ac:dyDescent="0.25">
      <c r="A245" s="727"/>
      <c r="B245" s="609"/>
      <c r="C245" s="609"/>
      <c r="D245" s="610"/>
      <c r="E245" s="1140"/>
      <c r="F245" s="1141"/>
      <c r="G245" s="1142"/>
      <c r="H245" s="1142"/>
      <c r="I245" s="1148"/>
      <c r="J245" s="1142"/>
      <c r="K245" s="1142"/>
      <c r="L245" s="1142"/>
      <c r="M245" s="1142"/>
      <c r="N245" s="1142"/>
    </row>
    <row r="246" spans="1:14" s="3" customFormat="1" x14ac:dyDescent="0.25">
      <c r="A246" s="727"/>
      <c r="B246" s="609"/>
      <c r="C246" s="609"/>
      <c r="D246" s="610"/>
      <c r="E246" s="1140"/>
      <c r="F246" s="1141"/>
      <c r="G246" s="1142"/>
      <c r="H246" s="1142"/>
      <c r="I246" s="1148"/>
      <c r="J246" s="1142"/>
      <c r="K246" s="1142"/>
      <c r="L246" s="1142"/>
      <c r="M246" s="1142"/>
      <c r="N246" s="1142"/>
    </row>
    <row r="247" spans="1:14" s="3" customFormat="1" x14ac:dyDescent="0.25">
      <c r="A247" s="727"/>
      <c r="B247" s="609"/>
      <c r="C247" s="609"/>
      <c r="D247" s="610"/>
      <c r="E247" s="1140"/>
      <c r="F247" s="1141"/>
      <c r="G247" s="1142"/>
      <c r="H247" s="1142"/>
      <c r="I247" s="1148"/>
      <c r="J247" s="1142"/>
      <c r="K247" s="1142"/>
      <c r="L247" s="1142"/>
      <c r="M247" s="1142"/>
      <c r="N247" s="1142"/>
    </row>
    <row r="248" spans="1:14" s="3" customFormat="1" x14ac:dyDescent="0.25">
      <c r="A248" s="727"/>
      <c r="B248" s="609"/>
      <c r="C248" s="609"/>
      <c r="D248" s="610"/>
      <c r="E248" s="1140"/>
      <c r="F248" s="1141"/>
      <c r="G248" s="1142"/>
      <c r="H248" s="1142"/>
      <c r="I248" s="1148"/>
      <c r="J248" s="1142"/>
      <c r="K248" s="1142"/>
      <c r="L248" s="1142"/>
      <c r="M248" s="1142"/>
      <c r="N248" s="1142"/>
    </row>
    <row r="249" spans="1:14" s="3" customFormat="1" x14ac:dyDescent="0.25">
      <c r="A249" s="727"/>
      <c r="B249" s="609"/>
      <c r="C249" s="609"/>
      <c r="D249" s="610"/>
      <c r="E249" s="1140"/>
      <c r="F249" s="1141"/>
      <c r="G249" s="1142"/>
      <c r="H249" s="1142"/>
      <c r="I249" s="1148"/>
      <c r="J249" s="1142"/>
      <c r="K249" s="1142"/>
      <c r="L249" s="1142"/>
      <c r="M249" s="1142"/>
      <c r="N249" s="1142"/>
    </row>
    <row r="250" spans="1:14" s="3" customFormat="1" x14ac:dyDescent="0.25">
      <c r="A250" s="727"/>
      <c r="B250" s="609"/>
      <c r="C250" s="609"/>
      <c r="D250" s="610"/>
      <c r="E250" s="1140"/>
      <c r="F250" s="1141"/>
      <c r="G250" s="1142"/>
      <c r="H250" s="1142"/>
      <c r="I250" s="1148"/>
      <c r="J250" s="1142"/>
      <c r="K250" s="1142"/>
      <c r="L250" s="1142"/>
      <c r="M250" s="1142"/>
      <c r="N250" s="1142"/>
    </row>
    <row r="251" spans="1:14" s="3" customFormat="1" x14ac:dyDescent="0.25">
      <c r="A251" s="727"/>
      <c r="B251" s="609"/>
      <c r="C251" s="609"/>
      <c r="D251" s="610"/>
      <c r="E251" s="1140"/>
      <c r="F251" s="1141"/>
      <c r="G251" s="1142"/>
      <c r="H251" s="1142"/>
      <c r="I251" s="1148"/>
      <c r="J251" s="1142"/>
      <c r="K251" s="1142"/>
      <c r="L251" s="1142"/>
      <c r="M251" s="1142"/>
      <c r="N251" s="1142"/>
    </row>
    <row r="252" spans="1:14" s="3" customFormat="1" x14ac:dyDescent="0.25">
      <c r="A252" s="727"/>
      <c r="B252" s="609"/>
      <c r="C252" s="609"/>
      <c r="D252" s="610"/>
      <c r="E252" s="1140"/>
      <c r="F252" s="1141"/>
      <c r="G252" s="1142"/>
      <c r="H252" s="1142"/>
      <c r="I252" s="1148"/>
      <c r="J252" s="1142"/>
      <c r="K252" s="1142"/>
      <c r="L252" s="1142"/>
      <c r="M252" s="1142"/>
      <c r="N252" s="1142"/>
    </row>
    <row r="253" spans="1:14" s="3" customFormat="1" x14ac:dyDescent="0.25">
      <c r="A253" s="727"/>
      <c r="B253" s="609"/>
      <c r="C253" s="609"/>
      <c r="D253" s="610"/>
      <c r="E253" s="1140"/>
      <c r="F253" s="1141"/>
      <c r="G253" s="1142"/>
      <c r="H253" s="1142"/>
      <c r="I253" s="1148"/>
      <c r="J253" s="1142"/>
      <c r="K253" s="1142"/>
      <c r="L253" s="1142"/>
      <c r="M253" s="1142"/>
      <c r="N253" s="1142"/>
    </row>
    <row r="254" spans="1:14" s="3" customFormat="1" x14ac:dyDescent="0.25">
      <c r="A254" s="727"/>
      <c r="B254" s="609"/>
      <c r="C254" s="609"/>
      <c r="D254" s="610"/>
      <c r="E254" s="1140"/>
      <c r="F254" s="1141"/>
      <c r="G254" s="1142"/>
      <c r="H254" s="1142"/>
      <c r="I254" s="1148"/>
      <c r="J254" s="1142"/>
      <c r="K254" s="1142"/>
      <c r="L254" s="1142"/>
      <c r="M254" s="1142"/>
      <c r="N254" s="1142"/>
    </row>
    <row r="255" spans="1:14" s="3" customFormat="1" x14ac:dyDescent="0.25">
      <c r="A255" s="727"/>
      <c r="B255" s="609"/>
      <c r="C255" s="609"/>
      <c r="D255" s="610"/>
      <c r="E255" s="1140"/>
      <c r="F255" s="1141"/>
      <c r="G255" s="1142"/>
      <c r="H255" s="1142"/>
      <c r="I255" s="1148"/>
      <c r="J255" s="1142"/>
      <c r="K255" s="1142"/>
      <c r="L255" s="1142"/>
      <c r="M255" s="1142"/>
      <c r="N255" s="1142"/>
    </row>
    <row r="256" spans="1:14" s="3" customFormat="1" x14ac:dyDescent="0.25">
      <c r="A256" s="727"/>
      <c r="B256" s="609"/>
      <c r="C256" s="609"/>
      <c r="D256" s="610"/>
      <c r="E256" s="1140"/>
      <c r="F256" s="1141"/>
      <c r="G256" s="1142"/>
      <c r="H256" s="1142"/>
      <c r="I256" s="1148"/>
      <c r="J256" s="1142"/>
      <c r="K256" s="1142"/>
      <c r="L256" s="1142"/>
      <c r="M256" s="1142"/>
      <c r="N256" s="1142"/>
    </row>
    <row r="257" spans="1:14" s="3" customFormat="1" x14ac:dyDescent="0.25">
      <c r="A257" s="727"/>
      <c r="B257" s="609"/>
      <c r="C257" s="609"/>
      <c r="D257" s="610"/>
      <c r="E257" s="1140"/>
      <c r="F257" s="1141"/>
      <c r="G257" s="1142"/>
      <c r="H257" s="1142"/>
      <c r="I257" s="1148"/>
      <c r="J257" s="1142"/>
      <c r="K257" s="1142"/>
      <c r="L257" s="1142"/>
      <c r="M257" s="1142"/>
      <c r="N257" s="1142"/>
    </row>
    <row r="258" spans="1:14" s="3" customFormat="1" x14ac:dyDescent="0.25">
      <c r="A258" s="727"/>
      <c r="B258" s="609"/>
      <c r="C258" s="609"/>
      <c r="D258" s="610"/>
      <c r="E258" s="1140"/>
      <c r="F258" s="1141"/>
      <c r="G258" s="1142"/>
      <c r="H258" s="1142"/>
      <c r="I258" s="1148"/>
      <c r="J258" s="1142"/>
      <c r="K258" s="1142"/>
      <c r="L258" s="1142"/>
      <c r="M258" s="1142"/>
      <c r="N258" s="1142"/>
    </row>
    <row r="259" spans="1:14" s="3" customFormat="1" x14ac:dyDescent="0.25">
      <c r="A259" s="727"/>
      <c r="B259" s="609"/>
      <c r="C259" s="609"/>
      <c r="D259" s="610"/>
      <c r="E259" s="1140"/>
      <c r="F259" s="1141"/>
      <c r="G259" s="1142"/>
      <c r="H259" s="1142"/>
      <c r="I259" s="1148"/>
      <c r="J259" s="1142"/>
      <c r="K259" s="1142"/>
      <c r="L259" s="1142"/>
      <c r="M259" s="1142"/>
      <c r="N259" s="1142"/>
    </row>
    <row r="260" spans="1:14" s="3" customFormat="1" x14ac:dyDescent="0.25">
      <c r="A260" s="727"/>
      <c r="B260" s="609"/>
      <c r="C260" s="609"/>
      <c r="D260" s="610"/>
      <c r="E260" s="1140"/>
      <c r="F260" s="1141"/>
      <c r="G260" s="1142"/>
      <c r="H260" s="1142"/>
      <c r="I260" s="1148"/>
      <c r="J260" s="1142"/>
      <c r="K260" s="1142"/>
      <c r="L260" s="1142"/>
      <c r="M260" s="1142"/>
      <c r="N260" s="1142"/>
    </row>
    <row r="261" spans="1:14" s="3" customFormat="1" x14ac:dyDescent="0.25">
      <c r="A261" s="727"/>
      <c r="B261" s="609"/>
      <c r="C261" s="609"/>
      <c r="D261" s="610"/>
      <c r="E261" s="1140"/>
      <c r="F261" s="1141"/>
      <c r="G261" s="1142"/>
      <c r="H261" s="1142"/>
      <c r="I261" s="1148"/>
      <c r="J261" s="1142"/>
      <c r="K261" s="1142"/>
      <c r="L261" s="1142"/>
      <c r="M261" s="1142"/>
      <c r="N261" s="1142"/>
    </row>
    <row r="262" spans="1:14" s="3" customFormat="1" x14ac:dyDescent="0.25">
      <c r="A262" s="727"/>
      <c r="B262" s="609"/>
      <c r="C262" s="609"/>
      <c r="D262" s="610"/>
      <c r="E262" s="1140"/>
      <c r="F262" s="1141"/>
      <c r="G262" s="1142"/>
      <c r="H262" s="1142"/>
      <c r="I262" s="1148"/>
      <c r="J262" s="1142"/>
      <c r="K262" s="1142"/>
      <c r="L262" s="1142"/>
      <c r="M262" s="1142"/>
      <c r="N262" s="1142"/>
    </row>
    <row r="263" spans="1:14" s="3" customFormat="1" x14ac:dyDescent="0.25">
      <c r="A263" s="727"/>
      <c r="B263" s="609"/>
      <c r="C263" s="609"/>
      <c r="D263" s="610"/>
      <c r="E263" s="1140"/>
      <c r="F263" s="1141"/>
      <c r="G263" s="1142"/>
      <c r="H263" s="1142"/>
      <c r="I263" s="1148"/>
      <c r="J263" s="1142"/>
      <c r="K263" s="1142"/>
      <c r="L263" s="1142"/>
      <c r="M263" s="1142"/>
      <c r="N263" s="1142"/>
    </row>
    <row r="264" spans="1:14" s="3" customFormat="1" x14ac:dyDescent="0.25">
      <c r="A264" s="727"/>
      <c r="B264" s="609"/>
      <c r="C264" s="609"/>
      <c r="D264" s="610"/>
      <c r="E264" s="1140"/>
      <c r="F264" s="1141"/>
      <c r="G264" s="1142"/>
      <c r="H264" s="1142"/>
      <c r="I264" s="1148"/>
      <c r="J264" s="1142"/>
      <c r="K264" s="1142"/>
      <c r="L264" s="1142"/>
      <c r="M264" s="1142"/>
      <c r="N264" s="1142"/>
    </row>
    <row r="265" spans="1:14" s="3" customFormat="1" x14ac:dyDescent="0.25">
      <c r="A265" s="727"/>
      <c r="B265" s="609"/>
      <c r="C265" s="609"/>
      <c r="D265" s="610"/>
      <c r="E265" s="1140"/>
      <c r="F265" s="1141"/>
      <c r="G265" s="1142"/>
      <c r="H265" s="1142"/>
      <c r="I265" s="1148"/>
      <c r="J265" s="1142"/>
      <c r="K265" s="1142"/>
      <c r="L265" s="1142"/>
      <c r="M265" s="1142"/>
      <c r="N265" s="1142"/>
    </row>
    <row r="266" spans="1:14" s="3" customFormat="1" x14ac:dyDescent="0.25">
      <c r="A266" s="727"/>
      <c r="B266" s="609"/>
      <c r="C266" s="609"/>
      <c r="D266" s="610"/>
      <c r="E266" s="1140"/>
      <c r="F266" s="1141"/>
      <c r="G266" s="1142"/>
      <c r="H266" s="1142"/>
      <c r="I266" s="1148"/>
      <c r="J266" s="1142"/>
      <c r="K266" s="1142"/>
      <c r="L266" s="1142"/>
      <c r="M266" s="1142"/>
      <c r="N266" s="1142"/>
    </row>
    <row r="267" spans="1:14" s="3" customFormat="1" x14ac:dyDescent="0.25">
      <c r="A267" s="727"/>
      <c r="B267" s="609"/>
      <c r="C267" s="609"/>
      <c r="D267" s="610"/>
      <c r="E267" s="1140"/>
      <c r="F267" s="1141"/>
      <c r="G267" s="1142"/>
      <c r="H267" s="1142"/>
      <c r="I267" s="1148"/>
      <c r="J267" s="1142"/>
      <c r="K267" s="1142"/>
      <c r="L267" s="1142"/>
      <c r="M267" s="1142"/>
      <c r="N267" s="1142"/>
    </row>
    <row r="268" spans="1:14" s="3" customFormat="1" x14ac:dyDescent="0.25">
      <c r="A268" s="727"/>
      <c r="B268" s="609"/>
      <c r="C268" s="609"/>
      <c r="D268" s="610"/>
      <c r="E268" s="1140"/>
      <c r="F268" s="1141"/>
      <c r="G268" s="1142"/>
      <c r="H268" s="1142"/>
      <c r="I268" s="1148"/>
      <c r="J268" s="1142"/>
      <c r="K268" s="1142"/>
      <c r="L268" s="1142"/>
      <c r="M268" s="1142"/>
      <c r="N268" s="1142"/>
    </row>
    <row r="269" spans="1:14" s="3" customFormat="1" x14ac:dyDescent="0.25">
      <c r="A269" s="727"/>
      <c r="B269" s="609"/>
      <c r="C269" s="609"/>
      <c r="D269" s="610"/>
      <c r="E269" s="1140"/>
      <c r="F269" s="1141"/>
      <c r="G269" s="1142"/>
      <c r="H269" s="1142"/>
      <c r="I269" s="1148"/>
      <c r="J269" s="1142"/>
      <c r="K269" s="1142"/>
      <c r="L269" s="1142"/>
      <c r="M269" s="1142"/>
      <c r="N269" s="1142"/>
    </row>
    <row r="270" spans="1:14" s="3" customFormat="1" x14ac:dyDescent="0.25">
      <c r="A270" s="727"/>
      <c r="B270" s="609"/>
      <c r="C270" s="609"/>
      <c r="D270" s="610"/>
      <c r="E270" s="1140"/>
      <c r="F270" s="1141"/>
      <c r="G270" s="1142"/>
      <c r="H270" s="1142"/>
      <c r="I270" s="1148"/>
      <c r="J270" s="1142"/>
      <c r="K270" s="1142"/>
      <c r="L270" s="1142"/>
      <c r="M270" s="1142"/>
      <c r="N270" s="1142"/>
    </row>
    <row r="271" spans="1:14" s="3" customFormat="1" x14ac:dyDescent="0.25">
      <c r="A271" s="727"/>
      <c r="B271" s="609"/>
      <c r="C271" s="609"/>
      <c r="D271" s="610"/>
      <c r="E271" s="1140"/>
      <c r="F271" s="1141"/>
      <c r="G271" s="1142"/>
      <c r="H271" s="1142"/>
      <c r="I271" s="1148"/>
      <c r="J271" s="1142"/>
      <c r="K271" s="1142"/>
      <c r="L271" s="1142"/>
      <c r="M271" s="1142"/>
      <c r="N271" s="1142"/>
    </row>
    <row r="272" spans="1:14" s="3" customFormat="1" x14ac:dyDescent="0.25">
      <c r="A272" s="727"/>
      <c r="B272" s="609"/>
      <c r="C272" s="609"/>
      <c r="D272" s="610"/>
      <c r="E272" s="1140"/>
      <c r="F272" s="1141"/>
      <c r="G272" s="1142"/>
      <c r="H272" s="1142"/>
      <c r="I272" s="1148"/>
      <c r="J272" s="1142"/>
      <c r="K272" s="1142"/>
      <c r="L272" s="1142"/>
      <c r="M272" s="1142"/>
      <c r="N272" s="1142"/>
    </row>
    <row r="273" spans="1:14" s="3" customFormat="1" x14ac:dyDescent="0.25">
      <c r="A273" s="727"/>
      <c r="B273" s="609"/>
      <c r="C273" s="609"/>
      <c r="D273" s="610"/>
      <c r="E273" s="1140"/>
      <c r="F273" s="1141"/>
      <c r="G273" s="1142"/>
      <c r="H273" s="1142"/>
      <c r="I273" s="1148"/>
      <c r="J273" s="1142"/>
      <c r="K273" s="1142"/>
      <c r="L273" s="1142"/>
      <c r="M273" s="1142"/>
      <c r="N273" s="1142"/>
    </row>
    <row r="274" spans="1:14" s="3" customFormat="1" x14ac:dyDescent="0.25">
      <c r="A274" s="727"/>
      <c r="B274" s="609"/>
      <c r="C274" s="609"/>
      <c r="D274" s="610"/>
      <c r="E274" s="1140"/>
      <c r="F274" s="1141"/>
      <c r="G274" s="1142"/>
      <c r="H274" s="1142"/>
      <c r="I274" s="1148"/>
      <c r="J274" s="1142"/>
      <c r="K274" s="1142"/>
      <c r="L274" s="1142"/>
      <c r="M274" s="1142"/>
      <c r="N274" s="1142"/>
    </row>
    <row r="275" spans="1:14" s="3" customFormat="1" x14ac:dyDescent="0.25">
      <c r="A275" s="727"/>
      <c r="B275" s="609"/>
      <c r="C275" s="609"/>
      <c r="D275" s="610"/>
      <c r="E275" s="1140"/>
      <c r="F275" s="1141"/>
      <c r="G275" s="1142"/>
      <c r="H275" s="1142"/>
      <c r="I275" s="1148"/>
      <c r="J275" s="1142"/>
      <c r="K275" s="1142"/>
      <c r="L275" s="1142"/>
      <c r="M275" s="1142"/>
      <c r="N275" s="1142"/>
    </row>
    <row r="276" spans="1:14" s="3" customFormat="1" x14ac:dyDescent="0.25">
      <c r="A276" s="727"/>
      <c r="B276" s="609"/>
      <c r="C276" s="609"/>
      <c r="D276" s="610"/>
      <c r="E276" s="1140"/>
      <c r="F276" s="1141"/>
      <c r="G276" s="1142"/>
      <c r="H276" s="1142"/>
      <c r="I276" s="1148"/>
      <c r="J276" s="1142"/>
      <c r="K276" s="1142"/>
      <c r="L276" s="1142"/>
      <c r="M276" s="1142"/>
      <c r="N276" s="1142"/>
    </row>
    <row r="277" spans="1:14" s="3" customFormat="1" x14ac:dyDescent="0.25">
      <c r="A277" s="727"/>
      <c r="B277" s="609"/>
      <c r="C277" s="609"/>
      <c r="D277" s="610"/>
      <c r="E277" s="1140"/>
      <c r="F277" s="1141"/>
      <c r="G277" s="1142"/>
      <c r="H277" s="1142"/>
      <c r="I277" s="1148"/>
      <c r="J277" s="1142"/>
      <c r="K277" s="1142"/>
      <c r="L277" s="1142"/>
      <c r="M277" s="1142"/>
      <c r="N277" s="1142"/>
    </row>
    <row r="278" spans="1:14" s="3" customFormat="1" x14ac:dyDescent="0.25">
      <c r="A278" s="727"/>
      <c r="B278" s="609"/>
      <c r="C278" s="609"/>
      <c r="D278" s="610"/>
      <c r="E278" s="1140"/>
      <c r="F278" s="1141"/>
      <c r="G278" s="1142"/>
      <c r="H278" s="1142"/>
      <c r="I278" s="1148"/>
      <c r="J278" s="1142"/>
      <c r="K278" s="1142"/>
      <c r="L278" s="1142"/>
      <c r="M278" s="1142"/>
      <c r="N278" s="1142"/>
    </row>
    <row r="279" spans="1:14" s="3" customFormat="1" x14ac:dyDescent="0.25">
      <c r="A279" s="727"/>
      <c r="B279" s="609"/>
      <c r="C279" s="609"/>
      <c r="D279" s="610"/>
      <c r="E279" s="1140"/>
      <c r="F279" s="1141"/>
      <c r="G279" s="1142"/>
      <c r="H279" s="1142"/>
      <c r="I279" s="1148"/>
      <c r="J279" s="1142"/>
      <c r="K279" s="1142"/>
      <c r="L279" s="1142"/>
      <c r="M279" s="1142"/>
      <c r="N279" s="1142"/>
    </row>
    <row r="280" spans="1:14" s="3" customFormat="1" x14ac:dyDescent="0.25">
      <c r="A280" s="727"/>
      <c r="B280" s="609"/>
      <c r="C280" s="609"/>
      <c r="D280" s="610"/>
      <c r="E280" s="1140"/>
      <c r="F280" s="1141"/>
      <c r="G280" s="1142"/>
      <c r="H280" s="1142"/>
      <c r="I280" s="1148"/>
      <c r="J280" s="1142"/>
      <c r="K280" s="1142"/>
      <c r="L280" s="1142"/>
      <c r="M280" s="1142"/>
      <c r="N280" s="1142"/>
    </row>
    <row r="281" spans="1:14" s="3" customFormat="1" x14ac:dyDescent="0.25">
      <c r="A281" s="727"/>
      <c r="B281" s="609"/>
      <c r="C281" s="609"/>
      <c r="D281" s="610"/>
      <c r="E281" s="1140"/>
      <c r="F281" s="1141"/>
      <c r="G281" s="1142"/>
      <c r="H281" s="1142"/>
      <c r="I281" s="1148"/>
      <c r="J281" s="1142"/>
      <c r="K281" s="1142"/>
      <c r="L281" s="1142"/>
      <c r="M281" s="1142"/>
      <c r="N281" s="1142"/>
    </row>
    <row r="282" spans="1:14" s="3" customFormat="1" x14ac:dyDescent="0.25">
      <c r="A282" s="727"/>
      <c r="B282" s="609"/>
      <c r="C282" s="609"/>
      <c r="D282" s="610"/>
      <c r="E282" s="1140"/>
      <c r="F282" s="1141"/>
      <c r="G282" s="1142"/>
      <c r="H282" s="1142"/>
      <c r="I282" s="1148"/>
      <c r="J282" s="1142"/>
      <c r="K282" s="1142"/>
      <c r="L282" s="1142"/>
      <c r="M282" s="1142"/>
      <c r="N282" s="1142"/>
    </row>
    <row r="283" spans="1:14" s="3" customFormat="1" x14ac:dyDescent="0.25">
      <c r="A283" s="727"/>
      <c r="B283" s="609"/>
      <c r="C283" s="609"/>
      <c r="D283" s="610"/>
      <c r="E283" s="1140"/>
      <c r="F283" s="1141"/>
      <c r="G283" s="1142"/>
      <c r="H283" s="1142"/>
      <c r="I283" s="1148"/>
      <c r="J283" s="1142"/>
      <c r="K283" s="1142"/>
      <c r="L283" s="1142"/>
      <c r="M283" s="1142"/>
      <c r="N283" s="1142"/>
    </row>
    <row r="284" spans="1:14" s="3" customFormat="1" x14ac:dyDescent="0.25">
      <c r="A284" s="727"/>
      <c r="B284" s="609"/>
      <c r="C284" s="609"/>
      <c r="D284" s="610"/>
      <c r="E284" s="1140"/>
      <c r="F284" s="1141"/>
      <c r="G284" s="1142"/>
      <c r="H284" s="1142"/>
      <c r="I284" s="1148"/>
      <c r="J284" s="1142"/>
      <c r="K284" s="1142"/>
      <c r="L284" s="1142"/>
      <c r="M284" s="1142"/>
      <c r="N284" s="1142"/>
    </row>
    <row r="285" spans="1:14" s="3" customFormat="1" x14ac:dyDescent="0.25">
      <c r="A285" s="727"/>
      <c r="B285" s="609"/>
      <c r="C285" s="609"/>
      <c r="D285" s="610"/>
      <c r="E285" s="1140"/>
      <c r="F285" s="1141"/>
      <c r="G285" s="1142"/>
      <c r="H285" s="1142"/>
      <c r="I285" s="1148"/>
      <c r="J285" s="1142"/>
      <c r="K285" s="1142"/>
      <c r="L285" s="1142"/>
      <c r="M285" s="1142"/>
      <c r="N285" s="1142"/>
    </row>
    <row r="286" spans="1:14" s="3" customFormat="1" x14ac:dyDescent="0.25">
      <c r="A286" s="727"/>
      <c r="B286" s="609"/>
      <c r="C286" s="609"/>
      <c r="D286" s="610"/>
      <c r="E286" s="1140"/>
      <c r="F286" s="1141"/>
      <c r="G286" s="1142"/>
      <c r="H286" s="1142"/>
      <c r="I286" s="1148"/>
      <c r="J286" s="1142"/>
      <c r="K286" s="1142"/>
      <c r="L286" s="1142"/>
      <c r="M286" s="1142"/>
      <c r="N286" s="1142"/>
    </row>
    <row r="287" spans="1:14" s="3" customFormat="1" x14ac:dyDescent="0.25">
      <c r="A287" s="727"/>
      <c r="B287" s="609"/>
      <c r="C287" s="609"/>
      <c r="D287" s="610"/>
      <c r="E287" s="1140"/>
      <c r="F287" s="1141"/>
      <c r="G287" s="1142"/>
      <c r="H287" s="1142"/>
      <c r="I287" s="1148"/>
      <c r="J287" s="1142"/>
      <c r="K287" s="1142"/>
      <c r="L287" s="1142"/>
      <c r="M287" s="1142"/>
      <c r="N287" s="1142"/>
    </row>
    <row r="288" spans="1:14" s="3" customFormat="1" x14ac:dyDescent="0.25">
      <c r="A288" s="727"/>
      <c r="B288" s="609"/>
      <c r="C288" s="609"/>
      <c r="D288" s="610"/>
      <c r="E288" s="1140"/>
      <c r="F288" s="1141"/>
      <c r="G288" s="1142"/>
      <c r="H288" s="1142"/>
      <c r="I288" s="1148"/>
      <c r="J288" s="1142"/>
      <c r="K288" s="1142"/>
      <c r="L288" s="1142"/>
      <c r="M288" s="1142"/>
      <c r="N288" s="1142"/>
    </row>
    <row r="289" spans="1:14" s="3" customFormat="1" x14ac:dyDescent="0.25">
      <c r="A289" s="727"/>
      <c r="B289" s="609"/>
      <c r="C289" s="609"/>
      <c r="D289" s="610"/>
      <c r="E289" s="1140"/>
      <c r="F289" s="1141"/>
      <c r="G289" s="1142"/>
      <c r="H289" s="1142"/>
      <c r="I289" s="1148"/>
      <c r="J289" s="1142"/>
      <c r="K289" s="1142"/>
      <c r="L289" s="1142"/>
      <c r="M289" s="1142"/>
      <c r="N289" s="1142"/>
    </row>
    <row r="290" spans="1:14" s="3" customFormat="1" x14ac:dyDescent="0.25">
      <c r="A290" s="727"/>
      <c r="B290" s="609"/>
      <c r="C290" s="609"/>
      <c r="D290" s="610"/>
      <c r="E290" s="1140"/>
      <c r="F290" s="1141"/>
      <c r="G290" s="1142"/>
      <c r="H290" s="1142"/>
      <c r="I290" s="1148"/>
      <c r="J290" s="1142"/>
      <c r="K290" s="1142"/>
      <c r="L290" s="1142"/>
      <c r="M290" s="1142"/>
      <c r="N290" s="1142"/>
    </row>
    <row r="291" spans="1:14" s="3" customFormat="1" x14ac:dyDescent="0.25">
      <c r="A291" s="727"/>
      <c r="B291" s="609"/>
      <c r="C291" s="609"/>
      <c r="D291" s="610"/>
      <c r="E291" s="1140"/>
      <c r="F291" s="1141"/>
      <c r="G291" s="1142"/>
      <c r="H291" s="1142"/>
      <c r="I291" s="1148"/>
      <c r="J291" s="1142"/>
      <c r="K291" s="1142"/>
      <c r="L291" s="1142"/>
      <c r="M291" s="1142"/>
      <c r="N291" s="1142"/>
    </row>
    <row r="292" spans="1:14" s="3" customFormat="1" x14ac:dyDescent="0.25">
      <c r="A292" s="727"/>
      <c r="B292" s="609"/>
      <c r="C292" s="609"/>
      <c r="D292" s="610"/>
      <c r="E292" s="1140"/>
      <c r="F292" s="1141"/>
      <c r="G292" s="1142"/>
      <c r="H292" s="1142"/>
      <c r="I292" s="1148"/>
      <c r="J292" s="1142"/>
      <c r="K292" s="1142"/>
      <c r="L292" s="1142"/>
      <c r="M292" s="1142"/>
      <c r="N292" s="1142"/>
    </row>
    <row r="293" spans="1:14" s="3" customFormat="1" x14ac:dyDescent="0.25">
      <c r="A293" s="727"/>
      <c r="B293" s="609"/>
      <c r="C293" s="609"/>
      <c r="D293" s="610"/>
      <c r="E293" s="1140"/>
      <c r="F293" s="1141"/>
      <c r="G293" s="1142"/>
      <c r="H293" s="1142"/>
      <c r="I293" s="1148"/>
      <c r="J293" s="1142"/>
      <c r="K293" s="1142"/>
      <c r="L293" s="1142"/>
      <c r="M293" s="1142"/>
      <c r="N293" s="1142"/>
    </row>
    <row r="294" spans="1:14" s="3" customFormat="1" x14ac:dyDescent="0.25">
      <c r="A294" s="727"/>
      <c r="B294" s="609"/>
      <c r="C294" s="609"/>
      <c r="D294" s="610"/>
      <c r="E294" s="1140"/>
      <c r="F294" s="1141"/>
      <c r="G294" s="1142"/>
      <c r="H294" s="1142"/>
      <c r="I294" s="1148"/>
      <c r="J294" s="1142"/>
      <c r="K294" s="1142"/>
      <c r="L294" s="1142"/>
      <c r="M294" s="1142"/>
      <c r="N294" s="1142"/>
    </row>
    <row r="295" spans="1:14" s="3" customFormat="1" x14ac:dyDescent="0.25">
      <c r="A295" s="727"/>
      <c r="B295" s="609"/>
      <c r="C295" s="609"/>
      <c r="D295" s="610"/>
      <c r="E295" s="1140"/>
      <c r="F295" s="1141"/>
      <c r="G295" s="1142"/>
      <c r="H295" s="1142"/>
      <c r="I295" s="1148"/>
      <c r="J295" s="1142"/>
      <c r="K295" s="1142"/>
      <c r="L295" s="1142"/>
      <c r="M295" s="1142"/>
      <c r="N295" s="1142"/>
    </row>
    <row r="296" spans="1:14" s="3" customFormat="1" x14ac:dyDescent="0.25">
      <c r="A296" s="727"/>
      <c r="B296" s="609"/>
      <c r="C296" s="609"/>
      <c r="D296" s="610"/>
      <c r="E296" s="1140"/>
      <c r="F296" s="1141"/>
      <c r="G296" s="1142"/>
      <c r="H296" s="1142"/>
      <c r="I296" s="1148"/>
      <c r="J296" s="1142"/>
      <c r="K296" s="1142"/>
      <c r="L296" s="1142"/>
      <c r="M296" s="1142"/>
      <c r="N296" s="1142"/>
    </row>
    <row r="297" spans="1:14" s="3" customFormat="1" x14ac:dyDescent="0.25">
      <c r="A297" s="727"/>
      <c r="B297" s="609"/>
      <c r="C297" s="609"/>
      <c r="D297" s="610"/>
      <c r="E297" s="1140"/>
      <c r="F297" s="1141"/>
      <c r="G297" s="1142"/>
      <c r="H297" s="1142"/>
      <c r="I297" s="1148"/>
      <c r="J297" s="1142"/>
      <c r="K297" s="1142"/>
      <c r="L297" s="1142"/>
      <c r="M297" s="1142"/>
      <c r="N297" s="1142"/>
    </row>
    <row r="298" spans="1:14" s="3" customFormat="1" x14ac:dyDescent="0.25">
      <c r="A298" s="727"/>
      <c r="B298" s="609"/>
      <c r="C298" s="609"/>
      <c r="D298" s="610"/>
      <c r="E298" s="1140"/>
      <c r="F298" s="1141"/>
      <c r="G298" s="1142"/>
      <c r="H298" s="1142"/>
      <c r="I298" s="1148"/>
      <c r="J298" s="1142"/>
      <c r="K298" s="1142"/>
      <c r="L298" s="1142"/>
      <c r="M298" s="1142"/>
      <c r="N298" s="1142"/>
    </row>
    <row r="299" spans="1:14" s="3" customFormat="1" x14ac:dyDescent="0.25">
      <c r="A299" s="727"/>
      <c r="B299" s="609"/>
      <c r="C299" s="609"/>
      <c r="D299" s="610"/>
      <c r="E299" s="1140"/>
      <c r="F299" s="1141"/>
      <c r="G299" s="1142"/>
      <c r="H299" s="1142"/>
      <c r="I299" s="1148"/>
      <c r="J299" s="1142"/>
      <c r="K299" s="1142"/>
      <c r="L299" s="1142"/>
      <c r="M299" s="1142"/>
      <c r="N299" s="1142"/>
    </row>
    <row r="300" spans="1:14" s="3" customFormat="1" x14ac:dyDescent="0.25">
      <c r="A300" s="727"/>
      <c r="B300" s="609"/>
      <c r="C300" s="609"/>
      <c r="D300" s="610"/>
      <c r="E300" s="1140"/>
      <c r="F300" s="1141"/>
      <c r="G300" s="1142"/>
      <c r="H300" s="1142"/>
      <c r="I300" s="1148"/>
      <c r="J300" s="1142"/>
      <c r="K300" s="1142"/>
      <c r="L300" s="1142"/>
      <c r="M300" s="1142"/>
      <c r="N300" s="1142"/>
    </row>
    <row r="301" spans="1:14" s="3" customFormat="1" x14ac:dyDescent="0.25">
      <c r="A301" s="727"/>
      <c r="B301" s="609"/>
      <c r="C301" s="609"/>
      <c r="D301" s="610"/>
      <c r="E301" s="1140"/>
      <c r="F301" s="1141"/>
      <c r="G301" s="1142"/>
      <c r="H301" s="1142"/>
      <c r="I301" s="1148"/>
      <c r="J301" s="1142"/>
      <c r="K301" s="1142"/>
      <c r="L301" s="1142"/>
      <c r="M301" s="1142"/>
      <c r="N301" s="1142"/>
    </row>
    <row r="302" spans="1:14" s="3" customFormat="1" x14ac:dyDescent="0.25">
      <c r="A302" s="727"/>
      <c r="B302" s="609"/>
      <c r="C302" s="609"/>
      <c r="D302" s="610"/>
      <c r="E302" s="1140"/>
      <c r="F302" s="1141"/>
      <c r="G302" s="1142"/>
      <c r="H302" s="1142"/>
      <c r="I302" s="1148"/>
      <c r="J302" s="1142"/>
      <c r="K302" s="1142"/>
      <c r="L302" s="1142"/>
      <c r="M302" s="1142"/>
      <c r="N302" s="1142"/>
    </row>
    <row r="303" spans="1:14" s="3" customFormat="1" x14ac:dyDescent="0.25">
      <c r="A303" s="727"/>
      <c r="B303" s="609"/>
      <c r="C303" s="609"/>
      <c r="D303" s="610"/>
      <c r="E303" s="1140"/>
      <c r="F303" s="1141"/>
      <c r="G303" s="1142"/>
      <c r="H303" s="1142"/>
      <c r="I303" s="1148"/>
      <c r="J303" s="1142"/>
      <c r="K303" s="1142"/>
      <c r="L303" s="1142"/>
      <c r="M303" s="1142"/>
      <c r="N303" s="1142"/>
    </row>
    <row r="304" spans="1:14" s="3" customFormat="1" x14ac:dyDescent="0.25">
      <c r="A304" s="727"/>
      <c r="B304" s="609"/>
      <c r="C304" s="609"/>
      <c r="D304" s="610"/>
      <c r="E304" s="1140"/>
      <c r="F304" s="1141"/>
      <c r="G304" s="1142"/>
      <c r="H304" s="1142"/>
      <c r="I304" s="1148"/>
      <c r="J304" s="1142"/>
      <c r="K304" s="1142"/>
      <c r="L304" s="1142"/>
      <c r="M304" s="1142"/>
      <c r="N304" s="1142"/>
    </row>
    <row r="305" spans="1:14" s="3" customFormat="1" x14ac:dyDescent="0.25">
      <c r="A305" s="727"/>
      <c r="B305" s="609"/>
      <c r="C305" s="609"/>
      <c r="D305" s="610"/>
      <c r="E305" s="1140"/>
      <c r="F305" s="1141"/>
      <c r="G305" s="1142"/>
      <c r="H305" s="1142"/>
      <c r="I305" s="1148"/>
      <c r="J305" s="1142"/>
      <c r="K305" s="1142"/>
      <c r="L305" s="1142"/>
      <c r="M305" s="1142"/>
      <c r="N305" s="1142"/>
    </row>
    <row r="306" spans="1:14" s="3" customFormat="1" x14ac:dyDescent="0.25">
      <c r="A306" s="727"/>
      <c r="B306" s="609"/>
      <c r="C306" s="609"/>
      <c r="D306" s="610"/>
      <c r="E306" s="1140"/>
      <c r="F306" s="1141"/>
      <c r="G306" s="1142"/>
      <c r="H306" s="1142"/>
      <c r="I306" s="1148"/>
      <c r="J306" s="1142"/>
      <c r="K306" s="1142"/>
      <c r="L306" s="1142"/>
      <c r="M306" s="1142"/>
      <c r="N306" s="1142"/>
    </row>
    <row r="307" spans="1:14" s="3" customFormat="1" x14ac:dyDescent="0.25">
      <c r="A307" s="727"/>
      <c r="B307" s="609"/>
      <c r="C307" s="609"/>
      <c r="D307" s="610"/>
      <c r="E307" s="1140"/>
      <c r="F307" s="1141"/>
      <c r="G307" s="1142"/>
      <c r="H307" s="1142"/>
      <c r="I307" s="1148"/>
      <c r="J307" s="1142"/>
      <c r="K307" s="1142"/>
      <c r="L307" s="1142"/>
      <c r="M307" s="1142"/>
      <c r="N307" s="1142"/>
    </row>
    <row r="308" spans="1:14" s="3" customFormat="1" x14ac:dyDescent="0.25">
      <c r="A308" s="727"/>
      <c r="B308" s="609"/>
      <c r="C308" s="609"/>
      <c r="D308" s="610"/>
      <c r="E308" s="1140"/>
      <c r="F308" s="1141"/>
      <c r="G308" s="1142"/>
      <c r="H308" s="1142"/>
      <c r="I308" s="1148"/>
      <c r="J308" s="1142"/>
      <c r="K308" s="1142"/>
      <c r="L308" s="1142"/>
      <c r="M308" s="1142"/>
      <c r="N308" s="1142"/>
    </row>
    <row r="309" spans="1:14" s="3" customFormat="1" x14ac:dyDescent="0.25">
      <c r="A309" s="727"/>
      <c r="B309" s="609"/>
      <c r="C309" s="609"/>
      <c r="D309" s="610"/>
      <c r="E309" s="1140"/>
      <c r="F309" s="1141"/>
      <c r="G309" s="1142"/>
      <c r="H309" s="1142"/>
      <c r="I309" s="1148"/>
      <c r="J309" s="1142"/>
      <c r="K309" s="1142"/>
      <c r="L309" s="1142"/>
      <c r="M309" s="1142"/>
      <c r="N309" s="1142"/>
    </row>
    <row r="310" spans="1:14" s="3" customFormat="1" x14ac:dyDescent="0.25">
      <c r="A310" s="727"/>
      <c r="B310" s="609"/>
      <c r="C310" s="609"/>
      <c r="D310" s="610"/>
      <c r="E310" s="1140"/>
      <c r="F310" s="1141"/>
      <c r="G310" s="1142"/>
      <c r="H310" s="1142"/>
      <c r="I310" s="1148"/>
      <c r="J310" s="1142"/>
      <c r="K310" s="1142"/>
      <c r="L310" s="1142"/>
      <c r="M310" s="1142"/>
      <c r="N310" s="1142"/>
    </row>
    <row r="311" spans="1:14" s="3" customFormat="1" x14ac:dyDescent="0.25">
      <c r="A311" s="727"/>
      <c r="B311" s="609"/>
      <c r="C311" s="609"/>
      <c r="D311" s="610"/>
      <c r="E311" s="1140"/>
      <c r="F311" s="1141"/>
      <c r="G311" s="1142"/>
      <c r="H311" s="1142"/>
      <c r="I311" s="1148"/>
      <c r="J311" s="1142"/>
      <c r="K311" s="1142"/>
      <c r="L311" s="1142"/>
      <c r="M311" s="1142"/>
      <c r="N311" s="1142"/>
    </row>
    <row r="312" spans="1:14" s="3" customFormat="1" x14ac:dyDescent="0.25">
      <c r="A312" s="727"/>
      <c r="B312" s="609"/>
      <c r="C312" s="609"/>
      <c r="D312" s="610"/>
      <c r="E312" s="1140"/>
      <c r="F312" s="1141"/>
      <c r="G312" s="1142"/>
      <c r="H312" s="1142"/>
      <c r="I312" s="1148"/>
      <c r="J312" s="1142"/>
      <c r="K312" s="1142"/>
      <c r="L312" s="1142"/>
      <c r="M312" s="1142"/>
      <c r="N312" s="1142"/>
    </row>
    <row r="313" spans="1:14" s="3" customFormat="1" x14ac:dyDescent="0.25">
      <c r="A313" s="727"/>
      <c r="B313" s="609"/>
      <c r="C313" s="609"/>
      <c r="D313" s="610"/>
      <c r="E313" s="1140"/>
      <c r="F313" s="1141"/>
      <c r="G313" s="1142"/>
      <c r="H313" s="1142"/>
      <c r="I313" s="1148"/>
      <c r="J313" s="1142"/>
      <c r="K313" s="1142"/>
      <c r="L313" s="1142"/>
      <c r="M313" s="1142"/>
      <c r="N313" s="1142"/>
    </row>
    <row r="314" spans="1:14" s="3" customFormat="1" x14ac:dyDescent="0.25">
      <c r="A314" s="727"/>
      <c r="B314" s="609"/>
      <c r="C314" s="609"/>
      <c r="D314" s="610"/>
      <c r="E314" s="1140"/>
      <c r="F314" s="1141"/>
      <c r="G314" s="1142"/>
      <c r="H314" s="1142"/>
      <c r="I314" s="1148"/>
      <c r="J314" s="1142"/>
      <c r="K314" s="1142"/>
      <c r="L314" s="1142"/>
      <c r="M314" s="1142"/>
      <c r="N314" s="1142"/>
    </row>
    <row r="315" spans="1:14" s="3" customFormat="1" x14ac:dyDescent="0.25">
      <c r="A315" s="727"/>
      <c r="B315" s="609"/>
      <c r="C315" s="609"/>
      <c r="D315" s="610"/>
      <c r="E315" s="1140"/>
      <c r="F315" s="1141"/>
      <c r="G315" s="1142"/>
      <c r="H315" s="1142"/>
      <c r="I315" s="1148"/>
      <c r="J315" s="1142"/>
      <c r="K315" s="1142"/>
      <c r="L315" s="1142"/>
      <c r="M315" s="1142"/>
      <c r="N315" s="1142"/>
    </row>
    <row r="316" spans="1:14" s="3" customFormat="1" x14ac:dyDescent="0.25">
      <c r="A316" s="727"/>
      <c r="B316" s="609"/>
      <c r="C316" s="609"/>
      <c r="D316" s="610"/>
      <c r="E316" s="1140"/>
      <c r="F316" s="1141"/>
      <c r="G316" s="1142"/>
      <c r="H316" s="1142"/>
      <c r="I316" s="1148"/>
      <c r="J316" s="1142"/>
      <c r="K316" s="1142"/>
      <c r="L316" s="1142"/>
      <c r="M316" s="1142"/>
      <c r="N316" s="1142"/>
    </row>
    <row r="317" spans="1:14" s="3" customFormat="1" x14ac:dyDescent="0.25">
      <c r="A317" s="727"/>
      <c r="B317" s="609"/>
      <c r="C317" s="609"/>
      <c r="D317" s="610"/>
      <c r="E317" s="1140"/>
      <c r="F317" s="1141"/>
      <c r="G317" s="1142"/>
      <c r="H317" s="1142"/>
      <c r="I317" s="1148"/>
      <c r="J317" s="1142"/>
      <c r="K317" s="1142"/>
      <c r="L317" s="1142"/>
      <c r="M317" s="1142"/>
      <c r="N317" s="1142"/>
    </row>
    <row r="318" spans="1:14" s="3" customFormat="1" x14ac:dyDescent="0.25">
      <c r="A318" s="727"/>
      <c r="B318" s="609"/>
      <c r="C318" s="609"/>
      <c r="D318" s="610"/>
      <c r="E318" s="1140"/>
      <c r="F318" s="1141"/>
      <c r="G318" s="1142"/>
      <c r="H318" s="1142"/>
      <c r="I318" s="1148"/>
      <c r="J318" s="1142"/>
      <c r="K318" s="1142"/>
      <c r="L318" s="1142"/>
      <c r="M318" s="1142"/>
      <c r="N318" s="1142"/>
    </row>
    <row r="319" spans="1:14" s="3" customFormat="1" x14ac:dyDescent="0.25">
      <c r="A319" s="727"/>
      <c r="B319" s="609"/>
      <c r="C319" s="609"/>
      <c r="D319" s="610"/>
      <c r="E319" s="1140"/>
      <c r="F319" s="1141"/>
      <c r="G319" s="1142"/>
      <c r="H319" s="1142"/>
      <c r="I319" s="1148"/>
      <c r="J319" s="1142"/>
      <c r="K319" s="1142"/>
      <c r="L319" s="1142"/>
      <c r="M319" s="1142"/>
      <c r="N319" s="1142"/>
    </row>
    <row r="320" spans="1:14" s="3" customFormat="1" x14ac:dyDescent="0.25">
      <c r="A320" s="727"/>
      <c r="B320" s="609"/>
      <c r="C320" s="609"/>
      <c r="D320" s="610"/>
      <c r="E320" s="1140"/>
      <c r="F320" s="1141"/>
      <c r="G320" s="1142"/>
      <c r="H320" s="1142"/>
      <c r="I320" s="1148"/>
      <c r="J320" s="1142"/>
      <c r="K320" s="1142"/>
      <c r="L320" s="1142"/>
      <c r="M320" s="1142"/>
      <c r="N320" s="1142"/>
    </row>
    <row r="321" spans="1:14" s="3" customFormat="1" x14ac:dyDescent="0.25">
      <c r="A321" s="727"/>
      <c r="B321" s="609"/>
      <c r="C321" s="609"/>
      <c r="D321" s="610"/>
      <c r="E321" s="1140"/>
      <c r="F321" s="1141"/>
      <c r="G321" s="1142"/>
      <c r="H321" s="1142"/>
      <c r="I321" s="1148"/>
      <c r="J321" s="1142"/>
      <c r="K321" s="1142"/>
      <c r="L321" s="1142"/>
      <c r="M321" s="1142"/>
      <c r="N321" s="1142"/>
    </row>
    <row r="322" spans="1:14" s="3" customFormat="1" x14ac:dyDescent="0.25">
      <c r="A322" s="727"/>
      <c r="B322" s="609"/>
      <c r="C322" s="609"/>
      <c r="D322" s="610"/>
      <c r="E322" s="1140"/>
      <c r="F322" s="1141"/>
      <c r="G322" s="1142"/>
      <c r="H322" s="1142"/>
      <c r="I322" s="1148"/>
      <c r="J322" s="1142"/>
      <c r="K322" s="1142"/>
      <c r="L322" s="1142"/>
      <c r="M322" s="1142"/>
      <c r="N322" s="1142"/>
    </row>
    <row r="323" spans="1:14" s="3" customFormat="1" x14ac:dyDescent="0.25">
      <c r="A323" s="727"/>
      <c r="B323" s="609"/>
      <c r="C323" s="609"/>
      <c r="D323" s="610"/>
      <c r="E323" s="1140"/>
      <c r="F323" s="1141"/>
      <c r="G323" s="1142"/>
      <c r="H323" s="1142"/>
      <c r="I323" s="1148"/>
      <c r="J323" s="1142"/>
      <c r="K323" s="1142"/>
      <c r="L323" s="1142"/>
      <c r="M323" s="1142"/>
      <c r="N323" s="1142"/>
    </row>
    <row r="324" spans="1:14" s="3" customFormat="1" x14ac:dyDescent="0.25">
      <c r="A324" s="727"/>
      <c r="B324" s="609"/>
      <c r="C324" s="609"/>
      <c r="D324" s="610"/>
      <c r="E324" s="1140"/>
      <c r="F324" s="1141"/>
      <c r="G324" s="1142"/>
      <c r="H324" s="1142"/>
      <c r="I324" s="1148"/>
      <c r="J324" s="1142"/>
      <c r="K324" s="1142"/>
      <c r="L324" s="1142"/>
      <c r="M324" s="1142"/>
      <c r="N324" s="1142"/>
    </row>
    <row r="325" spans="1:14" s="3" customFormat="1" x14ac:dyDescent="0.25">
      <c r="A325" s="727"/>
      <c r="B325" s="609"/>
      <c r="C325" s="609"/>
      <c r="D325" s="610"/>
      <c r="E325" s="1140"/>
      <c r="F325" s="1141"/>
      <c r="G325" s="1142"/>
      <c r="H325" s="1142"/>
      <c r="I325" s="1148"/>
      <c r="J325" s="1142"/>
      <c r="K325" s="1142"/>
      <c r="L325" s="1142"/>
      <c r="M325" s="1142"/>
      <c r="N325" s="1142"/>
    </row>
    <row r="326" spans="1:14" s="3" customFormat="1" x14ac:dyDescent="0.25">
      <c r="A326" s="727"/>
      <c r="B326" s="609"/>
      <c r="C326" s="609"/>
      <c r="D326" s="610"/>
      <c r="E326" s="1140"/>
      <c r="F326" s="1141"/>
      <c r="G326" s="1142"/>
      <c r="H326" s="1142"/>
      <c r="I326" s="1148"/>
      <c r="J326" s="1142"/>
      <c r="K326" s="1142"/>
      <c r="L326" s="1142"/>
      <c r="M326" s="1142"/>
      <c r="N326" s="1142"/>
    </row>
    <row r="327" spans="1:14" s="3" customFormat="1" x14ac:dyDescent="0.25">
      <c r="A327" s="727"/>
      <c r="B327" s="609"/>
      <c r="C327" s="609"/>
      <c r="D327" s="610"/>
      <c r="E327" s="1140"/>
      <c r="F327" s="1141"/>
      <c r="G327" s="1142"/>
      <c r="H327" s="1142"/>
      <c r="I327" s="1148"/>
      <c r="J327" s="1142"/>
      <c r="K327" s="1142"/>
      <c r="L327" s="1142"/>
      <c r="M327" s="1142"/>
      <c r="N327" s="1142"/>
    </row>
    <row r="328" spans="1:14" s="3" customFormat="1" x14ac:dyDescent="0.25">
      <c r="A328" s="727"/>
      <c r="B328" s="609"/>
      <c r="C328" s="609"/>
      <c r="D328" s="610"/>
      <c r="E328" s="1140"/>
      <c r="F328" s="1141"/>
      <c r="G328" s="1142"/>
      <c r="H328" s="1142"/>
      <c r="I328" s="1148"/>
      <c r="J328" s="1142"/>
      <c r="K328" s="1142"/>
      <c r="L328" s="1142"/>
      <c r="M328" s="1142"/>
      <c r="N328" s="1142"/>
    </row>
    <row r="329" spans="1:14" s="3" customFormat="1" x14ac:dyDescent="0.25">
      <c r="A329" s="727"/>
      <c r="B329" s="609"/>
      <c r="C329" s="609"/>
      <c r="D329" s="610"/>
      <c r="E329" s="1140"/>
      <c r="F329" s="1141"/>
      <c r="G329" s="1142"/>
      <c r="H329" s="1142"/>
      <c r="I329" s="1148"/>
      <c r="J329" s="1142"/>
      <c r="K329" s="1142"/>
      <c r="L329" s="1142"/>
      <c r="M329" s="1142"/>
      <c r="N329" s="1142"/>
    </row>
    <row r="330" spans="1:14" s="3" customFormat="1" x14ac:dyDescent="0.25">
      <c r="A330" s="727"/>
      <c r="B330" s="609"/>
      <c r="C330" s="609"/>
      <c r="D330" s="610"/>
      <c r="E330" s="1140"/>
      <c r="F330" s="1141"/>
      <c r="G330" s="1142"/>
      <c r="H330" s="1142"/>
      <c r="I330" s="1148"/>
      <c r="J330" s="1142"/>
      <c r="K330" s="1142"/>
      <c r="L330" s="1142"/>
      <c r="M330" s="1142"/>
      <c r="N330" s="1142"/>
    </row>
    <row r="331" spans="1:14" s="3" customFormat="1" x14ac:dyDescent="0.25">
      <c r="A331" s="727"/>
      <c r="B331" s="609"/>
      <c r="C331" s="609"/>
      <c r="D331" s="610"/>
      <c r="E331" s="1140"/>
      <c r="F331" s="1141"/>
      <c r="G331" s="1142"/>
      <c r="H331" s="1142"/>
      <c r="I331" s="1148"/>
      <c r="J331" s="1142"/>
      <c r="K331" s="1142"/>
      <c r="L331" s="1142"/>
      <c r="M331" s="1142"/>
      <c r="N331" s="1142"/>
    </row>
    <row r="332" spans="1:14" s="3" customFormat="1" x14ac:dyDescent="0.25">
      <c r="A332" s="727"/>
      <c r="B332" s="609"/>
      <c r="C332" s="609"/>
      <c r="D332" s="610"/>
      <c r="E332" s="1140"/>
      <c r="F332" s="1141"/>
      <c r="G332" s="1142"/>
      <c r="H332" s="1142"/>
      <c r="I332" s="1148"/>
      <c r="J332" s="1142"/>
      <c r="K332" s="1142"/>
      <c r="L332" s="1142"/>
      <c r="M332" s="1142"/>
      <c r="N332" s="1142"/>
    </row>
    <row r="333" spans="1:14" s="3" customFormat="1" x14ac:dyDescent="0.25">
      <c r="A333" s="727"/>
      <c r="B333" s="609"/>
      <c r="C333" s="609"/>
      <c r="D333" s="610"/>
      <c r="E333" s="1140"/>
      <c r="F333" s="1141"/>
      <c r="G333" s="1142"/>
      <c r="H333" s="1142"/>
      <c r="I333" s="1148"/>
      <c r="J333" s="1142"/>
      <c r="K333" s="1142"/>
      <c r="L333" s="1142"/>
      <c r="M333" s="1142"/>
      <c r="N333" s="1142"/>
    </row>
    <row r="334" spans="1:14" s="3" customFormat="1" x14ac:dyDescent="0.25">
      <c r="A334" s="727"/>
      <c r="B334" s="609"/>
      <c r="C334" s="609"/>
      <c r="D334" s="610"/>
      <c r="E334" s="1140"/>
      <c r="F334" s="1141"/>
      <c r="G334" s="1142"/>
      <c r="H334" s="1142"/>
      <c r="I334" s="1148"/>
      <c r="J334" s="1142"/>
      <c r="K334" s="1142"/>
      <c r="L334" s="1142"/>
      <c r="M334" s="1142"/>
      <c r="N334" s="1142"/>
    </row>
    <row r="335" spans="1:14" s="3" customFormat="1" x14ac:dyDescent="0.25">
      <c r="A335" s="727"/>
      <c r="B335" s="609"/>
      <c r="C335" s="609"/>
      <c r="D335" s="610"/>
      <c r="E335" s="1140"/>
      <c r="F335" s="1141"/>
      <c r="G335" s="1142"/>
      <c r="H335" s="1142"/>
      <c r="I335" s="1148"/>
      <c r="J335" s="1142"/>
      <c r="K335" s="1142"/>
      <c r="L335" s="1142"/>
      <c r="M335" s="1142"/>
      <c r="N335" s="1142"/>
    </row>
    <row r="336" spans="1:14" s="3" customFormat="1" x14ac:dyDescent="0.25">
      <c r="A336" s="727"/>
      <c r="B336" s="609"/>
      <c r="C336" s="609"/>
      <c r="D336" s="610"/>
      <c r="E336" s="1140"/>
      <c r="F336" s="1141"/>
      <c r="G336" s="1142"/>
      <c r="H336" s="1142"/>
      <c r="I336" s="1148"/>
      <c r="J336" s="1142"/>
      <c r="K336" s="1142"/>
      <c r="L336" s="1142"/>
      <c r="M336" s="1142"/>
      <c r="N336" s="1142"/>
    </row>
    <row r="337" spans="1:14" s="3" customFormat="1" x14ac:dyDescent="0.25">
      <c r="A337" s="727"/>
      <c r="B337" s="609"/>
      <c r="C337" s="609"/>
      <c r="D337" s="610"/>
      <c r="E337" s="1140"/>
      <c r="F337" s="1141"/>
      <c r="G337" s="1142"/>
      <c r="H337" s="1142"/>
      <c r="I337" s="1148"/>
      <c r="J337" s="1142"/>
      <c r="K337" s="1142"/>
      <c r="L337" s="1142"/>
      <c r="M337" s="1142"/>
      <c r="N337" s="1142"/>
    </row>
    <row r="338" spans="1:14" s="3" customFormat="1" x14ac:dyDescent="0.25">
      <c r="A338" s="727"/>
      <c r="B338" s="609"/>
      <c r="C338" s="609"/>
      <c r="D338" s="610"/>
      <c r="E338" s="1140"/>
      <c r="F338" s="1141"/>
      <c r="G338" s="1142"/>
      <c r="H338" s="1142"/>
      <c r="I338" s="1148"/>
      <c r="J338" s="1142"/>
      <c r="K338" s="1142"/>
      <c r="L338" s="1142"/>
      <c r="M338" s="1142"/>
      <c r="N338" s="1142"/>
    </row>
    <row r="339" spans="1:14" s="3" customFormat="1" x14ac:dyDescent="0.25">
      <c r="A339" s="727"/>
      <c r="B339" s="609"/>
      <c r="C339" s="609"/>
      <c r="D339" s="610"/>
      <c r="E339" s="1140"/>
      <c r="F339" s="1141"/>
      <c r="G339" s="1142"/>
      <c r="H339" s="1142"/>
      <c r="I339" s="1148"/>
      <c r="J339" s="1142"/>
      <c r="K339" s="1142"/>
      <c r="L339" s="1142"/>
      <c r="M339" s="1142"/>
      <c r="N339" s="1142"/>
    </row>
    <row r="340" spans="1:14" s="3" customFormat="1" x14ac:dyDescent="0.25">
      <c r="A340" s="727"/>
      <c r="B340" s="609"/>
      <c r="C340" s="609"/>
      <c r="D340" s="610"/>
      <c r="E340" s="1140"/>
      <c r="F340" s="1141"/>
      <c r="G340" s="1142"/>
      <c r="H340" s="1142"/>
      <c r="I340" s="1148"/>
      <c r="J340" s="1142"/>
      <c r="K340" s="1142"/>
      <c r="L340" s="1142"/>
      <c r="M340" s="1142"/>
      <c r="N340" s="1142"/>
    </row>
    <row r="341" spans="1:14" s="3" customFormat="1" x14ac:dyDescent="0.25">
      <c r="A341" s="727"/>
      <c r="B341" s="609"/>
      <c r="C341" s="609"/>
      <c r="D341" s="610"/>
      <c r="E341" s="1140"/>
      <c r="F341" s="1141"/>
      <c r="G341" s="1142"/>
      <c r="H341" s="1142"/>
      <c r="I341" s="1148"/>
      <c r="J341" s="1142"/>
      <c r="K341" s="1142"/>
      <c r="L341" s="1142"/>
      <c r="M341" s="1142"/>
      <c r="N341" s="1142"/>
    </row>
    <row r="342" spans="1:14" s="3" customFormat="1" x14ac:dyDescent="0.25">
      <c r="A342" s="727"/>
      <c r="B342" s="609"/>
      <c r="C342" s="609"/>
      <c r="D342" s="610"/>
      <c r="E342" s="1140"/>
      <c r="F342" s="1141"/>
      <c r="G342" s="1142"/>
      <c r="H342" s="1142"/>
      <c r="I342" s="1148"/>
      <c r="J342" s="1142"/>
      <c r="K342" s="1142"/>
      <c r="L342" s="1142"/>
      <c r="M342" s="1142"/>
      <c r="N342" s="1142"/>
    </row>
    <row r="343" spans="1:14" s="3" customFormat="1" x14ac:dyDescent="0.25">
      <c r="A343" s="727"/>
      <c r="B343" s="609"/>
      <c r="C343" s="609"/>
      <c r="D343" s="610"/>
      <c r="E343" s="1140"/>
      <c r="F343" s="1141"/>
      <c r="G343" s="1142"/>
      <c r="H343" s="1142"/>
      <c r="I343" s="1148"/>
      <c r="J343" s="1142"/>
      <c r="K343" s="1142"/>
      <c r="L343" s="1142"/>
      <c r="M343" s="1142"/>
      <c r="N343" s="1142"/>
    </row>
    <row r="344" spans="1:14" s="3" customFormat="1" x14ac:dyDescent="0.25">
      <c r="A344" s="727"/>
      <c r="B344" s="609"/>
      <c r="C344" s="609"/>
      <c r="D344" s="610"/>
      <c r="E344" s="1140"/>
      <c r="F344" s="1141"/>
      <c r="G344" s="1142"/>
      <c r="H344" s="1142"/>
      <c r="I344" s="1148"/>
      <c r="J344" s="1142"/>
      <c r="K344" s="1142"/>
      <c r="L344" s="1142"/>
      <c r="M344" s="1142"/>
      <c r="N344" s="1142"/>
    </row>
    <row r="345" spans="1:14" s="3" customFormat="1" x14ac:dyDescent="0.25">
      <c r="A345" s="727"/>
      <c r="B345" s="609"/>
      <c r="C345" s="609"/>
      <c r="D345" s="610"/>
      <c r="E345" s="1140"/>
      <c r="F345" s="1141"/>
      <c r="G345" s="1142"/>
      <c r="H345" s="1142"/>
      <c r="I345" s="1148"/>
      <c r="J345" s="1142"/>
      <c r="K345" s="1142"/>
      <c r="L345" s="1142"/>
      <c r="M345" s="1142"/>
      <c r="N345" s="1142"/>
    </row>
    <row r="346" spans="1:14" s="3" customFormat="1" x14ac:dyDescent="0.25">
      <c r="A346" s="727"/>
      <c r="B346" s="609"/>
      <c r="C346" s="609"/>
      <c r="D346" s="610"/>
      <c r="E346" s="1140"/>
      <c r="F346" s="1141"/>
      <c r="G346" s="1142"/>
      <c r="H346" s="1142"/>
      <c r="I346" s="1148"/>
      <c r="J346" s="1142"/>
      <c r="K346" s="1142"/>
      <c r="L346" s="1142"/>
      <c r="M346" s="1142"/>
      <c r="N346" s="1142"/>
    </row>
    <row r="347" spans="1:14" s="3" customFormat="1" x14ac:dyDescent="0.25">
      <c r="A347" s="727"/>
      <c r="B347" s="609"/>
      <c r="C347" s="609"/>
      <c r="D347" s="610"/>
      <c r="E347" s="1140"/>
      <c r="F347" s="1141"/>
      <c r="G347" s="1142"/>
      <c r="H347" s="1142"/>
      <c r="I347" s="1148"/>
      <c r="J347" s="1142"/>
      <c r="K347" s="1142"/>
      <c r="L347" s="1142"/>
      <c r="M347" s="1142"/>
      <c r="N347" s="1142"/>
    </row>
    <row r="348" spans="1:14" s="3" customFormat="1" x14ac:dyDescent="0.25">
      <c r="A348" s="727"/>
      <c r="B348" s="609"/>
      <c r="C348" s="609"/>
      <c r="D348" s="610"/>
      <c r="E348" s="1140"/>
      <c r="F348" s="1141"/>
      <c r="G348" s="1142"/>
      <c r="H348" s="1142"/>
      <c r="I348" s="1148"/>
      <c r="J348" s="1142"/>
      <c r="K348" s="1142"/>
      <c r="L348" s="1142"/>
      <c r="M348" s="1142"/>
      <c r="N348" s="1142"/>
    </row>
    <row r="349" spans="1:14" s="3" customFormat="1" x14ac:dyDescent="0.25">
      <c r="A349" s="727"/>
      <c r="B349" s="609"/>
      <c r="C349" s="609"/>
      <c r="D349" s="610"/>
      <c r="E349" s="1140"/>
      <c r="F349" s="1141"/>
      <c r="G349" s="1142"/>
      <c r="H349" s="1142"/>
      <c r="I349" s="1148"/>
      <c r="J349" s="1142"/>
      <c r="K349" s="1142"/>
      <c r="L349" s="1142"/>
      <c r="M349" s="1142"/>
      <c r="N349" s="1142"/>
    </row>
    <row r="350" spans="1:14" s="3" customFormat="1" x14ac:dyDescent="0.25">
      <c r="A350" s="727"/>
      <c r="B350" s="609"/>
      <c r="C350" s="609"/>
      <c r="D350" s="610"/>
      <c r="E350" s="1140"/>
      <c r="F350" s="1141"/>
      <c r="G350" s="1142"/>
      <c r="H350" s="1142"/>
      <c r="I350" s="1148"/>
      <c r="J350" s="1142"/>
      <c r="K350" s="1142"/>
      <c r="L350" s="1142"/>
      <c r="M350" s="1142"/>
      <c r="N350" s="1142"/>
    </row>
    <row r="351" spans="1:14" s="3" customFormat="1" x14ac:dyDescent="0.25">
      <c r="A351" s="727"/>
      <c r="B351" s="609"/>
      <c r="C351" s="609"/>
      <c r="D351" s="610"/>
      <c r="E351" s="1140"/>
      <c r="F351" s="1141"/>
      <c r="G351" s="1142"/>
      <c r="H351" s="1142"/>
      <c r="I351" s="1148"/>
      <c r="J351" s="1142"/>
      <c r="K351" s="1142"/>
      <c r="L351" s="1142"/>
      <c r="M351" s="1142"/>
      <c r="N351" s="1142"/>
    </row>
    <row r="352" spans="1:14" s="3" customFormat="1" x14ac:dyDescent="0.25">
      <c r="A352" s="727"/>
      <c r="B352" s="609"/>
      <c r="C352" s="609"/>
      <c r="D352" s="610"/>
      <c r="E352" s="1140"/>
      <c r="F352" s="1141"/>
      <c r="G352" s="1142"/>
      <c r="H352" s="1142"/>
      <c r="I352" s="1148"/>
      <c r="J352" s="1142"/>
      <c r="K352" s="1142"/>
      <c r="L352" s="1142"/>
      <c r="M352" s="1142"/>
      <c r="N352" s="1142"/>
    </row>
    <row r="353" spans="1:14" s="3" customFormat="1" x14ac:dyDescent="0.25">
      <c r="A353" s="727"/>
      <c r="B353" s="609"/>
      <c r="C353" s="609"/>
      <c r="D353" s="610"/>
      <c r="E353" s="1140"/>
      <c r="F353" s="1141"/>
      <c r="G353" s="1142"/>
      <c r="H353" s="1142"/>
      <c r="I353" s="1148"/>
      <c r="J353" s="1142"/>
      <c r="K353" s="1142"/>
      <c r="L353" s="1142"/>
      <c r="M353" s="1142"/>
      <c r="N353" s="1142"/>
    </row>
    <row r="354" spans="1:14" s="3" customFormat="1" x14ac:dyDescent="0.25">
      <c r="A354" s="727"/>
      <c r="B354" s="609"/>
      <c r="C354" s="609"/>
      <c r="D354" s="610"/>
      <c r="E354" s="1140"/>
      <c r="F354" s="1141"/>
      <c r="G354" s="1142"/>
      <c r="H354" s="1142"/>
      <c r="I354" s="1148"/>
      <c r="J354" s="1142"/>
      <c r="K354" s="1142"/>
      <c r="L354" s="1142"/>
      <c r="M354" s="1142"/>
      <c r="N354" s="1142"/>
    </row>
    <row r="355" spans="1:14" s="3" customFormat="1" x14ac:dyDescent="0.25">
      <c r="A355" s="727"/>
      <c r="B355" s="609"/>
      <c r="C355" s="609"/>
      <c r="D355" s="610"/>
      <c r="E355" s="1140"/>
      <c r="F355" s="1141"/>
      <c r="G355" s="1142"/>
      <c r="H355" s="1142"/>
      <c r="I355" s="1148"/>
      <c r="J355" s="1142"/>
      <c r="K355" s="1142"/>
      <c r="L355" s="1142"/>
      <c r="M355" s="1142"/>
      <c r="N355" s="1142"/>
    </row>
    <row r="356" spans="1:14" s="3" customFormat="1" x14ac:dyDescent="0.25">
      <c r="A356" s="727"/>
      <c r="B356" s="609"/>
      <c r="C356" s="609"/>
      <c r="D356" s="610"/>
      <c r="E356" s="1140"/>
      <c r="F356" s="1141"/>
      <c r="G356" s="1142"/>
      <c r="H356" s="1142"/>
      <c r="I356" s="1148"/>
      <c r="J356" s="1142"/>
      <c r="K356" s="1142"/>
      <c r="L356" s="1142"/>
      <c r="M356" s="1142"/>
      <c r="N356" s="1142"/>
    </row>
    <row r="357" spans="1:14" s="3" customFormat="1" x14ac:dyDescent="0.25">
      <c r="A357" s="727"/>
      <c r="B357" s="609"/>
      <c r="C357" s="609"/>
      <c r="D357" s="610"/>
      <c r="E357" s="1140"/>
      <c r="F357" s="1141"/>
      <c r="G357" s="1142"/>
      <c r="H357" s="1142"/>
      <c r="I357" s="1148"/>
      <c r="J357" s="1142"/>
      <c r="K357" s="1142"/>
      <c r="L357" s="1142"/>
      <c r="M357" s="1142"/>
      <c r="N357" s="1142"/>
    </row>
    <row r="358" spans="1:14" s="3" customFormat="1" x14ac:dyDescent="0.25">
      <c r="A358" s="727"/>
      <c r="B358" s="609"/>
      <c r="C358" s="609"/>
      <c r="D358" s="610"/>
      <c r="E358" s="1140"/>
      <c r="F358" s="1141"/>
      <c r="G358" s="1142"/>
      <c r="H358" s="1142"/>
      <c r="I358" s="1148"/>
      <c r="J358" s="1142"/>
      <c r="K358" s="1142"/>
      <c r="L358" s="1142"/>
      <c r="M358" s="1142"/>
      <c r="N358" s="1142"/>
    </row>
    <row r="359" spans="1:14" s="3" customFormat="1" x14ac:dyDescent="0.25">
      <c r="A359" s="727"/>
      <c r="B359" s="609"/>
      <c r="C359" s="609"/>
      <c r="D359" s="610"/>
      <c r="E359" s="1140"/>
      <c r="F359" s="1141"/>
      <c r="G359" s="1142"/>
      <c r="H359" s="1142"/>
      <c r="I359" s="1148"/>
      <c r="J359" s="1142"/>
      <c r="K359" s="1142"/>
      <c r="L359" s="1142"/>
      <c r="M359" s="1142"/>
      <c r="N359" s="1142"/>
    </row>
    <row r="360" spans="1:14" s="3" customFormat="1" x14ac:dyDescent="0.25">
      <c r="A360" s="727"/>
      <c r="B360" s="609"/>
      <c r="C360" s="609"/>
      <c r="D360" s="610"/>
      <c r="E360" s="1140"/>
      <c r="F360" s="1141"/>
      <c r="G360" s="1142"/>
      <c r="H360" s="1142"/>
      <c r="I360" s="1148"/>
      <c r="J360" s="1142"/>
      <c r="K360" s="1142"/>
      <c r="L360" s="1142"/>
      <c r="M360" s="1142"/>
      <c r="N360" s="1142"/>
    </row>
    <row r="361" spans="1:14" s="3" customFormat="1" x14ac:dyDescent="0.25">
      <c r="A361" s="727"/>
      <c r="B361" s="609"/>
      <c r="C361" s="609"/>
      <c r="D361" s="610"/>
      <c r="E361" s="1140"/>
      <c r="F361" s="1141"/>
      <c r="G361" s="1142"/>
      <c r="H361" s="1142"/>
      <c r="I361" s="1148"/>
      <c r="J361" s="1142"/>
      <c r="K361" s="1142"/>
      <c r="L361" s="1142"/>
      <c r="M361" s="1142"/>
      <c r="N361" s="1142"/>
    </row>
    <row r="362" spans="1:14" s="3" customFormat="1" x14ac:dyDescent="0.25">
      <c r="A362" s="727"/>
      <c r="B362" s="609"/>
      <c r="C362" s="609"/>
      <c r="D362" s="610"/>
      <c r="E362" s="1140"/>
      <c r="F362" s="1141"/>
      <c r="G362" s="1142"/>
      <c r="H362" s="1142"/>
      <c r="I362" s="1148"/>
      <c r="J362" s="1142"/>
      <c r="K362" s="1142"/>
      <c r="L362" s="1142"/>
      <c r="M362" s="1142"/>
      <c r="N362" s="1142"/>
    </row>
    <row r="363" spans="1:14" s="3" customFormat="1" x14ac:dyDescent="0.25">
      <c r="A363" s="727"/>
      <c r="B363" s="609"/>
      <c r="C363" s="609"/>
      <c r="D363" s="610"/>
      <c r="E363" s="1140"/>
      <c r="F363" s="1141"/>
      <c r="G363" s="1142"/>
      <c r="H363" s="1142"/>
      <c r="I363" s="1148"/>
      <c r="J363" s="1142"/>
      <c r="K363" s="1142"/>
      <c r="L363" s="1142"/>
      <c r="M363" s="1142"/>
      <c r="N363" s="1142"/>
    </row>
    <row r="364" spans="1:14" s="3" customFormat="1" x14ac:dyDescent="0.25">
      <c r="A364" s="727"/>
      <c r="B364" s="609"/>
      <c r="C364" s="609"/>
      <c r="D364" s="610"/>
      <c r="E364" s="1140"/>
      <c r="F364" s="1141"/>
      <c r="G364" s="1142"/>
      <c r="H364" s="1142"/>
      <c r="I364" s="1148"/>
      <c r="J364" s="1142"/>
      <c r="K364" s="1142"/>
      <c r="L364" s="1142"/>
      <c r="M364" s="1142"/>
      <c r="N364" s="1142"/>
    </row>
    <row r="365" spans="1:14" s="3" customFormat="1" x14ac:dyDescent="0.25">
      <c r="A365" s="727"/>
      <c r="B365" s="609"/>
      <c r="C365" s="609"/>
      <c r="D365" s="610"/>
      <c r="E365" s="1140"/>
      <c r="F365" s="1141"/>
      <c r="G365" s="1142"/>
      <c r="H365" s="1142"/>
      <c r="I365" s="1148"/>
      <c r="J365" s="1142"/>
      <c r="K365" s="1142"/>
      <c r="L365" s="1142"/>
      <c r="M365" s="1142"/>
      <c r="N365" s="1142"/>
    </row>
    <row r="366" spans="1:14" s="3" customFormat="1" x14ac:dyDescent="0.25">
      <c r="A366" s="727"/>
      <c r="B366" s="609"/>
      <c r="C366" s="609"/>
      <c r="D366" s="610"/>
      <c r="E366" s="1140"/>
      <c r="F366" s="1141"/>
      <c r="G366" s="1142"/>
      <c r="H366" s="1142"/>
      <c r="I366" s="1148"/>
      <c r="J366" s="1142"/>
      <c r="K366" s="1142"/>
      <c r="L366" s="1142"/>
      <c r="M366" s="1142"/>
      <c r="N366" s="1142"/>
    </row>
    <row r="367" spans="1:14" s="3" customFormat="1" x14ac:dyDescent="0.25">
      <c r="A367" s="727"/>
      <c r="B367" s="609"/>
      <c r="C367" s="609"/>
      <c r="D367" s="610"/>
      <c r="E367" s="1140"/>
      <c r="F367" s="1141"/>
      <c r="G367" s="1142"/>
      <c r="H367" s="1142"/>
      <c r="I367" s="1148"/>
      <c r="J367" s="1142"/>
      <c r="K367" s="1142"/>
      <c r="L367" s="1142"/>
      <c r="M367" s="1142"/>
      <c r="N367" s="1142"/>
    </row>
    <row r="368" spans="1:14" s="3" customFormat="1" x14ac:dyDescent="0.25">
      <c r="A368" s="727"/>
      <c r="B368" s="609"/>
      <c r="C368" s="609"/>
      <c r="D368" s="610"/>
      <c r="E368" s="1140"/>
      <c r="F368" s="1141"/>
      <c r="G368" s="1142"/>
      <c r="H368" s="1142"/>
      <c r="I368" s="1148"/>
      <c r="J368" s="1142"/>
      <c r="K368" s="1142"/>
      <c r="L368" s="1142"/>
      <c r="M368" s="1142"/>
      <c r="N368" s="1142"/>
    </row>
    <row r="369" spans="1:14" s="3" customFormat="1" x14ac:dyDescent="0.25">
      <c r="A369" s="727"/>
      <c r="B369" s="609"/>
      <c r="C369" s="609"/>
      <c r="D369" s="610"/>
      <c r="E369" s="1140"/>
      <c r="F369" s="1141"/>
      <c r="G369" s="1142"/>
      <c r="H369" s="1142"/>
      <c r="I369" s="1148"/>
      <c r="J369" s="1142"/>
      <c r="K369" s="1142"/>
      <c r="L369" s="1142"/>
      <c r="M369" s="1142"/>
      <c r="N369" s="1142"/>
    </row>
    <row r="370" spans="1:14" s="3" customFormat="1" x14ac:dyDescent="0.25">
      <c r="A370" s="727"/>
      <c r="B370" s="609"/>
      <c r="C370" s="609"/>
      <c r="D370" s="610"/>
      <c r="E370" s="1140"/>
      <c r="F370" s="1141"/>
      <c r="G370" s="1142"/>
      <c r="H370" s="1142"/>
      <c r="I370" s="1148"/>
      <c r="J370" s="1142"/>
      <c r="K370" s="1142"/>
      <c r="L370" s="1142"/>
      <c r="M370" s="1142"/>
      <c r="N370" s="1142"/>
    </row>
    <row r="371" spans="1:14" s="3" customFormat="1" x14ac:dyDescent="0.25">
      <c r="A371" s="727"/>
      <c r="B371" s="609"/>
      <c r="C371" s="609"/>
      <c r="D371" s="610"/>
      <c r="E371" s="1140"/>
      <c r="F371" s="1141"/>
      <c r="G371" s="1142"/>
      <c r="H371" s="1142"/>
      <c r="I371" s="1148"/>
      <c r="J371" s="1142"/>
      <c r="K371" s="1142"/>
      <c r="L371" s="1142"/>
      <c r="M371" s="1142"/>
      <c r="N371" s="1142"/>
    </row>
    <row r="372" spans="1:14" s="3" customFormat="1" x14ac:dyDescent="0.25">
      <c r="A372" s="727"/>
      <c r="B372" s="609"/>
      <c r="C372" s="609"/>
      <c r="D372" s="610"/>
      <c r="E372" s="1140"/>
      <c r="F372" s="1141"/>
      <c r="G372" s="1142"/>
      <c r="H372" s="1142"/>
      <c r="I372" s="1148"/>
      <c r="J372" s="1142"/>
      <c r="K372" s="1142"/>
      <c r="L372" s="1142"/>
      <c r="M372" s="1142"/>
      <c r="N372" s="1142"/>
    </row>
    <row r="373" spans="1:14" s="3" customFormat="1" x14ac:dyDescent="0.25">
      <c r="A373" s="727"/>
      <c r="B373" s="609"/>
      <c r="C373" s="609"/>
      <c r="D373" s="610"/>
      <c r="E373" s="1140"/>
      <c r="F373" s="1141"/>
      <c r="G373" s="1142"/>
      <c r="H373" s="1142"/>
      <c r="I373" s="1148"/>
      <c r="J373" s="1142"/>
      <c r="K373" s="1142"/>
      <c r="L373" s="1142"/>
      <c r="M373" s="1142"/>
      <c r="N373" s="1142"/>
    </row>
    <row r="374" spans="1:14" s="3" customFormat="1" x14ac:dyDescent="0.25">
      <c r="A374" s="727"/>
      <c r="B374" s="609"/>
      <c r="C374" s="609"/>
      <c r="D374" s="610"/>
      <c r="E374" s="1140"/>
      <c r="F374" s="1141"/>
      <c r="G374" s="1142"/>
      <c r="H374" s="1142"/>
      <c r="I374" s="1148"/>
      <c r="J374" s="1142"/>
      <c r="K374" s="1142"/>
      <c r="L374" s="1142"/>
      <c r="M374" s="1142"/>
      <c r="N374" s="1142"/>
    </row>
    <row r="375" spans="1:14" s="3" customFormat="1" x14ac:dyDescent="0.25">
      <c r="A375" s="727"/>
      <c r="B375" s="609"/>
      <c r="C375" s="609"/>
      <c r="D375" s="610"/>
      <c r="E375" s="1140"/>
      <c r="F375" s="1141"/>
      <c r="G375" s="1142"/>
      <c r="H375" s="1142"/>
      <c r="I375" s="1148"/>
      <c r="J375" s="1142"/>
      <c r="K375" s="1142"/>
      <c r="L375" s="1142"/>
      <c r="M375" s="1142"/>
      <c r="N375" s="1142"/>
    </row>
    <row r="376" spans="1:14" s="3" customFormat="1" x14ac:dyDescent="0.25">
      <c r="A376" s="727"/>
      <c r="B376" s="609"/>
      <c r="C376" s="609"/>
      <c r="D376" s="610"/>
      <c r="E376" s="1140"/>
      <c r="F376" s="1141"/>
      <c r="G376" s="1142"/>
      <c r="H376" s="1142"/>
      <c r="I376" s="1148"/>
      <c r="J376" s="1142"/>
      <c r="K376" s="1142"/>
      <c r="L376" s="1142"/>
      <c r="M376" s="1142"/>
      <c r="N376" s="1142"/>
    </row>
    <row r="377" spans="1:14" s="3" customFormat="1" x14ac:dyDescent="0.25">
      <c r="A377" s="727"/>
      <c r="B377" s="609"/>
      <c r="C377" s="609"/>
      <c r="D377" s="610"/>
      <c r="E377" s="1140"/>
      <c r="F377" s="1141"/>
      <c r="G377" s="1142"/>
      <c r="H377" s="1142"/>
      <c r="I377" s="1148"/>
      <c r="J377" s="1142"/>
      <c r="K377" s="1142"/>
      <c r="L377" s="1142"/>
      <c r="M377" s="1142"/>
      <c r="N377" s="1142"/>
    </row>
    <row r="378" spans="1:14" s="3" customFormat="1" x14ac:dyDescent="0.25">
      <c r="A378" s="727"/>
      <c r="B378" s="609"/>
      <c r="C378" s="609"/>
      <c r="D378" s="610"/>
      <c r="E378" s="1140"/>
      <c r="F378" s="1141"/>
      <c r="G378" s="1142"/>
      <c r="H378" s="1142"/>
      <c r="I378" s="1148"/>
      <c r="J378" s="1142"/>
      <c r="K378" s="1142"/>
      <c r="L378" s="1142"/>
      <c r="M378" s="1142"/>
      <c r="N378" s="1142"/>
    </row>
    <row r="379" spans="1:14" s="3" customFormat="1" x14ac:dyDescent="0.25">
      <c r="A379" s="727"/>
      <c r="B379" s="609"/>
      <c r="C379" s="609"/>
      <c r="D379" s="610"/>
      <c r="E379" s="1140"/>
      <c r="F379" s="1141"/>
      <c r="G379" s="1142"/>
      <c r="H379" s="1142"/>
      <c r="I379" s="1148"/>
      <c r="J379" s="1142"/>
      <c r="K379" s="1142"/>
      <c r="L379" s="1142"/>
      <c r="M379" s="1142"/>
      <c r="N379" s="1142"/>
    </row>
    <row r="380" spans="1:14" s="3" customFormat="1" x14ac:dyDescent="0.25">
      <c r="A380" s="727"/>
      <c r="B380" s="609"/>
      <c r="C380" s="609"/>
      <c r="D380" s="610"/>
      <c r="E380" s="1140"/>
      <c r="F380" s="1141"/>
      <c r="G380" s="1142"/>
      <c r="H380" s="1142"/>
      <c r="I380" s="1148"/>
      <c r="J380" s="1142"/>
      <c r="K380" s="1142"/>
      <c r="L380" s="1142"/>
      <c r="M380" s="1142"/>
      <c r="N380" s="1142"/>
    </row>
    <row r="381" spans="1:14" s="3" customFormat="1" x14ac:dyDescent="0.25">
      <c r="A381" s="727"/>
      <c r="B381" s="609"/>
      <c r="C381" s="609"/>
      <c r="D381" s="610"/>
      <c r="E381" s="1140"/>
      <c r="F381" s="1141"/>
      <c r="G381" s="1142"/>
      <c r="H381" s="1142"/>
      <c r="I381" s="1148"/>
      <c r="J381" s="1142"/>
      <c r="K381" s="1142"/>
      <c r="L381" s="1142"/>
      <c r="M381" s="1142"/>
      <c r="N381" s="1142"/>
    </row>
    <row r="382" spans="1:14" s="3" customFormat="1" x14ac:dyDescent="0.25">
      <c r="A382" s="727"/>
      <c r="B382" s="609"/>
      <c r="C382" s="609"/>
      <c r="D382" s="610"/>
      <c r="E382" s="1140"/>
      <c r="F382" s="1141"/>
      <c r="G382" s="1142"/>
      <c r="H382" s="1142"/>
      <c r="I382" s="1148"/>
      <c r="J382" s="1142"/>
      <c r="K382" s="1142"/>
      <c r="L382" s="1142"/>
      <c r="M382" s="1142"/>
      <c r="N382" s="1142"/>
    </row>
    <row r="383" spans="1:14" s="3" customFormat="1" x14ac:dyDescent="0.25">
      <c r="A383" s="727"/>
      <c r="B383" s="609"/>
      <c r="C383" s="609"/>
      <c r="D383" s="610"/>
      <c r="E383" s="1140"/>
      <c r="F383" s="1141"/>
      <c r="G383" s="1142"/>
      <c r="H383" s="1142"/>
      <c r="I383" s="1148"/>
      <c r="J383" s="1142"/>
      <c r="K383" s="1142"/>
      <c r="L383" s="1142"/>
      <c r="M383" s="1142"/>
      <c r="N383" s="1142"/>
    </row>
    <row r="384" spans="1:14" s="3" customFormat="1" x14ac:dyDescent="0.25">
      <c r="A384" s="727"/>
      <c r="B384" s="609"/>
      <c r="C384" s="609"/>
      <c r="D384" s="610"/>
      <c r="E384" s="1140"/>
      <c r="F384" s="1141"/>
      <c r="G384" s="1142"/>
      <c r="H384" s="1142"/>
      <c r="I384" s="1148"/>
      <c r="J384" s="1142"/>
      <c r="K384" s="1142"/>
      <c r="L384" s="1142"/>
      <c r="M384" s="1142"/>
      <c r="N384" s="1142"/>
    </row>
    <row r="385" spans="1:14" s="3" customFormat="1" x14ac:dyDescent="0.25">
      <c r="A385" s="727"/>
      <c r="B385" s="609"/>
      <c r="C385" s="609"/>
      <c r="D385" s="610"/>
      <c r="E385" s="1140"/>
      <c r="F385" s="1141"/>
      <c r="G385" s="1142"/>
      <c r="H385" s="1142"/>
      <c r="I385" s="1148"/>
      <c r="J385" s="1142"/>
      <c r="K385" s="1142"/>
      <c r="L385" s="1142"/>
      <c r="M385" s="1142"/>
      <c r="N385" s="1142"/>
    </row>
    <row r="386" spans="1:14" s="3" customFormat="1" x14ac:dyDescent="0.25">
      <c r="A386" s="727"/>
      <c r="B386" s="609"/>
      <c r="C386" s="609"/>
      <c r="D386" s="610"/>
      <c r="E386" s="1140"/>
      <c r="F386" s="1141"/>
      <c r="G386" s="1142"/>
      <c r="H386" s="1142"/>
      <c r="I386" s="1148"/>
      <c r="J386" s="1142"/>
      <c r="K386" s="1142"/>
      <c r="L386" s="1142"/>
      <c r="M386" s="1142"/>
      <c r="N386" s="1142"/>
    </row>
    <row r="387" spans="1:14" s="3" customFormat="1" x14ac:dyDescent="0.25">
      <c r="A387" s="727"/>
      <c r="B387" s="609"/>
      <c r="C387" s="609"/>
      <c r="D387" s="610"/>
      <c r="E387" s="1140"/>
      <c r="F387" s="1141"/>
      <c r="G387" s="1142"/>
      <c r="H387" s="1142"/>
      <c r="I387" s="1148"/>
      <c r="J387" s="1142"/>
      <c r="K387" s="1142"/>
      <c r="L387" s="1142"/>
      <c r="M387" s="1142"/>
      <c r="N387" s="1142"/>
    </row>
    <row r="388" spans="1:14" s="3" customFormat="1" x14ac:dyDescent="0.25">
      <c r="A388" s="727"/>
      <c r="B388" s="609"/>
      <c r="C388" s="609"/>
      <c r="D388" s="610"/>
      <c r="E388" s="1140"/>
      <c r="F388" s="1141"/>
      <c r="G388" s="1142"/>
      <c r="H388" s="1142"/>
      <c r="I388" s="1148"/>
      <c r="J388" s="1142"/>
      <c r="K388" s="1142"/>
      <c r="L388" s="1142"/>
      <c r="M388" s="1142"/>
      <c r="N388" s="1142"/>
    </row>
    <row r="389" spans="1:14" s="3" customFormat="1" x14ac:dyDescent="0.25">
      <c r="A389" s="727"/>
      <c r="B389" s="609"/>
      <c r="C389" s="609"/>
      <c r="D389" s="610"/>
      <c r="E389" s="1140"/>
      <c r="F389" s="1141"/>
      <c r="G389" s="1142"/>
      <c r="H389" s="1142"/>
      <c r="I389" s="1148"/>
      <c r="J389" s="1142"/>
      <c r="K389" s="1142"/>
      <c r="L389" s="1142"/>
      <c r="M389" s="1142"/>
      <c r="N389" s="1142"/>
    </row>
    <row r="390" spans="1:14" s="3" customFormat="1" x14ac:dyDescent="0.25">
      <c r="A390" s="727"/>
      <c r="B390" s="609"/>
      <c r="C390" s="609"/>
      <c r="D390" s="610"/>
      <c r="E390" s="1140"/>
      <c r="F390" s="1141"/>
      <c r="G390" s="1142"/>
      <c r="H390" s="1142"/>
      <c r="I390" s="1148"/>
      <c r="J390" s="1142"/>
      <c r="K390" s="1142"/>
      <c r="L390" s="1142"/>
      <c r="M390" s="1142"/>
      <c r="N390" s="1142"/>
    </row>
    <row r="391" spans="1:14" s="3" customFormat="1" x14ac:dyDescent="0.25">
      <c r="A391" s="727"/>
      <c r="B391" s="609"/>
      <c r="C391" s="609"/>
      <c r="D391" s="610"/>
      <c r="E391" s="1140"/>
      <c r="F391" s="1141"/>
      <c r="G391" s="1142"/>
      <c r="H391" s="1142"/>
      <c r="I391" s="1148"/>
      <c r="J391" s="1142"/>
      <c r="K391" s="1142"/>
      <c r="L391" s="1142"/>
      <c r="M391" s="1142"/>
      <c r="N391" s="1142"/>
    </row>
    <row r="392" spans="1:14" s="3" customFormat="1" x14ac:dyDescent="0.25">
      <c r="A392" s="727"/>
      <c r="B392" s="609"/>
      <c r="C392" s="609"/>
      <c r="D392" s="610"/>
      <c r="E392" s="1140"/>
      <c r="F392" s="1141"/>
      <c r="G392" s="1142"/>
      <c r="H392" s="1142"/>
      <c r="I392" s="1148"/>
      <c r="J392" s="1142"/>
      <c r="K392" s="1142"/>
      <c r="L392" s="1142"/>
      <c r="M392" s="1142"/>
      <c r="N392" s="1142"/>
    </row>
    <row r="393" spans="1:14" s="3" customFormat="1" x14ac:dyDescent="0.25">
      <c r="A393" s="727"/>
      <c r="B393" s="609"/>
      <c r="C393" s="609"/>
      <c r="D393" s="610"/>
      <c r="E393" s="1140"/>
      <c r="F393" s="1141"/>
      <c r="G393" s="1142"/>
      <c r="H393" s="1142"/>
      <c r="I393" s="1148"/>
      <c r="J393" s="1142"/>
      <c r="K393" s="1142"/>
      <c r="L393" s="1142"/>
      <c r="M393" s="1142"/>
      <c r="N393" s="1142"/>
    </row>
    <row r="394" spans="1:14" s="3" customFormat="1" x14ac:dyDescent="0.25">
      <c r="A394" s="727"/>
      <c r="B394" s="609"/>
      <c r="C394" s="609"/>
      <c r="D394" s="610"/>
      <c r="E394" s="1140"/>
      <c r="F394" s="1141"/>
      <c r="G394" s="1142"/>
      <c r="H394" s="1142"/>
      <c r="I394" s="1148"/>
      <c r="J394" s="1142"/>
      <c r="K394" s="1142"/>
      <c r="L394" s="1142"/>
      <c r="M394" s="1142"/>
      <c r="N394" s="1142"/>
    </row>
    <row r="395" spans="1:14" s="3" customFormat="1" x14ac:dyDescent="0.25">
      <c r="A395" s="727"/>
      <c r="B395" s="609"/>
      <c r="C395" s="609"/>
      <c r="D395" s="610"/>
      <c r="E395" s="1140"/>
      <c r="F395" s="1141"/>
      <c r="G395" s="1142"/>
      <c r="H395" s="1142"/>
      <c r="I395" s="1148"/>
      <c r="J395" s="1142"/>
      <c r="K395" s="1142"/>
      <c r="L395" s="1142"/>
      <c r="M395" s="1142"/>
      <c r="N395" s="1142"/>
    </row>
    <row r="396" spans="1:14" s="3" customFormat="1" x14ac:dyDescent="0.25">
      <c r="A396" s="727"/>
      <c r="B396" s="609"/>
      <c r="C396" s="609"/>
      <c r="D396" s="610"/>
      <c r="E396" s="1140"/>
      <c r="F396" s="1141"/>
      <c r="G396" s="1142"/>
      <c r="H396" s="1142"/>
      <c r="I396" s="1148"/>
      <c r="J396" s="1142"/>
      <c r="K396" s="1142"/>
      <c r="L396" s="1142"/>
      <c r="M396" s="1142"/>
      <c r="N396" s="1142"/>
    </row>
    <row r="397" spans="1:14" s="3" customFormat="1" x14ac:dyDescent="0.25">
      <c r="A397" s="727"/>
      <c r="B397" s="609"/>
      <c r="C397" s="609"/>
      <c r="D397" s="610"/>
      <c r="E397" s="1140"/>
      <c r="F397" s="1141"/>
      <c r="G397" s="1142"/>
      <c r="H397" s="1142"/>
      <c r="I397" s="1148"/>
      <c r="J397" s="1142"/>
      <c r="K397" s="1142"/>
      <c r="L397" s="1142"/>
      <c r="M397" s="1142"/>
      <c r="N397" s="1142"/>
    </row>
    <row r="398" spans="1:14" s="3" customFormat="1" x14ac:dyDescent="0.25">
      <c r="A398" s="727"/>
      <c r="B398" s="609"/>
      <c r="C398" s="609"/>
      <c r="D398" s="610"/>
      <c r="E398" s="1140"/>
      <c r="F398" s="1141"/>
      <c r="G398" s="1142"/>
      <c r="H398" s="1142"/>
      <c r="I398" s="1148"/>
      <c r="J398" s="1142"/>
      <c r="K398" s="1142"/>
      <c r="L398" s="1142"/>
      <c r="M398" s="1142"/>
      <c r="N398" s="1142"/>
    </row>
    <row r="399" spans="1:14" s="3" customFormat="1" x14ac:dyDescent="0.25">
      <c r="A399" s="727"/>
      <c r="B399" s="609"/>
      <c r="C399" s="609"/>
      <c r="D399" s="610"/>
      <c r="E399" s="1140"/>
      <c r="F399" s="1141"/>
      <c r="G399" s="1142"/>
      <c r="H399" s="1142"/>
      <c r="I399" s="1148"/>
      <c r="J399" s="1142"/>
      <c r="K399" s="1142"/>
      <c r="L399" s="1142"/>
      <c r="M399" s="1142"/>
      <c r="N399" s="1142"/>
    </row>
    <row r="400" spans="1:14" s="3" customFormat="1" x14ac:dyDescent="0.25">
      <c r="A400" s="727"/>
      <c r="B400" s="609"/>
      <c r="C400" s="609"/>
      <c r="D400" s="610"/>
      <c r="E400" s="1140"/>
      <c r="F400" s="1141"/>
      <c r="G400" s="1142"/>
      <c r="H400" s="1142"/>
      <c r="I400" s="1148"/>
      <c r="J400" s="1142"/>
      <c r="K400" s="1142"/>
      <c r="L400" s="1142"/>
      <c r="M400" s="1142"/>
      <c r="N400" s="1142"/>
    </row>
    <row r="401" spans="1:14" s="3" customFormat="1" x14ac:dyDescent="0.25">
      <c r="A401" s="727"/>
      <c r="B401" s="609"/>
      <c r="C401" s="609"/>
      <c r="D401" s="610"/>
      <c r="E401" s="1140"/>
      <c r="F401" s="1141"/>
      <c r="G401" s="1142"/>
      <c r="H401" s="1142"/>
      <c r="I401" s="1148"/>
      <c r="J401" s="1142"/>
      <c r="K401" s="1142"/>
      <c r="L401" s="1142"/>
      <c r="M401" s="1142"/>
      <c r="N401" s="1142"/>
    </row>
    <row r="402" spans="1:14" s="3" customFormat="1" x14ac:dyDescent="0.25">
      <c r="A402" s="727"/>
      <c r="B402" s="609"/>
      <c r="C402" s="609"/>
      <c r="D402" s="610"/>
      <c r="E402" s="1140"/>
      <c r="F402" s="1141"/>
      <c r="G402" s="1142"/>
      <c r="H402" s="1142"/>
      <c r="I402" s="1148"/>
      <c r="J402" s="1142"/>
      <c r="K402" s="1142"/>
      <c r="L402" s="1142"/>
      <c r="M402" s="1142"/>
      <c r="N402" s="1142"/>
    </row>
    <row r="403" spans="1:14" s="3" customFormat="1" x14ac:dyDescent="0.25">
      <c r="A403" s="727"/>
      <c r="B403" s="609"/>
      <c r="C403" s="609"/>
      <c r="D403" s="610"/>
      <c r="E403" s="1140"/>
      <c r="F403" s="1141"/>
      <c r="G403" s="1142"/>
      <c r="H403" s="1142"/>
      <c r="I403" s="1148"/>
      <c r="J403" s="1142"/>
      <c r="K403" s="1142"/>
      <c r="L403" s="1142"/>
      <c r="M403" s="1142"/>
      <c r="N403" s="1142"/>
    </row>
    <row r="404" spans="1:14" s="3" customFormat="1" x14ac:dyDescent="0.25">
      <c r="A404" s="727"/>
      <c r="B404" s="609"/>
      <c r="C404" s="609"/>
      <c r="D404" s="610"/>
      <c r="E404" s="1140"/>
      <c r="F404" s="1141"/>
      <c r="G404" s="1142"/>
      <c r="H404" s="1142"/>
      <c r="I404" s="1148"/>
      <c r="J404" s="1142"/>
      <c r="K404" s="1142"/>
      <c r="L404" s="1142"/>
      <c r="M404" s="1142"/>
      <c r="N404" s="1142"/>
    </row>
    <row r="405" spans="1:14" s="3" customFormat="1" x14ac:dyDescent="0.25">
      <c r="A405" s="727"/>
      <c r="B405" s="609"/>
      <c r="C405" s="609"/>
      <c r="D405" s="610"/>
      <c r="E405" s="1140"/>
      <c r="F405" s="1141"/>
      <c r="G405" s="1142"/>
      <c r="H405" s="1142"/>
      <c r="I405" s="1148"/>
      <c r="J405" s="1142"/>
      <c r="K405" s="1142"/>
      <c r="L405" s="1142"/>
      <c r="M405" s="1142"/>
      <c r="N405" s="1142"/>
    </row>
    <row r="406" spans="1:14" s="3" customFormat="1" x14ac:dyDescent="0.25">
      <c r="A406" s="727"/>
      <c r="B406" s="609"/>
      <c r="C406" s="609"/>
      <c r="D406" s="610"/>
      <c r="E406" s="1140"/>
      <c r="F406" s="1141"/>
      <c r="G406" s="1142"/>
      <c r="H406" s="1142"/>
      <c r="I406" s="1148"/>
      <c r="J406" s="1142"/>
      <c r="K406" s="1142"/>
      <c r="L406" s="1142"/>
      <c r="M406" s="1142"/>
      <c r="N406" s="1142"/>
    </row>
    <row r="407" spans="1:14" s="3" customFormat="1" x14ac:dyDescent="0.25">
      <c r="A407" s="727"/>
      <c r="B407" s="609"/>
      <c r="C407" s="609"/>
      <c r="D407" s="610"/>
      <c r="E407" s="1140"/>
      <c r="F407" s="1141"/>
      <c r="G407" s="1142"/>
      <c r="H407" s="1142"/>
      <c r="I407" s="1148"/>
      <c r="J407" s="1142"/>
      <c r="K407" s="1142"/>
      <c r="L407" s="1142"/>
      <c r="M407" s="1142"/>
      <c r="N407" s="1142"/>
    </row>
    <row r="408" spans="1:14" s="3" customFormat="1" x14ac:dyDescent="0.25">
      <c r="A408" s="727"/>
      <c r="B408" s="609"/>
      <c r="C408" s="609"/>
      <c r="D408" s="610"/>
      <c r="E408" s="1140"/>
      <c r="F408" s="1141"/>
      <c r="G408" s="1142"/>
      <c r="H408" s="1142"/>
      <c r="I408" s="1148"/>
      <c r="J408" s="1142"/>
      <c r="K408" s="1142"/>
      <c r="L408" s="1142"/>
      <c r="M408" s="1142"/>
      <c r="N408" s="1142"/>
    </row>
    <row r="409" spans="1:14" s="3" customFormat="1" x14ac:dyDescent="0.25">
      <c r="A409" s="727"/>
      <c r="B409" s="609"/>
      <c r="C409" s="609"/>
      <c r="D409" s="610"/>
      <c r="E409" s="1140"/>
      <c r="F409" s="1141"/>
      <c r="G409" s="1142"/>
      <c r="H409" s="1142"/>
      <c r="I409" s="1148"/>
      <c r="J409" s="1142"/>
      <c r="K409" s="1142"/>
      <c r="L409" s="1142"/>
      <c r="M409" s="1142"/>
      <c r="N409" s="1142"/>
    </row>
    <row r="410" spans="1:14" s="3" customFormat="1" x14ac:dyDescent="0.25">
      <c r="A410" s="727"/>
      <c r="B410" s="609"/>
      <c r="C410" s="609"/>
      <c r="D410" s="610"/>
      <c r="E410" s="1140"/>
      <c r="F410" s="1141"/>
      <c r="G410" s="1142"/>
      <c r="H410" s="1142"/>
      <c r="I410" s="1148"/>
      <c r="J410" s="1142"/>
      <c r="K410" s="1142"/>
      <c r="L410" s="1142"/>
      <c r="M410" s="1142"/>
      <c r="N410" s="1142"/>
    </row>
    <row r="411" spans="1:14" s="3" customFormat="1" x14ac:dyDescent="0.25">
      <c r="A411" s="727"/>
      <c r="B411" s="609"/>
      <c r="C411" s="609"/>
      <c r="D411" s="610"/>
      <c r="E411" s="1140"/>
      <c r="F411" s="1141"/>
      <c r="G411" s="1142"/>
      <c r="H411" s="1142"/>
      <c r="I411" s="1148"/>
      <c r="J411" s="1142"/>
      <c r="K411" s="1142"/>
      <c r="L411" s="1142"/>
      <c r="M411" s="1142"/>
      <c r="N411" s="1142"/>
    </row>
    <row r="412" spans="1:14" s="3" customFormat="1" x14ac:dyDescent="0.25">
      <c r="A412" s="727"/>
      <c r="B412" s="609"/>
      <c r="C412" s="609"/>
      <c r="D412" s="610"/>
      <c r="E412" s="1140"/>
      <c r="F412" s="1141"/>
      <c r="G412" s="1142"/>
      <c r="H412" s="1142"/>
      <c r="I412" s="1148"/>
      <c r="J412" s="1142"/>
      <c r="K412" s="1142"/>
      <c r="L412" s="1142"/>
      <c r="M412" s="1142"/>
      <c r="N412" s="1142"/>
    </row>
    <row r="413" spans="1:14" s="3" customFormat="1" x14ac:dyDescent="0.25">
      <c r="A413" s="727"/>
      <c r="B413" s="609"/>
      <c r="C413" s="609"/>
      <c r="D413" s="610"/>
      <c r="E413" s="1140"/>
      <c r="F413" s="1141"/>
      <c r="G413" s="1142"/>
      <c r="H413" s="1142"/>
      <c r="I413" s="1148"/>
      <c r="J413" s="1142"/>
      <c r="K413" s="1142"/>
      <c r="L413" s="1142"/>
      <c r="M413" s="1142"/>
      <c r="N413" s="1142"/>
    </row>
    <row r="414" spans="1:14" s="3" customFormat="1" x14ac:dyDescent="0.25">
      <c r="A414" s="727"/>
      <c r="B414" s="609"/>
      <c r="C414" s="609"/>
      <c r="D414" s="610"/>
      <c r="E414" s="1140"/>
      <c r="F414" s="1141"/>
      <c r="G414" s="1142"/>
      <c r="H414" s="1142"/>
      <c r="I414" s="1148"/>
      <c r="J414" s="1142"/>
      <c r="K414" s="1142"/>
      <c r="L414" s="1142"/>
      <c r="M414" s="1142"/>
      <c r="N414" s="1142"/>
    </row>
    <row r="415" spans="1:14" s="3" customFormat="1" x14ac:dyDescent="0.25">
      <c r="A415" s="727"/>
      <c r="B415" s="609"/>
      <c r="C415" s="609"/>
      <c r="D415" s="610"/>
      <c r="E415" s="1140"/>
      <c r="F415" s="1141"/>
      <c r="G415" s="1142"/>
      <c r="H415" s="1142"/>
      <c r="I415" s="1148"/>
      <c r="J415" s="1142"/>
      <c r="K415" s="1142"/>
      <c r="L415" s="1142"/>
      <c r="M415" s="1142"/>
      <c r="N415" s="1142"/>
    </row>
    <row r="416" spans="1:14" s="3" customFormat="1" x14ac:dyDescent="0.25">
      <c r="A416" s="727"/>
      <c r="B416" s="609"/>
      <c r="C416" s="609"/>
      <c r="D416" s="610"/>
      <c r="E416" s="1140"/>
      <c r="F416" s="1141"/>
      <c r="G416" s="1142"/>
      <c r="H416" s="1142"/>
      <c r="I416" s="1148"/>
      <c r="J416" s="1142"/>
      <c r="K416" s="1142"/>
      <c r="L416" s="1142"/>
      <c r="M416" s="1142"/>
      <c r="N416" s="1142"/>
    </row>
    <row r="417" spans="1:14" s="3" customFormat="1" x14ac:dyDescent="0.25">
      <c r="A417" s="727"/>
      <c r="B417" s="609"/>
      <c r="C417" s="609"/>
      <c r="D417" s="610"/>
      <c r="E417" s="1140"/>
      <c r="F417" s="1141"/>
      <c r="G417" s="1142"/>
      <c r="H417" s="1142"/>
      <c r="I417" s="1148"/>
      <c r="J417" s="1142"/>
      <c r="K417" s="1142"/>
      <c r="L417" s="1142"/>
      <c r="M417" s="1142"/>
      <c r="N417" s="1142"/>
    </row>
    <row r="418" spans="1:14" s="3" customFormat="1" x14ac:dyDescent="0.25">
      <c r="A418" s="727"/>
      <c r="B418" s="609"/>
      <c r="C418" s="609"/>
      <c r="D418" s="610"/>
      <c r="E418" s="1140"/>
      <c r="F418" s="1141"/>
      <c r="G418" s="1142"/>
      <c r="H418" s="1142"/>
      <c r="I418" s="1148"/>
      <c r="J418" s="1142"/>
      <c r="K418" s="1142"/>
      <c r="L418" s="1142"/>
      <c r="M418" s="1142"/>
      <c r="N418" s="1142"/>
    </row>
    <row r="419" spans="1:14" s="3" customFormat="1" x14ac:dyDescent="0.25">
      <c r="A419" s="727"/>
      <c r="B419" s="609"/>
      <c r="C419" s="609"/>
      <c r="D419" s="610"/>
      <c r="E419" s="1140"/>
      <c r="F419" s="1141"/>
      <c r="G419" s="1142"/>
      <c r="H419" s="1142"/>
      <c r="I419" s="1148"/>
      <c r="J419" s="1142"/>
      <c r="K419" s="1142"/>
      <c r="L419" s="1142"/>
      <c r="M419" s="1142"/>
      <c r="N419" s="1142"/>
    </row>
    <row r="420" spans="1:14" s="3" customFormat="1" x14ac:dyDescent="0.25">
      <c r="A420" s="727"/>
      <c r="B420" s="609"/>
      <c r="C420" s="609"/>
      <c r="D420" s="610"/>
      <c r="E420" s="1140"/>
      <c r="F420" s="1141"/>
      <c r="G420" s="1142"/>
      <c r="H420" s="1142"/>
      <c r="I420" s="1148"/>
      <c r="J420" s="1142"/>
      <c r="K420" s="1142"/>
      <c r="L420" s="1142"/>
      <c r="M420" s="1142"/>
      <c r="N420" s="1142"/>
    </row>
    <row r="421" spans="1:14" s="3" customFormat="1" x14ac:dyDescent="0.25">
      <c r="A421" s="727"/>
      <c r="B421" s="609"/>
      <c r="C421" s="609"/>
      <c r="D421" s="610"/>
      <c r="E421" s="1140"/>
      <c r="F421" s="1141"/>
      <c r="G421" s="1142"/>
      <c r="H421" s="1142"/>
      <c r="I421" s="1148"/>
      <c r="J421" s="1142"/>
      <c r="K421" s="1142"/>
      <c r="L421" s="1142"/>
      <c r="M421" s="1142"/>
      <c r="N421" s="1142"/>
    </row>
    <row r="422" spans="1:14" s="3" customFormat="1" x14ac:dyDescent="0.25">
      <c r="A422" s="727"/>
      <c r="B422" s="609"/>
      <c r="C422" s="609"/>
      <c r="D422" s="610"/>
      <c r="E422" s="1140"/>
      <c r="F422" s="1141"/>
      <c r="G422" s="1142"/>
      <c r="H422" s="1142"/>
      <c r="I422" s="1148"/>
      <c r="J422" s="1142"/>
      <c r="K422" s="1142"/>
      <c r="L422" s="1142"/>
      <c r="M422" s="1142"/>
      <c r="N422" s="1142"/>
    </row>
    <row r="423" spans="1:14" s="3" customFormat="1" x14ac:dyDescent="0.25">
      <c r="A423" s="727"/>
      <c r="B423" s="609"/>
      <c r="C423" s="609"/>
      <c r="D423" s="610"/>
      <c r="E423" s="1140"/>
      <c r="F423" s="1141"/>
      <c r="G423" s="1142"/>
      <c r="H423" s="1142"/>
      <c r="I423" s="1148"/>
      <c r="J423" s="1142"/>
      <c r="K423" s="1142"/>
      <c r="L423" s="1142"/>
      <c r="M423" s="1142"/>
      <c r="N423" s="1142"/>
    </row>
    <row r="424" spans="1:14" s="3" customFormat="1" x14ac:dyDescent="0.25">
      <c r="A424" s="727"/>
      <c r="B424" s="609"/>
      <c r="C424" s="609"/>
      <c r="D424" s="610"/>
      <c r="E424" s="1140"/>
      <c r="F424" s="1141"/>
      <c r="G424" s="1142"/>
      <c r="H424" s="1142"/>
      <c r="I424" s="1148"/>
      <c r="J424" s="1142"/>
      <c r="K424" s="1142"/>
      <c r="L424" s="1142"/>
      <c r="M424" s="1142"/>
      <c r="N424" s="1142"/>
    </row>
    <row r="425" spans="1:14" s="3" customFormat="1" x14ac:dyDescent="0.25">
      <c r="A425" s="727"/>
      <c r="B425" s="609"/>
      <c r="C425" s="609"/>
      <c r="D425" s="610"/>
      <c r="E425" s="1140"/>
      <c r="F425" s="1141"/>
      <c r="G425" s="1142"/>
      <c r="H425" s="1142"/>
      <c r="I425" s="1148"/>
      <c r="J425" s="1142"/>
      <c r="K425" s="1142"/>
      <c r="L425" s="1142"/>
      <c r="M425" s="1142"/>
      <c r="N425" s="1142"/>
    </row>
    <row r="426" spans="1:14" s="3" customFormat="1" x14ac:dyDescent="0.25">
      <c r="A426" s="727"/>
      <c r="B426" s="609"/>
      <c r="C426" s="609"/>
      <c r="D426" s="610"/>
      <c r="E426" s="1140"/>
      <c r="F426" s="1141"/>
      <c r="G426" s="1142"/>
      <c r="H426" s="1142"/>
      <c r="I426" s="1148"/>
      <c r="J426" s="1142"/>
      <c r="K426" s="1142"/>
      <c r="L426" s="1142"/>
      <c r="M426" s="1142"/>
      <c r="N426" s="1142"/>
    </row>
    <row r="427" spans="1:14" s="3" customFormat="1" x14ac:dyDescent="0.25">
      <c r="A427" s="727"/>
      <c r="B427" s="609"/>
      <c r="C427" s="609"/>
      <c r="D427" s="610"/>
      <c r="E427" s="1140"/>
      <c r="F427" s="1141"/>
      <c r="G427" s="1142"/>
      <c r="H427" s="1142"/>
      <c r="I427" s="1148"/>
      <c r="J427" s="1142"/>
      <c r="K427" s="1142"/>
      <c r="L427" s="1142"/>
      <c r="M427" s="1142"/>
      <c r="N427" s="1142"/>
    </row>
    <row r="428" spans="1:14" s="3" customFormat="1" x14ac:dyDescent="0.25">
      <c r="A428" s="727"/>
      <c r="B428" s="609"/>
      <c r="C428" s="609"/>
      <c r="D428" s="610"/>
      <c r="E428" s="1140"/>
      <c r="F428" s="1141"/>
      <c r="G428" s="1142"/>
      <c r="H428" s="1142"/>
      <c r="I428" s="1148"/>
      <c r="J428" s="1142"/>
      <c r="K428" s="1142"/>
      <c r="L428" s="1142"/>
      <c r="M428" s="1142"/>
      <c r="N428" s="1142"/>
    </row>
    <row r="429" spans="1:14" s="3" customFormat="1" x14ac:dyDescent="0.25">
      <c r="A429" s="727"/>
      <c r="B429" s="609"/>
      <c r="C429" s="609"/>
      <c r="D429" s="610"/>
      <c r="E429" s="1140"/>
      <c r="F429" s="1141"/>
      <c r="G429" s="1142"/>
      <c r="H429" s="1142"/>
      <c r="I429" s="1148"/>
      <c r="J429" s="1142"/>
      <c r="K429" s="1142"/>
      <c r="L429" s="1142"/>
      <c r="M429" s="1142"/>
      <c r="N429" s="1142"/>
    </row>
    <row r="430" spans="1:14" s="3" customFormat="1" x14ac:dyDescent="0.25">
      <c r="A430" s="727"/>
      <c r="B430" s="609"/>
      <c r="C430" s="609"/>
      <c r="D430" s="610"/>
      <c r="E430" s="1140"/>
      <c r="F430" s="1141"/>
      <c r="G430" s="1142"/>
      <c r="H430" s="1142"/>
      <c r="I430" s="1148"/>
      <c r="J430" s="1142"/>
      <c r="K430" s="1142"/>
      <c r="L430" s="1142"/>
      <c r="M430" s="1142"/>
      <c r="N430" s="1142"/>
    </row>
    <row r="431" spans="1:14" s="3" customFormat="1" x14ac:dyDescent="0.25">
      <c r="A431" s="727"/>
      <c r="B431" s="609"/>
      <c r="C431" s="609"/>
      <c r="D431" s="610"/>
      <c r="E431" s="1140"/>
      <c r="F431" s="1141"/>
      <c r="G431" s="1142"/>
      <c r="H431" s="1142"/>
      <c r="I431" s="1148"/>
      <c r="J431" s="1142"/>
      <c r="K431" s="1142"/>
      <c r="L431" s="1142"/>
      <c r="M431" s="1142"/>
      <c r="N431" s="1142"/>
    </row>
    <row r="432" spans="1:14" s="3" customFormat="1" x14ac:dyDescent="0.25">
      <c r="A432" s="727"/>
      <c r="B432" s="609"/>
      <c r="C432" s="609"/>
      <c r="D432" s="610"/>
      <c r="E432" s="1140"/>
      <c r="F432" s="1141"/>
      <c r="G432" s="1142"/>
      <c r="H432" s="1142"/>
      <c r="I432" s="1148"/>
      <c r="J432" s="1142"/>
      <c r="K432" s="1142"/>
      <c r="L432" s="1142"/>
      <c r="M432" s="1142"/>
      <c r="N432" s="1142"/>
    </row>
    <row r="433" spans="1:14" s="3" customFormat="1" x14ac:dyDescent="0.25">
      <c r="A433" s="727"/>
      <c r="B433" s="609"/>
      <c r="C433" s="609"/>
      <c r="D433" s="610"/>
      <c r="E433" s="1140"/>
      <c r="F433" s="1141"/>
      <c r="G433" s="1142"/>
      <c r="H433" s="1142"/>
      <c r="I433" s="1148"/>
      <c r="J433" s="1142"/>
      <c r="K433" s="1142"/>
      <c r="L433" s="1142"/>
      <c r="M433" s="1142"/>
      <c r="N433" s="1142"/>
    </row>
    <row r="434" spans="1:14" s="3" customFormat="1" x14ac:dyDescent="0.25">
      <c r="A434" s="727"/>
      <c r="B434" s="609"/>
      <c r="C434" s="609"/>
      <c r="D434" s="610"/>
      <c r="E434" s="1140"/>
      <c r="F434" s="1141"/>
      <c r="G434" s="1142"/>
      <c r="H434" s="1142"/>
      <c r="I434" s="1148"/>
      <c r="J434" s="1142"/>
      <c r="K434" s="1142"/>
      <c r="L434" s="1142"/>
      <c r="M434" s="1142"/>
      <c r="N434" s="1142"/>
    </row>
    <row r="435" spans="1:14" s="3" customFormat="1" x14ac:dyDescent="0.25">
      <c r="A435" s="727"/>
      <c r="B435" s="609"/>
      <c r="C435" s="609"/>
      <c r="D435" s="610"/>
      <c r="E435" s="1140"/>
      <c r="F435" s="1141"/>
      <c r="G435" s="1142"/>
      <c r="H435" s="1142"/>
      <c r="I435" s="1148"/>
      <c r="J435" s="1142"/>
      <c r="K435" s="1142"/>
      <c r="L435" s="1142"/>
      <c r="M435" s="1142"/>
      <c r="N435" s="1142"/>
    </row>
    <row r="436" spans="1:14" s="3" customFormat="1" x14ac:dyDescent="0.25">
      <c r="A436" s="727"/>
      <c r="B436" s="609"/>
      <c r="C436" s="609"/>
      <c r="D436" s="610"/>
      <c r="E436" s="1140"/>
      <c r="F436" s="1141"/>
      <c r="G436" s="1142"/>
      <c r="H436" s="1142"/>
      <c r="I436" s="1148"/>
      <c r="J436" s="1142"/>
      <c r="K436" s="1142"/>
      <c r="L436" s="1142"/>
      <c r="M436" s="1142"/>
      <c r="N436" s="1142"/>
    </row>
    <row r="437" spans="1:14" s="3" customFormat="1" x14ac:dyDescent="0.25">
      <c r="A437" s="727"/>
      <c r="B437" s="609"/>
      <c r="C437" s="609"/>
      <c r="D437" s="610"/>
      <c r="E437" s="1140"/>
      <c r="F437" s="1141"/>
      <c r="G437" s="1142"/>
      <c r="H437" s="1142"/>
      <c r="I437" s="1148"/>
      <c r="J437" s="1142"/>
      <c r="K437" s="1142"/>
      <c r="L437" s="1142"/>
      <c r="M437" s="1142"/>
      <c r="N437" s="1142"/>
    </row>
    <row r="438" spans="1:14" s="3" customFormat="1" x14ac:dyDescent="0.25">
      <c r="A438" s="727"/>
      <c r="B438" s="609"/>
      <c r="C438" s="609"/>
      <c r="D438" s="610"/>
      <c r="E438" s="1140"/>
      <c r="F438" s="1141"/>
      <c r="G438" s="1142"/>
      <c r="H438" s="1142"/>
      <c r="I438" s="1148"/>
      <c r="J438" s="1142"/>
      <c r="K438" s="1142"/>
      <c r="L438" s="1142"/>
      <c r="M438" s="1142"/>
      <c r="N438" s="1142"/>
    </row>
    <row r="439" spans="1:14" s="3" customFormat="1" x14ac:dyDescent="0.25">
      <c r="A439" s="727"/>
      <c r="B439" s="609"/>
      <c r="C439" s="609"/>
      <c r="D439" s="610"/>
      <c r="E439" s="1140"/>
      <c r="F439" s="1141"/>
      <c r="G439" s="1142"/>
      <c r="H439" s="1142"/>
      <c r="I439" s="1148"/>
      <c r="J439" s="1142"/>
      <c r="K439" s="1142"/>
      <c r="L439" s="1142"/>
      <c r="M439" s="1142"/>
      <c r="N439" s="1142"/>
    </row>
    <row r="440" spans="1:14" s="3" customFormat="1" x14ac:dyDescent="0.25">
      <c r="A440" s="727"/>
      <c r="B440" s="609"/>
      <c r="C440" s="609"/>
      <c r="D440" s="610"/>
      <c r="E440" s="1140"/>
      <c r="F440" s="1141"/>
      <c r="G440" s="1142"/>
      <c r="H440" s="1142"/>
      <c r="I440" s="1148"/>
      <c r="J440" s="1142"/>
      <c r="K440" s="1142"/>
      <c r="L440" s="1142"/>
      <c r="M440" s="1142"/>
      <c r="N440" s="1142"/>
    </row>
    <row r="441" spans="1:14" s="3" customFormat="1" x14ac:dyDescent="0.25">
      <c r="A441" s="727"/>
      <c r="B441" s="609"/>
      <c r="C441" s="609"/>
      <c r="D441" s="610"/>
      <c r="E441" s="1140"/>
      <c r="F441" s="1141"/>
      <c r="G441" s="1142"/>
      <c r="H441" s="1142"/>
      <c r="I441" s="1148"/>
      <c r="J441" s="1142"/>
      <c r="K441" s="1142"/>
      <c r="L441" s="1142"/>
      <c r="M441" s="1142"/>
      <c r="N441" s="1142"/>
    </row>
    <row r="442" spans="1:14" s="3" customFormat="1" x14ac:dyDescent="0.25">
      <c r="A442" s="727"/>
      <c r="B442" s="609"/>
      <c r="C442" s="609"/>
      <c r="D442" s="610"/>
      <c r="E442" s="1140"/>
      <c r="F442" s="1141"/>
      <c r="G442" s="1142"/>
      <c r="H442" s="1142"/>
      <c r="I442" s="1148"/>
      <c r="J442" s="1142"/>
      <c r="K442" s="1142"/>
      <c r="L442" s="1142"/>
      <c r="M442" s="1142"/>
      <c r="N442" s="1142"/>
    </row>
    <row r="443" spans="1:14" s="3" customFormat="1" x14ac:dyDescent="0.25">
      <c r="A443" s="727"/>
      <c r="B443" s="609"/>
      <c r="C443" s="609"/>
      <c r="D443" s="610"/>
      <c r="E443" s="1140"/>
      <c r="F443" s="1141"/>
      <c r="G443" s="1142"/>
      <c r="H443" s="1142"/>
      <c r="I443" s="1148"/>
      <c r="J443" s="1142"/>
      <c r="K443" s="1142"/>
      <c r="L443" s="1142"/>
      <c r="M443" s="1142"/>
      <c r="N443" s="1142"/>
    </row>
    <row r="444" spans="1:14" s="3" customFormat="1" x14ac:dyDescent="0.25">
      <c r="A444" s="727"/>
      <c r="B444" s="609"/>
      <c r="C444" s="609"/>
      <c r="D444" s="610"/>
      <c r="E444" s="1140"/>
      <c r="F444" s="1141"/>
      <c r="G444" s="1142"/>
      <c r="H444" s="1142"/>
      <c r="I444" s="1148"/>
      <c r="J444" s="1142"/>
      <c r="K444" s="1142"/>
      <c r="L444" s="1142"/>
      <c r="M444" s="1142"/>
      <c r="N444" s="1142"/>
    </row>
    <row r="445" spans="1:14" s="3" customFormat="1" x14ac:dyDescent="0.25">
      <c r="A445" s="727"/>
      <c r="B445" s="609"/>
      <c r="C445" s="609"/>
      <c r="D445" s="610"/>
      <c r="E445" s="1140"/>
      <c r="F445" s="1141"/>
      <c r="G445" s="1142"/>
      <c r="H445" s="1142"/>
      <c r="I445" s="1148"/>
      <c r="J445" s="1142"/>
      <c r="K445" s="1142"/>
      <c r="L445" s="1142"/>
      <c r="M445" s="1142"/>
      <c r="N445" s="1142"/>
    </row>
    <row r="446" spans="1:14" s="3" customFormat="1" x14ac:dyDescent="0.25">
      <c r="A446" s="727"/>
      <c r="B446" s="609"/>
      <c r="C446" s="609"/>
      <c r="D446" s="610"/>
      <c r="E446" s="1140"/>
      <c r="F446" s="1141"/>
      <c r="G446" s="1142"/>
      <c r="H446" s="1142"/>
      <c r="I446" s="1148"/>
      <c r="J446" s="1142"/>
      <c r="K446" s="1142"/>
      <c r="L446" s="1142"/>
      <c r="M446" s="1142"/>
      <c r="N446" s="1142"/>
    </row>
    <row r="447" spans="1:14" s="3" customFormat="1" x14ac:dyDescent="0.25">
      <c r="A447" s="727"/>
      <c r="B447" s="609"/>
      <c r="C447" s="609"/>
      <c r="D447" s="610"/>
      <c r="E447" s="1140"/>
      <c r="F447" s="1141"/>
      <c r="G447" s="1142"/>
      <c r="H447" s="1142"/>
      <c r="I447" s="1148"/>
      <c r="J447" s="1142"/>
      <c r="K447" s="1142"/>
      <c r="L447" s="1142"/>
      <c r="M447" s="1142"/>
      <c r="N447" s="1142"/>
    </row>
    <row r="448" spans="1:14" s="3" customFormat="1" x14ac:dyDescent="0.25">
      <c r="A448" s="727"/>
      <c r="B448" s="609"/>
      <c r="C448" s="609"/>
      <c r="D448" s="610"/>
      <c r="E448" s="1140"/>
      <c r="F448" s="1141"/>
      <c r="G448" s="1142"/>
      <c r="H448" s="1142"/>
      <c r="I448" s="1148"/>
      <c r="J448" s="1142"/>
      <c r="K448" s="1142"/>
      <c r="L448" s="1142"/>
      <c r="M448" s="1142"/>
      <c r="N448" s="1142"/>
    </row>
    <row r="449" spans="1:14" s="3" customFormat="1" x14ac:dyDescent="0.25">
      <c r="A449" s="727"/>
      <c r="B449" s="609"/>
      <c r="C449" s="609"/>
      <c r="D449" s="610"/>
      <c r="E449" s="1140"/>
      <c r="F449" s="1141"/>
      <c r="G449" s="1142"/>
      <c r="H449" s="1142"/>
      <c r="I449" s="1148"/>
      <c r="J449" s="1142"/>
      <c r="K449" s="1142"/>
      <c r="L449" s="1142"/>
      <c r="M449" s="1142"/>
      <c r="N449" s="1142"/>
    </row>
    <row r="450" spans="1:14" s="3" customFormat="1" x14ac:dyDescent="0.25">
      <c r="A450" s="727"/>
      <c r="B450" s="609"/>
      <c r="C450" s="609"/>
      <c r="D450" s="610"/>
      <c r="E450" s="1140"/>
      <c r="F450" s="1141"/>
      <c r="G450" s="1142"/>
      <c r="H450" s="1142"/>
      <c r="I450" s="1148"/>
      <c r="J450" s="1142"/>
      <c r="K450" s="1142"/>
      <c r="L450" s="1142"/>
      <c r="M450" s="1142"/>
      <c r="N450" s="1142"/>
    </row>
    <row r="451" spans="1:14" s="3" customFormat="1" x14ac:dyDescent="0.25">
      <c r="A451" s="727"/>
      <c r="B451" s="609"/>
      <c r="C451" s="609"/>
      <c r="D451" s="610"/>
      <c r="E451" s="1140"/>
      <c r="F451" s="1141"/>
      <c r="G451" s="1142"/>
      <c r="H451" s="1142"/>
      <c r="I451" s="1148"/>
      <c r="J451" s="1142"/>
      <c r="K451" s="1142"/>
      <c r="L451" s="1142"/>
      <c r="M451" s="1142"/>
      <c r="N451" s="1142"/>
    </row>
    <row r="452" spans="1:14" s="3" customFormat="1" x14ac:dyDescent="0.25">
      <c r="A452" s="727"/>
      <c r="B452" s="609"/>
      <c r="C452" s="609"/>
      <c r="D452" s="610"/>
      <c r="E452" s="1140"/>
      <c r="F452" s="1141"/>
      <c r="G452" s="1142"/>
      <c r="H452" s="1142"/>
      <c r="I452" s="1148"/>
      <c r="J452" s="1142"/>
      <c r="K452" s="1142"/>
      <c r="L452" s="1142"/>
      <c r="M452" s="1142"/>
      <c r="N452" s="1142"/>
    </row>
    <row r="453" spans="1:14" s="3" customFormat="1" x14ac:dyDescent="0.25">
      <c r="A453" s="727"/>
      <c r="B453" s="609"/>
      <c r="C453" s="609"/>
      <c r="D453" s="610"/>
      <c r="E453" s="1140"/>
      <c r="F453" s="1141"/>
      <c r="G453" s="1142"/>
      <c r="H453" s="1142"/>
      <c r="I453" s="1148"/>
      <c r="J453" s="1142"/>
      <c r="K453" s="1142"/>
      <c r="L453" s="1142"/>
      <c r="M453" s="1142"/>
      <c r="N453" s="1142"/>
    </row>
    <row r="454" spans="1:14" s="3" customFormat="1" x14ac:dyDescent="0.25">
      <c r="A454" s="727"/>
      <c r="B454" s="609"/>
      <c r="C454" s="609"/>
      <c r="D454" s="610"/>
      <c r="E454" s="1140"/>
      <c r="F454" s="1141"/>
      <c r="G454" s="1142"/>
      <c r="H454" s="1142"/>
      <c r="I454" s="1148"/>
      <c r="J454" s="1142"/>
      <c r="K454" s="1142"/>
      <c r="L454" s="1142"/>
      <c r="M454" s="1142"/>
      <c r="N454" s="1142"/>
    </row>
    <row r="455" spans="1:14" s="3" customFormat="1" x14ac:dyDescent="0.25">
      <c r="A455" s="727"/>
      <c r="B455" s="609"/>
      <c r="C455" s="609"/>
      <c r="D455" s="610"/>
      <c r="E455" s="1140"/>
      <c r="F455" s="1141"/>
      <c r="G455" s="1142"/>
      <c r="H455" s="1142"/>
      <c r="I455" s="1148"/>
      <c r="J455" s="1142"/>
      <c r="K455" s="1142"/>
      <c r="L455" s="1142"/>
      <c r="M455" s="1142"/>
      <c r="N455" s="1142"/>
    </row>
    <row r="456" spans="1:14" s="3" customFormat="1" x14ac:dyDescent="0.25">
      <c r="A456" s="727"/>
      <c r="B456" s="609"/>
      <c r="C456" s="609"/>
      <c r="D456" s="610"/>
      <c r="E456" s="1140"/>
      <c r="F456" s="1141"/>
      <c r="G456" s="1142"/>
      <c r="H456" s="1142"/>
      <c r="I456" s="1148"/>
      <c r="J456" s="1142"/>
      <c r="K456" s="1142"/>
      <c r="L456" s="1142"/>
      <c r="M456" s="1142"/>
      <c r="N456" s="1142"/>
    </row>
    <row r="457" spans="1:14" s="3" customFormat="1" x14ac:dyDescent="0.25">
      <c r="A457" s="727"/>
      <c r="B457" s="609"/>
      <c r="C457" s="609"/>
      <c r="D457" s="610"/>
      <c r="E457" s="1140"/>
      <c r="F457" s="1141"/>
      <c r="G457" s="1142"/>
      <c r="H457" s="1142"/>
      <c r="I457" s="1148"/>
      <c r="J457" s="1142"/>
      <c r="K457" s="1142"/>
      <c r="L457" s="1142"/>
      <c r="M457" s="1142"/>
      <c r="N457" s="1142"/>
    </row>
    <row r="458" spans="1:14" s="3" customFormat="1" x14ac:dyDescent="0.25">
      <c r="A458" s="727"/>
      <c r="B458" s="609"/>
      <c r="C458" s="609"/>
      <c r="D458" s="610"/>
      <c r="E458" s="1140"/>
      <c r="F458" s="1141"/>
      <c r="G458" s="1142"/>
      <c r="H458" s="1142"/>
      <c r="I458" s="1148"/>
      <c r="J458" s="1142"/>
      <c r="K458" s="1142"/>
      <c r="L458" s="1142"/>
      <c r="M458" s="1142"/>
      <c r="N458" s="1142"/>
    </row>
    <row r="459" spans="1:14" s="3" customFormat="1" x14ac:dyDescent="0.25">
      <c r="A459" s="727"/>
      <c r="B459" s="609"/>
      <c r="C459" s="609"/>
      <c r="D459" s="610"/>
      <c r="E459" s="1140"/>
      <c r="F459" s="1141"/>
      <c r="G459" s="1142"/>
      <c r="H459" s="1142"/>
      <c r="I459" s="1148"/>
      <c r="J459" s="1142"/>
      <c r="K459" s="1142"/>
      <c r="L459" s="1142"/>
      <c r="M459" s="1142"/>
      <c r="N459" s="1142"/>
    </row>
    <row r="460" spans="1:14" s="3" customFormat="1" x14ac:dyDescent="0.25">
      <c r="A460" s="727"/>
      <c r="B460" s="609"/>
      <c r="C460" s="609"/>
      <c r="D460" s="610"/>
      <c r="E460" s="1140"/>
      <c r="F460" s="1141"/>
      <c r="G460" s="1142"/>
      <c r="H460" s="1142"/>
      <c r="I460" s="1148"/>
      <c r="J460" s="1142"/>
      <c r="K460" s="1142"/>
      <c r="L460" s="1142"/>
      <c r="M460" s="1142"/>
      <c r="N460" s="1142"/>
    </row>
    <row r="461" spans="1:14" s="3" customFormat="1" x14ac:dyDescent="0.25">
      <c r="A461" s="727"/>
      <c r="B461" s="609"/>
      <c r="C461" s="609"/>
      <c r="D461" s="610"/>
      <c r="E461" s="1140"/>
      <c r="F461" s="1141"/>
      <c r="G461" s="1142"/>
      <c r="H461" s="1142"/>
      <c r="I461" s="1148"/>
      <c r="J461" s="1142"/>
      <c r="K461" s="1142"/>
      <c r="L461" s="1142"/>
      <c r="M461" s="1142"/>
      <c r="N461" s="1142"/>
    </row>
    <row r="462" spans="1:14" s="3" customFormat="1" x14ac:dyDescent="0.25">
      <c r="A462" s="727"/>
      <c r="B462" s="609"/>
      <c r="C462" s="609"/>
      <c r="D462" s="610"/>
      <c r="E462" s="1140"/>
      <c r="F462" s="1141"/>
      <c r="G462" s="1142"/>
      <c r="H462" s="1142"/>
      <c r="I462" s="1148"/>
      <c r="J462" s="1142"/>
      <c r="K462" s="1142"/>
      <c r="L462" s="1142"/>
      <c r="M462" s="1142"/>
      <c r="N462" s="1142"/>
    </row>
    <row r="463" spans="1:14" s="3" customFormat="1" x14ac:dyDescent="0.25">
      <c r="A463" s="727"/>
      <c r="B463" s="609"/>
      <c r="C463" s="609"/>
      <c r="D463" s="610"/>
      <c r="E463" s="1140"/>
      <c r="F463" s="1141"/>
      <c r="G463" s="1142"/>
      <c r="H463" s="1142"/>
      <c r="I463" s="1148"/>
      <c r="J463" s="1142"/>
      <c r="K463" s="1142"/>
      <c r="L463" s="1142"/>
      <c r="M463" s="1142"/>
      <c r="N463" s="1142"/>
    </row>
    <row r="464" spans="1:14" s="3" customFormat="1" x14ac:dyDescent="0.25">
      <c r="A464" s="727"/>
      <c r="B464" s="609"/>
      <c r="C464" s="609"/>
      <c r="D464" s="610"/>
      <c r="E464" s="1140"/>
      <c r="F464" s="1141"/>
      <c r="G464" s="1142"/>
      <c r="H464" s="1142"/>
      <c r="I464" s="1148"/>
      <c r="J464" s="1142"/>
      <c r="K464" s="1142"/>
      <c r="L464" s="1142"/>
      <c r="M464" s="1142"/>
      <c r="N464" s="1142"/>
    </row>
    <row r="465" spans="1:14" s="3" customFormat="1" x14ac:dyDescent="0.25">
      <c r="A465" s="727"/>
      <c r="B465" s="609"/>
      <c r="C465" s="609"/>
      <c r="D465" s="610"/>
      <c r="E465" s="1140"/>
      <c r="F465" s="1141"/>
      <c r="G465" s="1142"/>
      <c r="H465" s="1142"/>
      <c r="I465" s="1148"/>
      <c r="J465" s="1142"/>
      <c r="K465" s="1142"/>
      <c r="L465" s="1142"/>
      <c r="M465" s="1142"/>
      <c r="N465" s="1142"/>
    </row>
    <row r="466" spans="1:14" s="3" customFormat="1" x14ac:dyDescent="0.25">
      <c r="A466" s="727"/>
      <c r="B466" s="609"/>
      <c r="C466" s="609"/>
      <c r="D466" s="610"/>
      <c r="E466" s="1140"/>
      <c r="F466" s="1141"/>
      <c r="G466" s="1142"/>
      <c r="H466" s="1142"/>
      <c r="I466" s="1148"/>
      <c r="J466" s="1142"/>
      <c r="K466" s="1142"/>
      <c r="L466" s="1142"/>
      <c r="M466" s="1142"/>
      <c r="N466" s="1142"/>
    </row>
    <row r="467" spans="1:14" s="3" customFormat="1" x14ac:dyDescent="0.25">
      <c r="A467" s="727"/>
      <c r="B467" s="609"/>
      <c r="C467" s="609"/>
      <c r="D467" s="610"/>
      <c r="E467" s="1140"/>
      <c r="F467" s="1141"/>
      <c r="G467" s="1142"/>
      <c r="H467" s="1142"/>
      <c r="I467" s="1148"/>
      <c r="J467" s="1142"/>
      <c r="K467" s="1142"/>
      <c r="L467" s="1142"/>
      <c r="M467" s="1142"/>
      <c r="N467" s="1142"/>
    </row>
    <row r="468" spans="1:14" s="3" customFormat="1" x14ac:dyDescent="0.25">
      <c r="A468" s="727"/>
      <c r="B468" s="609"/>
      <c r="C468" s="609"/>
      <c r="D468" s="610"/>
      <c r="E468" s="1140"/>
      <c r="F468" s="1141"/>
      <c r="G468" s="1142"/>
      <c r="H468" s="1142"/>
      <c r="I468" s="1148"/>
      <c r="J468" s="1142"/>
      <c r="K468" s="1142"/>
      <c r="L468" s="1142"/>
      <c r="M468" s="1142"/>
      <c r="N468" s="1142"/>
    </row>
    <row r="469" spans="1:14" s="3" customFormat="1" x14ac:dyDescent="0.25">
      <c r="A469" s="727"/>
      <c r="B469" s="609"/>
      <c r="C469" s="609"/>
      <c r="D469" s="610"/>
      <c r="E469" s="1140"/>
      <c r="F469" s="1141"/>
      <c r="G469" s="1142"/>
      <c r="H469" s="1142"/>
      <c r="I469" s="1148"/>
      <c r="J469" s="1142"/>
      <c r="K469" s="1142"/>
      <c r="L469" s="1142"/>
      <c r="M469" s="1142"/>
      <c r="N469" s="1142"/>
    </row>
    <row r="470" spans="1:14" s="3" customFormat="1" x14ac:dyDescent="0.25">
      <c r="A470" s="727"/>
      <c r="B470" s="609"/>
      <c r="C470" s="609"/>
      <c r="D470" s="610"/>
      <c r="E470" s="1140"/>
      <c r="F470" s="1141"/>
      <c r="G470" s="1142"/>
      <c r="H470" s="1142"/>
      <c r="I470" s="1148"/>
      <c r="J470" s="1142"/>
      <c r="K470" s="1142"/>
      <c r="L470" s="1142"/>
      <c r="M470" s="1142"/>
      <c r="N470" s="1142"/>
    </row>
    <row r="471" spans="1:14" s="3" customFormat="1" x14ac:dyDescent="0.25">
      <c r="A471" s="727"/>
      <c r="B471" s="609"/>
      <c r="C471" s="609"/>
      <c r="D471" s="610"/>
      <c r="E471" s="1140"/>
      <c r="F471" s="1141"/>
      <c r="G471" s="1142"/>
      <c r="H471" s="1142"/>
      <c r="I471" s="1148"/>
      <c r="J471" s="1142"/>
      <c r="K471" s="1142"/>
      <c r="L471" s="1142"/>
      <c r="M471" s="1142"/>
      <c r="N471" s="1142"/>
    </row>
    <row r="472" spans="1:14" s="3" customFormat="1" x14ac:dyDescent="0.25">
      <c r="A472" s="727"/>
      <c r="B472" s="609"/>
      <c r="C472" s="609"/>
      <c r="D472" s="610"/>
      <c r="E472" s="1140"/>
      <c r="F472" s="1141"/>
      <c r="G472" s="1142"/>
      <c r="H472" s="1142"/>
      <c r="I472" s="1148"/>
      <c r="J472" s="1142"/>
      <c r="K472" s="1142"/>
      <c r="L472" s="1142"/>
      <c r="M472" s="1142"/>
      <c r="N472" s="1142"/>
    </row>
    <row r="473" spans="1:14" s="3" customFormat="1" x14ac:dyDescent="0.25">
      <c r="A473" s="727"/>
      <c r="B473" s="609"/>
      <c r="C473" s="609"/>
      <c r="D473" s="610"/>
      <c r="E473" s="1140"/>
      <c r="F473" s="1141"/>
      <c r="G473" s="1142"/>
      <c r="H473" s="1142"/>
      <c r="I473" s="1148"/>
      <c r="J473" s="1142"/>
      <c r="K473" s="1142"/>
      <c r="L473" s="1142"/>
      <c r="M473" s="1142"/>
      <c r="N473" s="1142"/>
    </row>
    <row r="474" spans="1:14" s="3" customFormat="1" x14ac:dyDescent="0.25">
      <c r="A474" s="727"/>
      <c r="B474" s="609"/>
      <c r="C474" s="609"/>
      <c r="D474" s="610"/>
      <c r="E474" s="1140"/>
      <c r="F474" s="1141"/>
      <c r="G474" s="1142"/>
      <c r="H474" s="1142"/>
      <c r="I474" s="1148"/>
      <c r="J474" s="1142"/>
      <c r="K474" s="1142"/>
      <c r="L474" s="1142"/>
      <c r="M474" s="1142"/>
      <c r="N474" s="1142"/>
    </row>
    <row r="475" spans="1:14" s="3" customFormat="1" x14ac:dyDescent="0.25">
      <c r="A475" s="727"/>
      <c r="B475" s="609"/>
      <c r="C475" s="609"/>
      <c r="D475" s="610"/>
      <c r="E475" s="1140"/>
      <c r="F475" s="1141"/>
      <c r="G475" s="1142"/>
      <c r="H475" s="1142"/>
      <c r="I475" s="1148"/>
      <c r="J475" s="1142"/>
      <c r="K475" s="1142"/>
      <c r="L475" s="1142"/>
      <c r="M475" s="1142"/>
      <c r="N475" s="1142"/>
    </row>
    <row r="476" spans="1:14" s="3" customFormat="1" x14ac:dyDescent="0.25">
      <c r="A476" s="727"/>
      <c r="B476" s="609"/>
      <c r="C476" s="609"/>
      <c r="D476" s="610"/>
      <c r="E476" s="1140"/>
      <c r="F476" s="1141"/>
      <c r="G476" s="1142"/>
      <c r="H476" s="1142"/>
      <c r="I476" s="1148"/>
      <c r="J476" s="1142"/>
      <c r="K476" s="1142"/>
      <c r="L476" s="1142"/>
      <c r="M476" s="1142"/>
      <c r="N476" s="1142"/>
    </row>
    <row r="477" spans="1:14" s="3" customFormat="1" x14ac:dyDescent="0.25">
      <c r="A477" s="727"/>
      <c r="B477" s="609"/>
      <c r="C477" s="609"/>
      <c r="D477" s="610"/>
      <c r="E477" s="1140"/>
      <c r="F477" s="1141"/>
      <c r="G477" s="1142"/>
      <c r="H477" s="1142"/>
      <c r="I477" s="1148"/>
      <c r="J477" s="1142"/>
      <c r="K477" s="1142"/>
      <c r="L477" s="1142"/>
      <c r="M477" s="1142"/>
      <c r="N477" s="1142"/>
    </row>
    <row r="478" spans="1:14" s="3" customFormat="1" x14ac:dyDescent="0.25">
      <c r="A478" s="727"/>
      <c r="B478" s="609"/>
      <c r="C478" s="609"/>
      <c r="D478" s="610"/>
      <c r="E478" s="1140"/>
      <c r="F478" s="1141"/>
      <c r="G478" s="1142"/>
      <c r="H478" s="1142"/>
      <c r="I478" s="1148"/>
      <c r="J478" s="1142"/>
      <c r="K478" s="1142"/>
      <c r="L478" s="1142"/>
      <c r="M478" s="1142"/>
      <c r="N478" s="1142"/>
    </row>
    <row r="479" spans="1:14" s="3" customFormat="1" x14ac:dyDescent="0.25">
      <c r="A479" s="727"/>
      <c r="B479" s="609"/>
      <c r="C479" s="609"/>
      <c r="D479" s="610"/>
      <c r="E479" s="1140"/>
      <c r="F479" s="1141"/>
      <c r="G479" s="1142"/>
      <c r="H479" s="1142"/>
      <c r="I479" s="1148"/>
      <c r="J479" s="1142"/>
      <c r="K479" s="1142"/>
      <c r="L479" s="1142"/>
      <c r="M479" s="1142"/>
      <c r="N479" s="1142"/>
    </row>
    <row r="480" spans="1:14" s="3" customFormat="1" x14ac:dyDescent="0.25">
      <c r="A480" s="727"/>
      <c r="B480" s="609"/>
      <c r="C480" s="609"/>
      <c r="D480" s="610"/>
      <c r="E480" s="1140"/>
      <c r="F480" s="1141"/>
      <c r="G480" s="1142"/>
      <c r="H480" s="1142"/>
      <c r="I480" s="1148"/>
      <c r="J480" s="1142"/>
      <c r="K480" s="1142"/>
      <c r="L480" s="1142"/>
      <c r="M480" s="1142"/>
      <c r="N480" s="1142"/>
    </row>
    <row r="481" spans="1:14" s="3" customFormat="1" x14ac:dyDescent="0.25">
      <c r="A481" s="727"/>
      <c r="B481" s="609"/>
      <c r="C481" s="609"/>
      <c r="D481" s="610"/>
      <c r="E481" s="1140"/>
      <c r="F481" s="1141"/>
      <c r="G481" s="1142"/>
      <c r="H481" s="1142"/>
      <c r="I481" s="1148"/>
      <c r="J481" s="1142"/>
      <c r="K481" s="1142"/>
      <c r="L481" s="1142"/>
      <c r="M481" s="1142"/>
      <c r="N481" s="1142"/>
    </row>
    <row r="482" spans="1:14" s="3" customFormat="1" x14ac:dyDescent="0.25">
      <c r="A482" s="727"/>
      <c r="B482" s="609"/>
      <c r="C482" s="609"/>
      <c r="D482" s="610"/>
      <c r="E482" s="1140"/>
      <c r="F482" s="1141"/>
      <c r="G482" s="1142"/>
      <c r="H482" s="1142"/>
      <c r="I482" s="1148"/>
      <c r="J482" s="1142"/>
      <c r="K482" s="1142"/>
      <c r="L482" s="1142"/>
      <c r="M482" s="1142"/>
      <c r="N482" s="1142"/>
    </row>
    <row r="483" spans="1:14" s="3" customFormat="1" x14ac:dyDescent="0.25">
      <c r="A483" s="727"/>
      <c r="B483" s="609"/>
      <c r="C483" s="609"/>
      <c r="D483" s="610"/>
      <c r="E483" s="1140"/>
      <c r="F483" s="1141"/>
      <c r="G483" s="1142"/>
      <c r="H483" s="1142"/>
      <c r="I483" s="1148"/>
      <c r="J483" s="1142"/>
      <c r="K483" s="1142"/>
      <c r="L483" s="1142"/>
      <c r="M483" s="1142"/>
      <c r="N483" s="1142"/>
    </row>
    <row r="484" spans="1:14" s="3" customFormat="1" x14ac:dyDescent="0.25">
      <c r="A484" s="727"/>
      <c r="B484" s="609"/>
      <c r="C484" s="609"/>
      <c r="D484" s="610"/>
      <c r="E484" s="1140"/>
      <c r="F484" s="1141"/>
      <c r="G484" s="1142"/>
      <c r="H484" s="1142"/>
      <c r="I484" s="1148"/>
      <c r="J484" s="1142"/>
      <c r="K484" s="1142"/>
      <c r="L484" s="1142"/>
      <c r="M484" s="1142"/>
      <c r="N484" s="1142"/>
    </row>
    <row r="485" spans="1:14" s="3" customFormat="1" x14ac:dyDescent="0.25">
      <c r="A485" s="727"/>
      <c r="B485" s="609"/>
      <c r="C485" s="609"/>
      <c r="D485" s="610"/>
      <c r="E485" s="1140"/>
      <c r="F485" s="1141"/>
      <c r="G485" s="1142"/>
      <c r="H485" s="1142"/>
      <c r="I485" s="1148"/>
      <c r="J485" s="1142"/>
      <c r="K485" s="1142"/>
      <c r="L485" s="1142"/>
      <c r="M485" s="1142"/>
      <c r="N485" s="1142"/>
    </row>
    <row r="486" spans="1:14" s="3" customFormat="1" x14ac:dyDescent="0.25">
      <c r="A486" s="727"/>
      <c r="B486" s="609"/>
      <c r="C486" s="609"/>
      <c r="D486" s="610"/>
      <c r="E486" s="1140"/>
      <c r="F486" s="1141"/>
      <c r="G486" s="1142"/>
      <c r="H486" s="1142"/>
      <c r="I486" s="1148"/>
      <c r="J486" s="1142"/>
      <c r="K486" s="1142"/>
      <c r="L486" s="1142"/>
      <c r="M486" s="1142"/>
      <c r="N486" s="1142"/>
    </row>
    <row r="487" spans="1:14" s="3" customFormat="1" x14ac:dyDescent="0.25">
      <c r="A487" s="727"/>
      <c r="B487" s="609"/>
      <c r="C487" s="609"/>
      <c r="D487" s="610"/>
      <c r="E487" s="1140"/>
      <c r="F487" s="1141"/>
      <c r="G487" s="1142"/>
      <c r="H487" s="1142"/>
      <c r="I487" s="1148"/>
      <c r="J487" s="1142"/>
      <c r="K487" s="1142"/>
      <c r="L487" s="1142"/>
      <c r="M487" s="1142"/>
      <c r="N487" s="1142"/>
    </row>
    <row r="488" spans="1:14" s="3" customFormat="1" x14ac:dyDescent="0.25">
      <c r="A488" s="727"/>
      <c r="B488" s="609"/>
      <c r="C488" s="609"/>
      <c r="D488" s="610"/>
      <c r="E488" s="1140"/>
      <c r="F488" s="1141"/>
      <c r="G488" s="1142"/>
      <c r="H488" s="1142"/>
      <c r="I488" s="1148"/>
      <c r="J488" s="1142"/>
      <c r="K488" s="1142"/>
      <c r="L488" s="1142"/>
      <c r="M488" s="1142"/>
      <c r="N488" s="1142"/>
    </row>
    <row r="489" spans="1:14" s="3" customFormat="1" x14ac:dyDescent="0.25">
      <c r="A489" s="727"/>
      <c r="B489" s="609"/>
      <c r="C489" s="609"/>
      <c r="D489" s="610"/>
      <c r="E489" s="1140"/>
      <c r="F489" s="1141"/>
      <c r="G489" s="1142"/>
      <c r="H489" s="1142"/>
      <c r="I489" s="1148"/>
      <c r="J489" s="1142"/>
      <c r="K489" s="1142"/>
      <c r="L489" s="1142"/>
      <c r="M489" s="1142"/>
      <c r="N489" s="1142"/>
    </row>
    <row r="490" spans="1:14" s="3" customFormat="1" x14ac:dyDescent="0.25">
      <c r="A490" s="727"/>
      <c r="B490" s="609"/>
      <c r="C490" s="609"/>
      <c r="D490" s="610"/>
      <c r="E490" s="1140"/>
      <c r="F490" s="1141"/>
      <c r="G490" s="1142"/>
      <c r="H490" s="1142"/>
      <c r="I490" s="1148"/>
      <c r="J490" s="1142"/>
      <c r="K490" s="1142"/>
      <c r="L490" s="1142"/>
      <c r="M490" s="1142"/>
      <c r="N490" s="1142"/>
    </row>
    <row r="491" spans="1:14" s="3" customFormat="1" x14ac:dyDescent="0.25">
      <c r="A491" s="727"/>
      <c r="B491" s="609"/>
      <c r="C491" s="609"/>
      <c r="D491" s="610"/>
      <c r="E491" s="1140"/>
      <c r="F491" s="1141"/>
      <c r="G491" s="1142"/>
      <c r="H491" s="1142"/>
      <c r="I491" s="1148"/>
      <c r="J491" s="1142"/>
      <c r="K491" s="1142"/>
      <c r="L491" s="1142"/>
      <c r="M491" s="1142"/>
      <c r="N491" s="1142"/>
    </row>
    <row r="492" spans="1:14" s="3" customFormat="1" x14ac:dyDescent="0.25">
      <c r="A492" s="727"/>
      <c r="B492" s="609"/>
      <c r="C492" s="609"/>
      <c r="D492" s="610"/>
      <c r="E492" s="1140"/>
      <c r="F492" s="1141"/>
      <c r="G492" s="1142"/>
      <c r="H492" s="1142"/>
      <c r="I492" s="1148"/>
      <c r="J492" s="1142"/>
      <c r="K492" s="1142"/>
      <c r="L492" s="1142"/>
      <c r="M492" s="1142"/>
      <c r="N492" s="1142"/>
    </row>
    <row r="493" spans="1:14" s="3" customFormat="1" x14ac:dyDescent="0.25">
      <c r="A493" s="727"/>
      <c r="B493" s="609"/>
      <c r="C493" s="609"/>
      <c r="D493" s="610"/>
      <c r="E493" s="1140"/>
      <c r="F493" s="1141"/>
      <c r="G493" s="1142"/>
      <c r="H493" s="1142"/>
      <c r="I493" s="1148"/>
      <c r="J493" s="1142"/>
      <c r="K493" s="1142"/>
      <c r="L493" s="1142"/>
      <c r="M493" s="1142"/>
      <c r="N493" s="1142"/>
    </row>
    <row r="494" spans="1:14" s="3" customFormat="1" x14ac:dyDescent="0.25">
      <c r="A494" s="727"/>
      <c r="B494" s="609"/>
      <c r="C494" s="609"/>
      <c r="D494" s="610"/>
      <c r="E494" s="1140"/>
      <c r="F494" s="1141"/>
      <c r="G494" s="1142"/>
      <c r="H494" s="1142"/>
      <c r="I494" s="1148"/>
      <c r="J494" s="1142"/>
      <c r="K494" s="1142"/>
      <c r="L494" s="1142"/>
      <c r="M494" s="1142"/>
      <c r="N494" s="1142"/>
    </row>
    <row r="495" spans="1:14" s="3" customFormat="1" x14ac:dyDescent="0.25">
      <c r="A495" s="727"/>
      <c r="B495" s="609"/>
      <c r="C495" s="609"/>
      <c r="D495" s="610"/>
      <c r="E495" s="1140"/>
      <c r="F495" s="1141"/>
      <c r="G495" s="1142"/>
      <c r="H495" s="1142"/>
      <c r="I495" s="1148"/>
      <c r="J495" s="1142"/>
      <c r="K495" s="1142"/>
      <c r="L495" s="1142"/>
      <c r="M495" s="1142"/>
      <c r="N495" s="1142"/>
    </row>
    <row r="496" spans="1:14" s="3" customFormat="1" x14ac:dyDescent="0.25">
      <c r="A496" s="727"/>
      <c r="B496" s="609"/>
      <c r="C496" s="609"/>
      <c r="D496" s="610"/>
      <c r="E496" s="1140"/>
      <c r="F496" s="1141"/>
      <c r="G496" s="1142"/>
      <c r="H496" s="1142"/>
      <c r="I496" s="1148"/>
      <c r="J496" s="1142"/>
      <c r="K496" s="1142"/>
      <c r="L496" s="1142"/>
      <c r="M496" s="1142"/>
      <c r="N496" s="1142"/>
    </row>
    <row r="497" spans="1:14" s="3" customFormat="1" x14ac:dyDescent="0.25">
      <c r="A497" s="727"/>
      <c r="B497" s="609"/>
      <c r="C497" s="609"/>
      <c r="D497" s="610"/>
      <c r="E497" s="1140"/>
      <c r="F497" s="1141"/>
      <c r="G497" s="1142"/>
      <c r="H497" s="1142"/>
      <c r="I497" s="1148"/>
      <c r="J497" s="1142"/>
      <c r="K497" s="1142"/>
      <c r="L497" s="1142"/>
      <c r="M497" s="1142"/>
      <c r="N497" s="1142"/>
    </row>
    <row r="498" spans="1:14" s="3" customFormat="1" x14ac:dyDescent="0.25">
      <c r="A498" s="727"/>
      <c r="B498" s="609"/>
      <c r="C498" s="609"/>
      <c r="D498" s="610"/>
      <c r="E498" s="1140"/>
      <c r="F498" s="1141"/>
      <c r="G498" s="1142"/>
      <c r="H498" s="1142"/>
      <c r="I498" s="1148"/>
      <c r="J498" s="1142"/>
      <c r="K498" s="1142"/>
      <c r="L498" s="1142"/>
      <c r="M498" s="1142"/>
      <c r="N498" s="1142"/>
    </row>
    <row r="499" spans="1:14" s="3" customFormat="1" x14ac:dyDescent="0.25">
      <c r="A499" s="727"/>
      <c r="B499" s="609"/>
      <c r="C499" s="609"/>
      <c r="D499" s="610"/>
      <c r="E499" s="1140"/>
      <c r="F499" s="1141"/>
      <c r="G499" s="1142"/>
      <c r="H499" s="1142"/>
      <c r="I499" s="1148"/>
      <c r="J499" s="1142"/>
      <c r="K499" s="1142"/>
      <c r="L499" s="1142"/>
      <c r="M499" s="1142"/>
      <c r="N499" s="1142"/>
    </row>
    <row r="500" spans="1:14" s="3" customFormat="1" x14ac:dyDescent="0.25">
      <c r="A500" s="727"/>
      <c r="B500" s="609"/>
      <c r="C500" s="609"/>
      <c r="D500" s="610"/>
      <c r="E500" s="1140"/>
      <c r="F500" s="1141"/>
      <c r="G500" s="1142"/>
      <c r="H500" s="1142"/>
      <c r="I500" s="1148"/>
      <c r="J500" s="1142"/>
      <c r="K500" s="1142"/>
      <c r="L500" s="1142"/>
      <c r="M500" s="1142"/>
      <c r="N500" s="1142"/>
    </row>
    <row r="501" spans="1:14" s="3" customFormat="1" x14ac:dyDescent="0.25">
      <c r="A501" s="727"/>
      <c r="B501" s="609"/>
      <c r="C501" s="609"/>
      <c r="D501" s="610"/>
      <c r="E501" s="1140"/>
      <c r="F501" s="1141"/>
      <c r="G501" s="1142"/>
      <c r="H501" s="1142"/>
      <c r="I501" s="1148"/>
      <c r="J501" s="1142"/>
      <c r="K501" s="1142"/>
      <c r="L501" s="1142"/>
      <c r="M501" s="1142"/>
      <c r="N501" s="1142"/>
    </row>
    <row r="502" spans="1:14" s="3" customFormat="1" x14ac:dyDescent="0.25">
      <c r="A502" s="727"/>
      <c r="B502" s="609"/>
      <c r="C502" s="609"/>
      <c r="D502" s="610"/>
      <c r="E502" s="1140"/>
      <c r="F502" s="1141"/>
      <c r="G502" s="1142"/>
      <c r="H502" s="1142"/>
      <c r="I502" s="1148"/>
      <c r="J502" s="1142"/>
      <c r="K502" s="1142"/>
      <c r="L502" s="1142"/>
      <c r="M502" s="1142"/>
      <c r="N502" s="1142"/>
    </row>
    <row r="503" spans="1:14" s="3" customFormat="1" x14ac:dyDescent="0.25">
      <c r="A503" s="727"/>
      <c r="B503" s="609"/>
      <c r="C503" s="609"/>
      <c r="D503" s="610"/>
      <c r="E503" s="1140"/>
      <c r="F503" s="1141"/>
      <c r="G503" s="1142"/>
      <c r="H503" s="1142"/>
      <c r="I503" s="1148"/>
      <c r="J503" s="1142"/>
      <c r="K503" s="1142"/>
      <c r="L503" s="1142"/>
      <c r="M503" s="1142"/>
      <c r="N503" s="1142"/>
    </row>
    <row r="504" spans="1:14" s="3" customFormat="1" x14ac:dyDescent="0.25">
      <c r="A504" s="727"/>
      <c r="B504" s="609"/>
      <c r="C504" s="609"/>
      <c r="D504" s="610"/>
      <c r="E504" s="1140"/>
      <c r="F504" s="1141"/>
      <c r="G504" s="1142"/>
      <c r="H504" s="1142"/>
      <c r="I504" s="1148"/>
      <c r="J504" s="1142"/>
      <c r="K504" s="1142"/>
      <c r="L504" s="1142"/>
      <c r="M504" s="1142"/>
      <c r="N504" s="1142"/>
    </row>
    <row r="505" spans="1:14" s="3" customFormat="1" x14ac:dyDescent="0.25">
      <c r="A505" s="727"/>
      <c r="B505" s="609"/>
      <c r="C505" s="609"/>
      <c r="D505" s="610"/>
      <c r="E505" s="1140"/>
      <c r="F505" s="1141"/>
      <c r="G505" s="1142"/>
      <c r="H505" s="1142"/>
      <c r="I505" s="1148"/>
      <c r="J505" s="1142"/>
      <c r="K505" s="1142"/>
      <c r="L505" s="1142"/>
      <c r="M505" s="1142"/>
      <c r="N505" s="1142"/>
    </row>
    <row r="506" spans="1:14" s="3" customFormat="1" x14ac:dyDescent="0.25">
      <c r="A506" s="727"/>
      <c r="B506" s="609"/>
      <c r="C506" s="609"/>
      <c r="D506" s="610"/>
      <c r="E506" s="1140"/>
      <c r="F506" s="1141"/>
      <c r="G506" s="1142"/>
      <c r="H506" s="1142"/>
      <c r="I506" s="1148"/>
      <c r="J506" s="1142"/>
      <c r="K506" s="1142"/>
      <c r="L506" s="1142"/>
      <c r="M506" s="1142"/>
      <c r="N506" s="1142"/>
    </row>
    <row r="507" spans="1:14" s="3" customFormat="1" x14ac:dyDescent="0.25">
      <c r="A507" s="727"/>
      <c r="B507" s="609"/>
      <c r="C507" s="609"/>
      <c r="D507" s="610"/>
      <c r="E507" s="1140"/>
      <c r="F507" s="1141"/>
      <c r="G507" s="1142"/>
      <c r="H507" s="1142"/>
      <c r="I507" s="1148"/>
      <c r="J507" s="1142"/>
      <c r="K507" s="1142"/>
      <c r="L507" s="1142"/>
      <c r="M507" s="1142"/>
      <c r="N507" s="1142"/>
    </row>
    <row r="508" spans="1:14" s="3" customFormat="1" x14ac:dyDescent="0.25">
      <c r="A508" s="727"/>
      <c r="B508" s="609"/>
      <c r="C508" s="609"/>
      <c r="D508" s="610"/>
      <c r="E508" s="1140"/>
      <c r="F508" s="1141"/>
      <c r="G508" s="1142"/>
      <c r="H508" s="1142"/>
      <c r="I508" s="1148"/>
      <c r="J508" s="1142"/>
      <c r="K508" s="1142"/>
      <c r="L508" s="1142"/>
      <c r="M508" s="1142"/>
      <c r="N508" s="1142"/>
    </row>
    <row r="509" spans="1:14" s="3" customFormat="1" x14ac:dyDescent="0.25">
      <c r="A509" s="727"/>
      <c r="B509" s="609"/>
      <c r="C509" s="609"/>
      <c r="D509" s="610"/>
      <c r="E509" s="1140"/>
      <c r="F509" s="1141"/>
      <c r="G509" s="1142"/>
      <c r="H509" s="1142"/>
      <c r="I509" s="1148"/>
      <c r="J509" s="1142"/>
      <c r="K509" s="1142"/>
      <c r="L509" s="1142"/>
      <c r="M509" s="1142"/>
      <c r="N509" s="1142"/>
    </row>
    <row r="510" spans="1:14" s="3" customFormat="1" x14ac:dyDescent="0.25">
      <c r="A510" s="727"/>
      <c r="B510" s="609"/>
      <c r="C510" s="609"/>
      <c r="D510" s="610"/>
      <c r="E510" s="1140"/>
      <c r="F510" s="1141"/>
      <c r="G510" s="1142"/>
      <c r="H510" s="1142"/>
      <c r="I510" s="1148"/>
      <c r="J510" s="1142"/>
      <c r="K510" s="1142"/>
      <c r="L510" s="1142"/>
      <c r="M510" s="1142"/>
      <c r="N510" s="1142"/>
    </row>
    <row r="511" spans="1:14" s="3" customFormat="1" x14ac:dyDescent="0.25">
      <c r="A511" s="727"/>
      <c r="B511" s="609"/>
      <c r="C511" s="609"/>
      <c r="D511" s="610"/>
      <c r="E511" s="1140"/>
      <c r="F511" s="1141"/>
      <c r="G511" s="1142"/>
      <c r="H511" s="1142"/>
      <c r="I511" s="1148"/>
      <c r="J511" s="1142"/>
      <c r="K511" s="1142"/>
      <c r="L511" s="1142"/>
      <c r="M511" s="1142"/>
      <c r="N511" s="1142"/>
    </row>
    <row r="512" spans="1:14" s="3" customFormat="1" x14ac:dyDescent="0.25">
      <c r="A512" s="727"/>
      <c r="B512" s="609"/>
      <c r="C512" s="609"/>
      <c r="D512" s="610"/>
      <c r="E512" s="1140"/>
      <c r="F512" s="1141"/>
      <c r="G512" s="1142"/>
      <c r="H512" s="1142"/>
      <c r="I512" s="1148"/>
      <c r="J512" s="1142"/>
      <c r="K512" s="1142"/>
      <c r="L512" s="1142"/>
      <c r="M512" s="1142"/>
      <c r="N512" s="1142"/>
    </row>
    <row r="513" spans="1:14" s="3" customFormat="1" x14ac:dyDescent="0.25">
      <c r="A513" s="727"/>
      <c r="B513" s="609"/>
      <c r="C513" s="609"/>
      <c r="D513" s="610"/>
      <c r="E513" s="1140"/>
      <c r="F513" s="1141"/>
      <c r="G513" s="1142"/>
      <c r="H513" s="1142"/>
      <c r="I513" s="1148"/>
      <c r="J513" s="1142"/>
      <c r="K513" s="1142"/>
      <c r="L513" s="1142"/>
      <c r="M513" s="1142"/>
      <c r="N513" s="1142"/>
    </row>
    <row r="514" spans="1:14" s="3" customFormat="1" x14ac:dyDescent="0.25">
      <c r="A514" s="727"/>
      <c r="B514" s="609"/>
      <c r="C514" s="609"/>
      <c r="D514" s="610"/>
      <c r="E514" s="1140"/>
      <c r="F514" s="1141"/>
      <c r="G514" s="1142"/>
      <c r="H514" s="1142"/>
      <c r="I514" s="1148"/>
      <c r="J514" s="1142"/>
      <c r="K514" s="1142"/>
      <c r="L514" s="1142"/>
      <c r="M514" s="1142"/>
      <c r="N514" s="1142"/>
    </row>
    <row r="515" spans="1:14" s="3" customFormat="1" x14ac:dyDescent="0.25">
      <c r="A515" s="727"/>
      <c r="B515" s="609"/>
      <c r="C515" s="609"/>
      <c r="D515" s="610"/>
      <c r="E515" s="1140"/>
      <c r="F515" s="1141"/>
      <c r="G515" s="1142"/>
      <c r="H515" s="1142"/>
      <c r="I515" s="1148"/>
      <c r="J515" s="1142"/>
      <c r="K515" s="1142"/>
      <c r="L515" s="1142"/>
      <c r="M515" s="1142"/>
      <c r="N515" s="1142"/>
    </row>
    <row r="516" spans="1:14" s="3" customFormat="1" x14ac:dyDescent="0.25">
      <c r="A516" s="727"/>
      <c r="B516" s="609"/>
      <c r="C516" s="609"/>
      <c r="D516" s="610"/>
      <c r="E516" s="1140"/>
      <c r="F516" s="1141"/>
      <c r="G516" s="1142"/>
      <c r="H516" s="1142"/>
      <c r="I516" s="1148"/>
      <c r="J516" s="1142"/>
      <c r="K516" s="1142"/>
      <c r="L516" s="1142"/>
      <c r="M516" s="1142"/>
      <c r="N516" s="1142"/>
    </row>
    <row r="517" spans="1:14" s="3" customFormat="1" x14ac:dyDescent="0.25">
      <c r="A517" s="727"/>
      <c r="B517" s="609"/>
      <c r="C517" s="609"/>
      <c r="D517" s="610"/>
      <c r="E517" s="1140"/>
      <c r="F517" s="1141"/>
      <c r="G517" s="1142"/>
      <c r="H517" s="1142"/>
      <c r="I517" s="1148"/>
      <c r="J517" s="1142"/>
      <c r="K517" s="1142"/>
      <c r="L517" s="1142"/>
      <c r="M517" s="1142"/>
      <c r="N517" s="1142"/>
    </row>
    <row r="518" spans="1:14" s="3" customFormat="1" x14ac:dyDescent="0.25">
      <c r="A518" s="727"/>
      <c r="B518" s="609"/>
      <c r="C518" s="609"/>
      <c r="D518" s="610"/>
      <c r="E518" s="1140"/>
      <c r="F518" s="1141"/>
      <c r="G518" s="1142"/>
      <c r="H518" s="1142"/>
      <c r="I518" s="1148"/>
      <c r="J518" s="1142"/>
      <c r="K518" s="1142"/>
      <c r="L518" s="1142"/>
      <c r="M518" s="1142"/>
      <c r="N518" s="1142"/>
    </row>
    <row r="519" spans="1:14" s="3" customFormat="1" x14ac:dyDescent="0.25">
      <c r="A519" s="727"/>
      <c r="B519" s="609"/>
      <c r="C519" s="609"/>
      <c r="D519" s="610"/>
      <c r="E519" s="1140"/>
      <c r="F519" s="1141"/>
      <c r="G519" s="1142"/>
      <c r="H519" s="1142"/>
      <c r="I519" s="1148"/>
      <c r="J519" s="1142"/>
      <c r="K519" s="1142"/>
      <c r="L519" s="1142"/>
      <c r="M519" s="1142"/>
      <c r="N519" s="1142"/>
    </row>
    <row r="520" spans="1:14" s="3" customFormat="1" x14ac:dyDescent="0.25">
      <c r="A520" s="727"/>
      <c r="B520" s="609"/>
      <c r="C520" s="609"/>
      <c r="D520" s="610"/>
      <c r="E520" s="1140"/>
      <c r="F520" s="1141"/>
      <c r="G520" s="1142"/>
      <c r="H520" s="1142"/>
      <c r="I520" s="1148"/>
      <c r="J520" s="1142"/>
      <c r="K520" s="1142"/>
      <c r="L520" s="1142"/>
      <c r="M520" s="1142"/>
      <c r="N520" s="1142"/>
    </row>
    <row r="521" spans="1:14" s="3" customFormat="1" x14ac:dyDescent="0.25">
      <c r="A521" s="727"/>
      <c r="B521" s="609"/>
      <c r="C521" s="609"/>
      <c r="D521" s="610"/>
      <c r="E521" s="1140"/>
      <c r="F521" s="1141"/>
      <c r="G521" s="1142"/>
      <c r="H521" s="1142"/>
      <c r="I521" s="1148"/>
      <c r="J521" s="1142"/>
      <c r="K521" s="1142"/>
      <c r="L521" s="1142"/>
      <c r="M521" s="1142"/>
      <c r="N521" s="1142"/>
    </row>
    <row r="522" spans="1:14" s="3" customFormat="1" x14ac:dyDescent="0.25">
      <c r="A522" s="727"/>
      <c r="B522" s="609"/>
      <c r="C522" s="609"/>
      <c r="D522" s="610"/>
      <c r="E522" s="1140"/>
      <c r="F522" s="1141"/>
      <c r="G522" s="1142"/>
      <c r="H522" s="1142"/>
      <c r="I522" s="1148"/>
      <c r="J522" s="1142"/>
      <c r="K522" s="1142"/>
      <c r="L522" s="1142"/>
      <c r="M522" s="1142"/>
      <c r="N522" s="1142"/>
    </row>
    <row r="523" spans="1:14" s="3" customFormat="1" x14ac:dyDescent="0.25">
      <c r="A523" s="727"/>
      <c r="B523" s="609"/>
      <c r="C523" s="609"/>
      <c r="D523" s="610"/>
      <c r="E523" s="1140"/>
      <c r="F523" s="1141"/>
      <c r="G523" s="1142"/>
      <c r="H523" s="1142"/>
      <c r="I523" s="1148"/>
      <c r="J523" s="1142"/>
      <c r="K523" s="1142"/>
      <c r="L523" s="1142"/>
      <c r="M523" s="1142"/>
      <c r="N523" s="1142"/>
    </row>
    <row r="524" spans="1:14" s="3" customFormat="1" x14ac:dyDescent="0.25">
      <c r="A524" s="727"/>
      <c r="B524" s="609"/>
      <c r="C524" s="609"/>
      <c r="D524" s="610"/>
      <c r="E524" s="1140"/>
      <c r="F524" s="1141"/>
      <c r="G524" s="1142"/>
      <c r="H524" s="1142"/>
      <c r="I524" s="1148"/>
      <c r="J524" s="1142"/>
      <c r="K524" s="1142"/>
      <c r="L524" s="1142"/>
      <c r="M524" s="1142"/>
      <c r="N524" s="1142"/>
    </row>
    <row r="525" spans="1:14" s="3" customFormat="1" x14ac:dyDescent="0.25">
      <c r="A525" s="727"/>
      <c r="B525" s="609"/>
      <c r="C525" s="609"/>
      <c r="D525" s="610"/>
      <c r="E525" s="1140"/>
      <c r="F525" s="1141"/>
      <c r="G525" s="1142"/>
      <c r="H525" s="1142"/>
      <c r="I525" s="1148"/>
      <c r="J525" s="1142"/>
      <c r="K525" s="1142"/>
      <c r="L525" s="1142"/>
      <c r="M525" s="1142"/>
      <c r="N525" s="1142"/>
    </row>
    <row r="526" spans="1:14" s="3" customFormat="1" x14ac:dyDescent="0.25">
      <c r="A526" s="727"/>
      <c r="B526" s="609"/>
      <c r="C526" s="609"/>
      <c r="D526" s="610"/>
      <c r="E526" s="1140"/>
      <c r="F526" s="1141"/>
      <c r="G526" s="1142"/>
      <c r="H526" s="1142"/>
      <c r="I526" s="1148"/>
      <c r="J526" s="1142"/>
      <c r="K526" s="1142"/>
      <c r="L526" s="1142"/>
      <c r="M526" s="1142"/>
      <c r="N526" s="1142"/>
    </row>
    <row r="527" spans="1:14" s="3" customFormat="1" x14ac:dyDescent="0.25">
      <c r="A527" s="727"/>
      <c r="B527" s="609"/>
      <c r="C527" s="609"/>
      <c r="D527" s="610"/>
      <c r="E527" s="1140"/>
      <c r="F527" s="1141"/>
      <c r="G527" s="1142"/>
      <c r="H527" s="1142"/>
      <c r="I527" s="1148"/>
      <c r="J527" s="1142"/>
      <c r="K527" s="1142"/>
      <c r="L527" s="1142"/>
      <c r="M527" s="1142"/>
      <c r="N527" s="1142"/>
    </row>
    <row r="528" spans="1:14" s="3" customFormat="1" x14ac:dyDescent="0.25">
      <c r="A528" s="727"/>
      <c r="B528" s="609"/>
      <c r="C528" s="609"/>
      <c r="D528" s="610"/>
      <c r="E528" s="1140"/>
      <c r="F528" s="1141"/>
      <c r="G528" s="1142"/>
      <c r="H528" s="1142"/>
      <c r="I528" s="1148"/>
      <c r="J528" s="1142"/>
      <c r="K528" s="1142"/>
      <c r="L528" s="1142"/>
      <c r="M528" s="1142"/>
      <c r="N528" s="1142"/>
    </row>
    <row r="529" spans="1:14" s="3" customFormat="1" x14ac:dyDescent="0.25">
      <c r="A529" s="727"/>
      <c r="B529" s="609"/>
      <c r="C529" s="609"/>
      <c r="D529" s="610"/>
      <c r="E529" s="1140"/>
      <c r="F529" s="1141"/>
      <c r="G529" s="1142"/>
      <c r="H529" s="1142"/>
      <c r="I529" s="1148"/>
      <c r="J529" s="1142"/>
      <c r="K529" s="1142"/>
      <c r="L529" s="1142"/>
      <c r="M529" s="1142"/>
      <c r="N529" s="1142"/>
    </row>
    <row r="530" spans="1:14" s="3" customFormat="1" x14ac:dyDescent="0.25">
      <c r="A530" s="727"/>
      <c r="B530" s="609"/>
      <c r="C530" s="609"/>
      <c r="D530" s="610"/>
      <c r="E530" s="1140"/>
      <c r="F530" s="1141"/>
      <c r="G530" s="1142"/>
      <c r="H530" s="1142"/>
      <c r="I530" s="1148"/>
      <c r="J530" s="1142"/>
      <c r="K530" s="1142"/>
      <c r="L530" s="1142"/>
      <c r="M530" s="1142"/>
      <c r="N530" s="1142"/>
    </row>
    <row r="531" spans="1:14" s="3" customFormat="1" x14ac:dyDescent="0.25">
      <c r="A531" s="727"/>
      <c r="B531" s="609"/>
      <c r="C531" s="609"/>
      <c r="D531" s="610"/>
      <c r="E531" s="1140"/>
      <c r="F531" s="1141"/>
      <c r="G531" s="1142"/>
      <c r="H531" s="1142"/>
      <c r="I531" s="1148"/>
      <c r="J531" s="1142"/>
      <c r="K531" s="1142"/>
      <c r="L531" s="1142"/>
      <c r="M531" s="1142"/>
      <c r="N531" s="1142"/>
    </row>
    <row r="532" spans="1:14" s="3" customFormat="1" x14ac:dyDescent="0.25">
      <c r="A532" s="727"/>
      <c r="B532" s="609"/>
      <c r="C532" s="609"/>
      <c r="D532" s="610"/>
      <c r="E532" s="1140"/>
      <c r="F532" s="1141"/>
      <c r="G532" s="1142"/>
      <c r="H532" s="1142"/>
      <c r="I532" s="1148"/>
      <c r="J532" s="1142"/>
      <c r="K532" s="1142"/>
      <c r="L532" s="1142"/>
      <c r="M532" s="1142"/>
      <c r="N532" s="1142"/>
    </row>
    <row r="533" spans="1:14" s="3" customFormat="1" x14ac:dyDescent="0.25">
      <c r="A533" s="727"/>
      <c r="B533" s="609"/>
      <c r="C533" s="609"/>
      <c r="D533" s="610"/>
      <c r="E533" s="1140"/>
      <c r="F533" s="1141"/>
      <c r="G533" s="1142"/>
      <c r="H533" s="1142"/>
      <c r="I533" s="1148"/>
      <c r="J533" s="1142"/>
      <c r="K533" s="1142"/>
      <c r="L533" s="1142"/>
      <c r="M533" s="1142"/>
      <c r="N533" s="1142"/>
    </row>
    <row r="534" spans="1:14" s="3" customFormat="1" x14ac:dyDescent="0.25">
      <c r="A534" s="727"/>
      <c r="B534" s="609"/>
      <c r="C534" s="609"/>
      <c r="D534" s="610"/>
      <c r="E534" s="1140"/>
      <c r="F534" s="1141"/>
      <c r="G534" s="1142"/>
      <c r="H534" s="1142"/>
      <c r="I534" s="1148"/>
      <c r="J534" s="1142"/>
      <c r="K534" s="1142"/>
      <c r="L534" s="1142"/>
      <c r="M534" s="1142"/>
      <c r="N534" s="1142"/>
    </row>
    <row r="535" spans="1:14" s="3" customFormat="1" x14ac:dyDescent="0.25">
      <c r="A535" s="727"/>
      <c r="B535" s="609"/>
      <c r="C535" s="609"/>
      <c r="D535" s="610"/>
      <c r="E535" s="1140"/>
      <c r="F535" s="1141"/>
      <c r="G535" s="1142"/>
      <c r="H535" s="1142"/>
      <c r="I535" s="1148"/>
      <c r="J535" s="1142"/>
      <c r="K535" s="1142"/>
      <c r="L535" s="1142"/>
      <c r="M535" s="1142"/>
      <c r="N535" s="1142"/>
    </row>
    <row r="536" spans="1:14" s="3" customFormat="1" x14ac:dyDescent="0.25">
      <c r="A536" s="727"/>
      <c r="B536" s="609"/>
      <c r="C536" s="609"/>
      <c r="D536" s="610"/>
      <c r="E536" s="1140"/>
      <c r="F536" s="1141"/>
      <c r="G536" s="1142"/>
      <c r="H536" s="1142"/>
      <c r="I536" s="1148"/>
      <c r="J536" s="1142"/>
      <c r="K536" s="1142"/>
      <c r="L536" s="1142"/>
      <c r="M536" s="1142"/>
      <c r="N536" s="1142"/>
    </row>
    <row r="537" spans="1:14" s="3" customFormat="1" x14ac:dyDescent="0.25">
      <c r="A537" s="727"/>
      <c r="B537" s="609"/>
      <c r="C537" s="609"/>
      <c r="D537" s="610"/>
      <c r="E537" s="1140"/>
      <c r="F537" s="1141"/>
      <c r="G537" s="1142"/>
      <c r="H537" s="1142"/>
      <c r="I537" s="1148"/>
      <c r="J537" s="1142"/>
      <c r="K537" s="1142"/>
      <c r="L537" s="1142"/>
      <c r="M537" s="1142"/>
      <c r="N537" s="1142"/>
    </row>
    <row r="538" spans="1:14" s="3" customFormat="1" x14ac:dyDescent="0.25">
      <c r="A538" s="727"/>
      <c r="B538" s="609"/>
      <c r="C538" s="609"/>
      <c r="D538" s="610"/>
      <c r="E538" s="1140"/>
      <c r="F538" s="1141"/>
      <c r="G538" s="1142"/>
      <c r="H538" s="1142"/>
      <c r="I538" s="1148"/>
      <c r="J538" s="1142"/>
      <c r="K538" s="1142"/>
      <c r="L538" s="1142"/>
      <c r="M538" s="1142"/>
      <c r="N538" s="1142"/>
    </row>
    <row r="539" spans="1:14" s="3" customFormat="1" x14ac:dyDescent="0.25">
      <c r="A539" s="727"/>
      <c r="B539" s="609"/>
      <c r="C539" s="609"/>
      <c r="D539" s="610"/>
      <c r="E539" s="1140"/>
      <c r="F539" s="1141"/>
      <c r="G539" s="1142"/>
      <c r="H539" s="1142"/>
      <c r="I539" s="1148"/>
      <c r="J539" s="1142"/>
      <c r="K539" s="1142"/>
      <c r="L539" s="1142"/>
      <c r="M539" s="1142"/>
      <c r="N539" s="1142"/>
    </row>
    <row r="540" spans="1:14" s="3" customFormat="1" x14ac:dyDescent="0.25">
      <c r="A540" s="727"/>
      <c r="B540" s="609"/>
      <c r="C540" s="609"/>
      <c r="D540" s="610"/>
      <c r="E540" s="1140"/>
      <c r="F540" s="1141"/>
      <c r="G540" s="1142"/>
      <c r="H540" s="1142"/>
      <c r="I540" s="1148"/>
      <c r="J540" s="1142"/>
      <c r="K540" s="1142"/>
      <c r="L540" s="1142"/>
      <c r="M540" s="1142"/>
      <c r="N540" s="1142"/>
    </row>
    <row r="541" spans="1:14" s="3" customFormat="1" x14ac:dyDescent="0.25">
      <c r="A541" s="727"/>
      <c r="B541" s="609"/>
      <c r="C541" s="609"/>
      <c r="D541" s="610"/>
      <c r="E541" s="1140"/>
      <c r="F541" s="1141"/>
      <c r="G541" s="1142"/>
      <c r="H541" s="1142"/>
      <c r="I541" s="1148"/>
      <c r="J541" s="1142"/>
      <c r="K541" s="1142"/>
      <c r="L541" s="1142"/>
      <c r="M541" s="1142"/>
      <c r="N541" s="1142"/>
    </row>
    <row r="542" spans="1:14" s="3" customFormat="1" x14ac:dyDescent="0.25">
      <c r="A542" s="727"/>
      <c r="B542" s="609"/>
      <c r="C542" s="609"/>
      <c r="D542" s="610"/>
      <c r="E542" s="1140"/>
      <c r="F542" s="1141"/>
      <c r="G542" s="1142"/>
      <c r="H542" s="1142"/>
      <c r="I542" s="1148"/>
      <c r="J542" s="1142"/>
      <c r="K542" s="1142"/>
      <c r="L542" s="1142"/>
      <c r="M542" s="1142"/>
      <c r="N542" s="1142"/>
    </row>
    <row r="543" spans="1:14" s="3" customFormat="1" x14ac:dyDescent="0.25">
      <c r="A543" s="727"/>
      <c r="B543" s="609"/>
      <c r="C543" s="609"/>
      <c r="D543" s="610"/>
      <c r="E543" s="1140"/>
      <c r="F543" s="1141"/>
      <c r="G543" s="1142"/>
      <c r="H543" s="1142"/>
      <c r="I543" s="1148"/>
      <c r="J543" s="1142"/>
      <c r="K543" s="1142"/>
      <c r="L543" s="1142"/>
      <c r="M543" s="1142"/>
      <c r="N543" s="1142"/>
    </row>
    <row r="544" spans="1:14" s="3" customFormat="1" x14ac:dyDescent="0.25">
      <c r="A544" s="727"/>
      <c r="B544" s="609"/>
      <c r="C544" s="609"/>
      <c r="D544" s="610"/>
      <c r="E544" s="1140"/>
      <c r="F544" s="1141"/>
      <c r="G544" s="1142"/>
      <c r="H544" s="1142"/>
      <c r="I544" s="1148"/>
      <c r="J544" s="1142"/>
      <c r="K544" s="1142"/>
      <c r="L544" s="1142"/>
      <c r="M544" s="1142"/>
      <c r="N544" s="1142"/>
    </row>
    <row r="545" spans="1:14" s="3" customFormat="1" x14ac:dyDescent="0.25">
      <c r="A545" s="727"/>
      <c r="B545" s="609"/>
      <c r="C545" s="609"/>
      <c r="D545" s="610"/>
      <c r="E545" s="1140"/>
      <c r="F545" s="1141"/>
      <c r="G545" s="1142"/>
      <c r="H545" s="1142"/>
      <c r="I545" s="1148"/>
      <c r="J545" s="1142"/>
      <c r="K545" s="1142"/>
      <c r="L545" s="1142"/>
      <c r="M545" s="1142"/>
      <c r="N545" s="1142"/>
    </row>
    <row r="546" spans="1:14" s="3" customFormat="1" x14ac:dyDescent="0.25">
      <c r="A546" s="727"/>
      <c r="B546" s="609"/>
      <c r="C546" s="609"/>
      <c r="D546" s="610"/>
      <c r="E546" s="1140"/>
      <c r="F546" s="1141"/>
      <c r="G546" s="1142"/>
      <c r="H546" s="1142"/>
      <c r="I546" s="1148"/>
      <c r="J546" s="1142"/>
      <c r="K546" s="1142"/>
      <c r="L546" s="1142"/>
      <c r="M546" s="1142"/>
      <c r="N546" s="1142"/>
    </row>
    <row r="547" spans="1:14" s="3" customFormat="1" x14ac:dyDescent="0.25">
      <c r="A547" s="727"/>
      <c r="B547" s="609"/>
      <c r="C547" s="609"/>
      <c r="D547" s="610"/>
      <c r="E547" s="1140"/>
      <c r="F547" s="1141"/>
      <c r="G547" s="1142"/>
      <c r="H547" s="1142"/>
      <c r="I547" s="1148"/>
      <c r="J547" s="1142"/>
      <c r="K547" s="1142"/>
      <c r="L547" s="1142"/>
      <c r="M547" s="1142"/>
      <c r="N547" s="1142"/>
    </row>
    <row r="548" spans="1:14" s="3" customFormat="1" x14ac:dyDescent="0.25">
      <c r="A548" s="727"/>
      <c r="B548" s="609"/>
      <c r="C548" s="609"/>
      <c r="D548" s="610"/>
      <c r="E548" s="1140"/>
      <c r="F548" s="1141"/>
      <c r="G548" s="1142"/>
      <c r="H548" s="1142"/>
      <c r="I548" s="1148"/>
      <c r="J548" s="1142"/>
      <c r="K548" s="1142"/>
      <c r="L548" s="1142"/>
      <c r="M548" s="1142"/>
      <c r="N548" s="1142"/>
    </row>
    <row r="549" spans="1:14" s="3" customFormat="1" x14ac:dyDescent="0.25">
      <c r="A549" s="727"/>
      <c r="B549" s="609"/>
      <c r="C549" s="609"/>
      <c r="D549" s="610"/>
      <c r="E549" s="1140"/>
      <c r="F549" s="1141"/>
      <c r="G549" s="1142"/>
      <c r="H549" s="1142"/>
      <c r="I549" s="1148"/>
      <c r="J549" s="1142"/>
      <c r="K549" s="1142"/>
      <c r="L549" s="1142"/>
      <c r="M549" s="1142"/>
      <c r="N549" s="1142"/>
    </row>
    <row r="550" spans="1:14" s="3" customFormat="1" x14ac:dyDescent="0.25">
      <c r="A550" s="727"/>
      <c r="B550" s="609"/>
      <c r="C550" s="609"/>
      <c r="D550" s="610"/>
      <c r="E550" s="1140"/>
      <c r="F550" s="1141"/>
      <c r="G550" s="1142"/>
      <c r="H550" s="1142"/>
      <c r="I550" s="1148"/>
      <c r="J550" s="1142"/>
      <c r="K550" s="1142"/>
      <c r="L550" s="1142"/>
      <c r="M550" s="1142"/>
      <c r="N550" s="1142"/>
    </row>
    <row r="551" spans="1:14" s="3" customFormat="1" x14ac:dyDescent="0.25">
      <c r="A551" s="727"/>
      <c r="B551" s="609"/>
      <c r="C551" s="609"/>
      <c r="D551" s="610"/>
      <c r="E551" s="1140"/>
      <c r="F551" s="1141"/>
      <c r="G551" s="1142"/>
      <c r="H551" s="1142"/>
      <c r="I551" s="1148"/>
      <c r="J551" s="1142"/>
      <c r="K551" s="1142"/>
      <c r="L551" s="1142"/>
      <c r="M551" s="1142"/>
      <c r="N551" s="1142"/>
    </row>
    <row r="552" spans="1:14" s="3" customFormat="1" x14ac:dyDescent="0.25">
      <c r="A552" s="727"/>
      <c r="B552" s="609"/>
      <c r="C552" s="609"/>
      <c r="D552" s="610"/>
      <c r="E552" s="1140"/>
      <c r="F552" s="1141"/>
      <c r="G552" s="1142"/>
      <c r="H552" s="1142"/>
      <c r="I552" s="1148"/>
      <c r="J552" s="1142"/>
      <c r="K552" s="1142"/>
      <c r="L552" s="1142"/>
      <c r="M552" s="1142"/>
      <c r="N552" s="1142"/>
    </row>
    <row r="553" spans="1:14" s="3" customFormat="1" x14ac:dyDescent="0.25">
      <c r="A553" s="727"/>
      <c r="B553" s="609"/>
      <c r="C553" s="609"/>
      <c r="D553" s="610"/>
      <c r="E553" s="1140"/>
      <c r="F553" s="1141"/>
      <c r="G553" s="1142"/>
      <c r="H553" s="1142"/>
      <c r="I553" s="1148"/>
      <c r="J553" s="1142"/>
      <c r="K553" s="1142"/>
      <c r="L553" s="1142"/>
      <c r="M553" s="1142"/>
      <c r="N553" s="1142"/>
    </row>
    <row r="554" spans="1:14" s="3" customFormat="1" x14ac:dyDescent="0.25">
      <c r="A554" s="727"/>
      <c r="B554" s="609"/>
      <c r="C554" s="609"/>
      <c r="D554" s="610"/>
      <c r="E554" s="1140"/>
      <c r="F554" s="1141"/>
      <c r="G554" s="1142"/>
      <c r="H554" s="1142"/>
      <c r="I554" s="1148"/>
      <c r="J554" s="1142"/>
      <c r="K554" s="1142"/>
      <c r="L554" s="1142"/>
      <c r="M554" s="1142"/>
      <c r="N554" s="1142"/>
    </row>
    <row r="555" spans="1:14" s="3" customFormat="1" x14ac:dyDescent="0.25">
      <c r="A555" s="727"/>
      <c r="B555" s="609"/>
      <c r="C555" s="609"/>
      <c r="D555" s="610"/>
      <c r="E555" s="1140"/>
      <c r="F555" s="1141"/>
      <c r="G555" s="1142"/>
      <c r="H555" s="1142"/>
      <c r="I555" s="1148"/>
      <c r="J555" s="1142"/>
      <c r="K555" s="1142"/>
      <c r="L555" s="1142"/>
      <c r="M555" s="1142"/>
      <c r="N555" s="1142"/>
    </row>
    <row r="556" spans="1:14" s="3" customFormat="1" x14ac:dyDescent="0.25">
      <c r="A556" s="727"/>
      <c r="B556" s="609"/>
      <c r="C556" s="609"/>
      <c r="D556" s="610"/>
      <c r="E556" s="1140"/>
      <c r="F556" s="1141"/>
      <c r="G556" s="1142"/>
      <c r="H556" s="1142"/>
      <c r="I556" s="1148"/>
      <c r="J556" s="1142"/>
      <c r="K556" s="1142"/>
      <c r="L556" s="1142"/>
      <c r="M556" s="1142"/>
      <c r="N556" s="1142"/>
    </row>
    <row r="557" spans="1:14" s="3" customFormat="1" x14ac:dyDescent="0.25">
      <c r="A557" s="727"/>
      <c r="B557" s="609"/>
      <c r="C557" s="609"/>
      <c r="D557" s="610"/>
      <c r="E557" s="1140"/>
      <c r="F557" s="1141"/>
      <c r="G557" s="1142"/>
      <c r="H557" s="1142"/>
      <c r="I557" s="1148"/>
      <c r="J557" s="1142"/>
      <c r="K557" s="1142"/>
      <c r="L557" s="1142"/>
      <c r="M557" s="1142"/>
      <c r="N557" s="1142"/>
    </row>
    <row r="558" spans="1:14" s="3" customFormat="1" x14ac:dyDescent="0.25">
      <c r="A558" s="727"/>
      <c r="B558" s="609"/>
      <c r="C558" s="609"/>
      <c r="D558" s="610"/>
      <c r="E558" s="1140"/>
      <c r="F558" s="1141"/>
      <c r="G558" s="1142"/>
      <c r="H558" s="1142"/>
      <c r="I558" s="1148"/>
      <c r="J558" s="1142"/>
      <c r="K558" s="1142"/>
      <c r="L558" s="1142"/>
      <c r="M558" s="1142"/>
      <c r="N558" s="1142"/>
    </row>
    <row r="559" spans="1:14" s="3" customFormat="1" x14ac:dyDescent="0.25">
      <c r="A559" s="727"/>
      <c r="B559" s="609"/>
      <c r="C559" s="609"/>
      <c r="D559" s="610"/>
      <c r="E559" s="1140"/>
      <c r="F559" s="1141"/>
      <c r="G559" s="1142"/>
      <c r="H559" s="1142"/>
      <c r="I559" s="1148"/>
      <c r="J559" s="1142"/>
      <c r="K559" s="1142"/>
      <c r="L559" s="1142"/>
      <c r="M559" s="1142"/>
      <c r="N559" s="1142"/>
    </row>
    <row r="560" spans="1:14" s="3" customFormat="1" x14ac:dyDescent="0.25">
      <c r="A560" s="727"/>
      <c r="B560" s="609"/>
      <c r="C560" s="609"/>
      <c r="D560" s="610"/>
      <c r="E560" s="1140"/>
      <c r="F560" s="1141"/>
      <c r="G560" s="1142"/>
      <c r="H560" s="1142"/>
      <c r="I560" s="1148"/>
      <c r="J560" s="1142"/>
      <c r="K560" s="1142"/>
      <c r="L560" s="1142"/>
      <c r="M560" s="1142"/>
      <c r="N560" s="1142"/>
    </row>
    <row r="561" spans="1:14" s="3" customFormat="1" x14ac:dyDescent="0.25">
      <c r="A561" s="727"/>
      <c r="B561" s="609"/>
      <c r="C561" s="609"/>
      <c r="D561" s="610"/>
      <c r="E561" s="1140"/>
      <c r="F561" s="1141"/>
      <c r="G561" s="1142"/>
      <c r="H561" s="1142"/>
      <c r="I561" s="1148"/>
      <c r="J561" s="1142"/>
      <c r="K561" s="1142"/>
      <c r="L561" s="1142"/>
      <c r="M561" s="1142"/>
      <c r="N561" s="1142"/>
    </row>
    <row r="562" spans="1:14" s="3" customFormat="1" x14ac:dyDescent="0.25">
      <c r="A562" s="727"/>
      <c r="B562" s="609"/>
      <c r="C562" s="609"/>
      <c r="D562" s="610"/>
      <c r="E562" s="1140"/>
      <c r="F562" s="1141"/>
      <c r="G562" s="1142"/>
      <c r="H562" s="1142"/>
      <c r="I562" s="1148"/>
      <c r="J562" s="1142"/>
      <c r="K562" s="1142"/>
      <c r="L562" s="1142"/>
      <c r="M562" s="1142"/>
      <c r="N562" s="1142"/>
    </row>
    <row r="563" spans="1:14" s="3" customFormat="1" x14ac:dyDescent="0.25">
      <c r="A563" s="727"/>
      <c r="B563" s="609"/>
      <c r="C563" s="609"/>
      <c r="D563" s="610"/>
      <c r="E563" s="1140"/>
      <c r="F563" s="1141"/>
      <c r="G563" s="1142"/>
      <c r="H563" s="1142"/>
      <c r="I563" s="1148"/>
      <c r="J563" s="1142"/>
      <c r="K563" s="1142"/>
      <c r="L563" s="1142"/>
      <c r="M563" s="1142"/>
      <c r="N563" s="1142"/>
    </row>
    <row r="564" spans="1:14" s="3" customFormat="1" x14ac:dyDescent="0.25">
      <c r="A564" s="727"/>
      <c r="B564" s="609"/>
      <c r="C564" s="609"/>
      <c r="D564" s="610"/>
      <c r="E564" s="1140"/>
      <c r="F564" s="1141"/>
      <c r="G564" s="1142"/>
      <c r="H564" s="1142"/>
      <c r="I564" s="1148"/>
      <c r="J564" s="1142"/>
      <c r="K564" s="1142"/>
      <c r="L564" s="1142"/>
      <c r="M564" s="1142"/>
      <c r="N564" s="1142"/>
    </row>
    <row r="565" spans="1:14" s="3" customFormat="1" x14ac:dyDescent="0.25">
      <c r="A565" s="727"/>
      <c r="B565" s="609"/>
      <c r="C565" s="609"/>
      <c r="D565" s="610"/>
      <c r="E565" s="1140"/>
      <c r="F565" s="1141"/>
      <c r="G565" s="1142"/>
      <c r="H565" s="1142"/>
      <c r="I565" s="1148"/>
      <c r="J565" s="1142"/>
      <c r="K565" s="1142"/>
      <c r="L565" s="1142"/>
      <c r="M565" s="1142"/>
      <c r="N565" s="1142"/>
    </row>
    <row r="566" spans="1:14" s="3" customFormat="1" x14ac:dyDescent="0.25">
      <c r="A566" s="727"/>
      <c r="B566" s="609"/>
      <c r="C566" s="609"/>
      <c r="D566" s="610"/>
      <c r="E566" s="1140"/>
      <c r="F566" s="1141"/>
      <c r="G566" s="1142"/>
      <c r="H566" s="1142"/>
      <c r="I566" s="1148"/>
      <c r="J566" s="1142"/>
      <c r="K566" s="1142"/>
      <c r="L566" s="1142"/>
      <c r="M566" s="1142"/>
      <c r="N566" s="1142"/>
    </row>
    <row r="567" spans="1:14" s="3" customFormat="1" x14ac:dyDescent="0.25">
      <c r="A567" s="727"/>
      <c r="B567" s="609"/>
      <c r="C567" s="609"/>
      <c r="D567" s="610"/>
      <c r="E567" s="1140"/>
      <c r="F567" s="1141"/>
      <c r="G567" s="1142"/>
      <c r="H567" s="1142"/>
      <c r="I567" s="1148"/>
      <c r="J567" s="1142"/>
      <c r="K567" s="1142"/>
      <c r="L567" s="1142"/>
      <c r="M567" s="1142"/>
      <c r="N567" s="1142"/>
    </row>
    <row r="568" spans="1:14" s="3" customFormat="1" x14ac:dyDescent="0.25">
      <c r="A568" s="727"/>
      <c r="B568" s="609"/>
      <c r="C568" s="609"/>
      <c r="D568" s="610"/>
      <c r="E568" s="1140"/>
      <c r="F568" s="1141"/>
      <c r="G568" s="1142"/>
      <c r="H568" s="1142"/>
      <c r="I568" s="1148"/>
      <c r="J568" s="1142"/>
      <c r="K568" s="1142"/>
      <c r="L568" s="1142"/>
      <c r="M568" s="1142"/>
      <c r="N568" s="1142"/>
    </row>
    <row r="569" spans="1:14" s="3" customFormat="1" x14ac:dyDescent="0.25">
      <c r="A569" s="727"/>
      <c r="B569" s="609"/>
      <c r="C569" s="609"/>
      <c r="D569" s="610"/>
      <c r="E569" s="1140"/>
      <c r="F569" s="1141"/>
      <c r="G569" s="1142"/>
      <c r="H569" s="1142"/>
      <c r="I569" s="1148"/>
      <c r="J569" s="1142"/>
      <c r="K569" s="1142"/>
      <c r="L569" s="1142"/>
      <c r="M569" s="1142"/>
      <c r="N569" s="1142"/>
    </row>
    <row r="570" spans="1:14" s="3" customFormat="1" x14ac:dyDescent="0.25">
      <c r="A570" s="727"/>
      <c r="B570" s="609"/>
      <c r="C570" s="609"/>
      <c r="D570" s="610"/>
      <c r="E570" s="1140"/>
      <c r="F570" s="1141"/>
      <c r="G570" s="1142"/>
      <c r="H570" s="1142"/>
      <c r="I570" s="1148"/>
      <c r="J570" s="1142"/>
      <c r="K570" s="1142"/>
      <c r="L570" s="1142"/>
      <c r="M570" s="1142"/>
      <c r="N570" s="1142"/>
    </row>
    <row r="571" spans="1:14" s="3" customFormat="1" x14ac:dyDescent="0.25">
      <c r="A571" s="727"/>
      <c r="B571" s="609"/>
      <c r="C571" s="609"/>
      <c r="D571" s="610"/>
      <c r="E571" s="1140"/>
      <c r="F571" s="1141"/>
      <c r="G571" s="1142"/>
      <c r="H571" s="1142"/>
      <c r="I571" s="1148"/>
      <c r="J571" s="1142"/>
      <c r="K571" s="1142"/>
      <c r="L571" s="1142"/>
      <c r="M571" s="1142"/>
      <c r="N571" s="1142"/>
    </row>
    <row r="572" spans="1:14" s="3" customFormat="1" x14ac:dyDescent="0.25">
      <c r="A572" s="727"/>
      <c r="B572" s="609"/>
      <c r="C572" s="609"/>
      <c r="D572" s="610"/>
      <c r="E572" s="1140"/>
      <c r="F572" s="1141"/>
      <c r="G572" s="1142"/>
      <c r="H572" s="1142"/>
      <c r="I572" s="1148"/>
      <c r="J572" s="1142"/>
      <c r="K572" s="1142"/>
      <c r="L572" s="1142"/>
      <c r="M572" s="1142"/>
      <c r="N572" s="1142"/>
    </row>
    <row r="573" spans="1:14" s="3" customFormat="1" x14ac:dyDescent="0.25">
      <c r="A573" s="727"/>
      <c r="B573" s="609"/>
      <c r="C573" s="609"/>
      <c r="D573" s="610"/>
      <c r="E573" s="1140"/>
      <c r="F573" s="1141"/>
      <c r="G573" s="1142"/>
      <c r="H573" s="1142"/>
      <c r="I573" s="1148"/>
      <c r="J573" s="1142"/>
      <c r="K573" s="1142"/>
      <c r="L573" s="1142"/>
      <c r="M573" s="1142"/>
      <c r="N573" s="1142"/>
    </row>
    <row r="574" spans="1:14" s="3" customFormat="1" x14ac:dyDescent="0.25">
      <c r="A574" s="727"/>
      <c r="B574" s="609"/>
      <c r="C574" s="609"/>
      <c r="D574" s="610"/>
      <c r="E574" s="1140"/>
      <c r="F574" s="1141"/>
      <c r="G574" s="1142"/>
      <c r="H574" s="1142"/>
      <c r="I574" s="1148"/>
      <c r="J574" s="1142"/>
      <c r="K574" s="1142"/>
      <c r="L574" s="1142"/>
      <c r="M574" s="1142"/>
      <c r="N574" s="1142"/>
    </row>
    <row r="575" spans="1:14" s="3" customFormat="1" x14ac:dyDescent="0.25">
      <c r="A575" s="727"/>
      <c r="B575" s="609"/>
      <c r="C575" s="609"/>
      <c r="D575" s="610"/>
      <c r="E575" s="1140"/>
      <c r="F575" s="1141"/>
      <c r="G575" s="1142"/>
      <c r="H575" s="1142"/>
      <c r="I575" s="1148"/>
      <c r="J575" s="1142"/>
      <c r="K575" s="1142"/>
      <c r="L575" s="1142"/>
      <c r="M575" s="1142"/>
      <c r="N575" s="1142"/>
    </row>
    <row r="576" spans="1:14" s="3" customFormat="1" x14ac:dyDescent="0.25">
      <c r="A576" s="727"/>
      <c r="B576" s="609"/>
      <c r="C576" s="609"/>
      <c r="D576" s="610"/>
      <c r="E576" s="1140"/>
      <c r="F576" s="1141"/>
      <c r="G576" s="1142"/>
      <c r="H576" s="1142"/>
      <c r="I576" s="1148"/>
      <c r="J576" s="1142"/>
      <c r="K576" s="1142"/>
      <c r="L576" s="1142"/>
      <c r="M576" s="1142"/>
      <c r="N576" s="1142"/>
    </row>
    <row r="577" spans="1:14" s="3" customFormat="1" x14ac:dyDescent="0.25">
      <c r="A577" s="727"/>
      <c r="B577" s="609"/>
      <c r="C577" s="609"/>
      <c r="D577" s="610"/>
      <c r="E577" s="1140"/>
      <c r="F577" s="1141"/>
      <c r="G577" s="1142"/>
      <c r="H577" s="1142"/>
      <c r="I577" s="1148"/>
      <c r="J577" s="1142"/>
      <c r="K577" s="1142"/>
      <c r="L577" s="1142"/>
      <c r="M577" s="1142"/>
      <c r="N577" s="1142"/>
    </row>
    <row r="578" spans="1:14" s="3" customFormat="1" x14ac:dyDescent="0.25">
      <c r="A578" s="727"/>
      <c r="B578" s="609"/>
      <c r="C578" s="609"/>
      <c r="D578" s="610"/>
      <c r="E578" s="1140"/>
      <c r="F578" s="1141"/>
      <c r="G578" s="1142"/>
      <c r="H578" s="1142"/>
      <c r="I578" s="1148"/>
      <c r="J578" s="1142"/>
      <c r="K578" s="1142"/>
      <c r="L578" s="1142"/>
      <c r="M578" s="1142"/>
      <c r="N578" s="1142"/>
    </row>
    <row r="579" spans="1:14" s="3" customFormat="1" x14ac:dyDescent="0.25">
      <c r="A579" s="727"/>
      <c r="B579" s="609"/>
      <c r="C579" s="609"/>
      <c r="D579" s="610"/>
      <c r="E579" s="1140"/>
      <c r="F579" s="1141"/>
      <c r="G579" s="1142"/>
      <c r="H579" s="1142"/>
      <c r="I579" s="1148"/>
      <c r="J579" s="1142"/>
      <c r="K579" s="1142"/>
      <c r="L579" s="1142"/>
      <c r="M579" s="1142"/>
      <c r="N579" s="1142"/>
    </row>
    <row r="580" spans="1:14" s="3" customFormat="1" x14ac:dyDescent="0.25">
      <c r="A580" s="727"/>
      <c r="B580" s="609"/>
      <c r="C580" s="609"/>
      <c r="D580" s="610"/>
      <c r="E580" s="1140"/>
      <c r="F580" s="1141"/>
      <c r="G580" s="1142"/>
      <c r="H580" s="1142"/>
      <c r="I580" s="1148"/>
      <c r="J580" s="1142"/>
      <c r="K580" s="1142"/>
      <c r="L580" s="1142"/>
      <c r="M580" s="1142"/>
      <c r="N580" s="1142"/>
    </row>
    <row r="581" spans="1:14" s="3" customFormat="1" x14ac:dyDescent="0.25">
      <c r="A581" s="727"/>
      <c r="B581" s="609"/>
      <c r="C581" s="609"/>
      <c r="D581" s="610"/>
      <c r="E581" s="1140"/>
      <c r="F581" s="1141"/>
      <c r="G581" s="1142"/>
      <c r="H581" s="1142"/>
      <c r="I581" s="1148"/>
      <c r="J581" s="1142"/>
      <c r="K581" s="1142"/>
      <c r="L581" s="1142"/>
      <c r="M581" s="1142"/>
      <c r="N581" s="1142"/>
    </row>
    <row r="582" spans="1:14" s="3" customFormat="1" x14ac:dyDescent="0.25">
      <c r="A582" s="727"/>
      <c r="B582" s="609"/>
      <c r="C582" s="609"/>
      <c r="D582" s="610"/>
      <c r="E582" s="1140"/>
      <c r="F582" s="1141"/>
      <c r="G582" s="1142"/>
      <c r="H582" s="1142"/>
      <c r="I582" s="1148"/>
      <c r="J582" s="1142"/>
      <c r="K582" s="1142"/>
      <c r="L582" s="1142"/>
      <c r="M582" s="1142"/>
      <c r="N582" s="1142"/>
    </row>
    <row r="583" spans="1:14" s="3" customFormat="1" x14ac:dyDescent="0.25">
      <c r="A583" s="727"/>
      <c r="B583" s="609"/>
      <c r="C583" s="609"/>
      <c r="D583" s="610"/>
      <c r="E583" s="1140"/>
      <c r="F583" s="1141"/>
      <c r="G583" s="1142"/>
      <c r="H583" s="1142"/>
      <c r="I583" s="1148"/>
      <c r="J583" s="1142"/>
      <c r="K583" s="1142"/>
      <c r="L583" s="1142"/>
      <c r="M583" s="1142"/>
      <c r="N583" s="1142"/>
    </row>
    <row r="584" spans="1:14" s="3" customFormat="1" x14ac:dyDescent="0.25">
      <c r="A584" s="727"/>
      <c r="B584" s="609"/>
      <c r="C584" s="609"/>
      <c r="D584" s="610"/>
      <c r="E584" s="1140"/>
      <c r="F584" s="1141"/>
      <c r="G584" s="1142"/>
      <c r="H584" s="1142"/>
      <c r="I584" s="1148"/>
      <c r="J584" s="1142"/>
      <c r="K584" s="1142"/>
      <c r="L584" s="1142"/>
      <c r="M584" s="1142"/>
      <c r="N584" s="1142"/>
    </row>
    <row r="585" spans="1:14" s="3" customFormat="1" x14ac:dyDescent="0.25">
      <c r="A585" s="727"/>
      <c r="B585" s="609"/>
      <c r="C585" s="609"/>
      <c r="D585" s="610"/>
      <c r="E585" s="1140"/>
      <c r="F585" s="1141"/>
      <c r="G585" s="1142"/>
      <c r="H585" s="1142"/>
      <c r="I585" s="1148"/>
      <c r="J585" s="1142"/>
      <c r="K585" s="1142"/>
      <c r="L585" s="1142"/>
      <c r="M585" s="1142"/>
      <c r="N585" s="1142"/>
    </row>
    <row r="586" spans="1:14" s="3" customFormat="1" x14ac:dyDescent="0.25">
      <c r="A586" s="727"/>
      <c r="B586" s="609"/>
      <c r="C586" s="609"/>
      <c r="D586" s="610"/>
      <c r="E586" s="1140"/>
      <c r="F586" s="1141"/>
      <c r="G586" s="1142"/>
      <c r="H586" s="1142"/>
      <c r="I586" s="1148"/>
      <c r="J586" s="1142"/>
      <c r="K586" s="1142"/>
      <c r="L586" s="1142"/>
      <c r="M586" s="1142"/>
      <c r="N586" s="1142"/>
    </row>
    <row r="587" spans="1:14" s="3" customFormat="1" x14ac:dyDescent="0.25">
      <c r="A587" s="727"/>
      <c r="B587" s="609"/>
      <c r="C587" s="609"/>
      <c r="D587" s="610"/>
      <c r="E587" s="1140"/>
      <c r="F587" s="1141"/>
      <c r="G587" s="1142"/>
      <c r="H587" s="1142"/>
      <c r="I587" s="1148"/>
      <c r="J587" s="1142"/>
      <c r="K587" s="1142"/>
      <c r="L587" s="1142"/>
      <c r="M587" s="1142"/>
      <c r="N587" s="1142"/>
    </row>
    <row r="588" spans="1:14" s="3" customFormat="1" x14ac:dyDescent="0.25">
      <c r="A588" s="727"/>
      <c r="B588" s="609"/>
      <c r="C588" s="609"/>
      <c r="D588" s="610"/>
      <c r="E588" s="1140"/>
      <c r="F588" s="1141"/>
      <c r="G588" s="1142"/>
      <c r="H588" s="1142"/>
      <c r="I588" s="1148"/>
      <c r="J588" s="1142"/>
      <c r="K588" s="1142"/>
      <c r="L588" s="1142"/>
      <c r="M588" s="1142"/>
      <c r="N588" s="1142"/>
    </row>
    <row r="589" spans="1:14" s="3" customFormat="1" x14ac:dyDescent="0.25">
      <c r="A589" s="727"/>
      <c r="B589" s="609"/>
      <c r="C589" s="609"/>
      <c r="D589" s="610"/>
      <c r="E589" s="1140"/>
      <c r="F589" s="1141"/>
      <c r="G589" s="1142"/>
      <c r="H589" s="1142"/>
      <c r="I589" s="1148"/>
      <c r="J589" s="1142"/>
      <c r="K589" s="1142"/>
      <c r="L589" s="1142"/>
      <c r="M589" s="1142"/>
      <c r="N589" s="1142"/>
    </row>
    <row r="590" spans="1:14" s="3" customFormat="1" x14ac:dyDescent="0.25">
      <c r="A590" s="727"/>
      <c r="B590" s="609"/>
      <c r="C590" s="609"/>
      <c r="D590" s="610"/>
      <c r="E590" s="1140"/>
      <c r="F590" s="1141"/>
      <c r="G590" s="1142"/>
      <c r="H590" s="1142"/>
      <c r="I590" s="1148"/>
      <c r="J590" s="1142"/>
      <c r="K590" s="1142"/>
      <c r="L590" s="1142"/>
      <c r="M590" s="1142"/>
      <c r="N590" s="1142"/>
    </row>
    <row r="591" spans="1:14" s="3" customFormat="1" x14ac:dyDescent="0.25">
      <c r="A591" s="727"/>
      <c r="B591" s="609"/>
      <c r="C591" s="609"/>
      <c r="D591" s="610"/>
      <c r="E591" s="1140"/>
      <c r="F591" s="1141"/>
      <c r="G591" s="1142"/>
      <c r="H591" s="1142"/>
      <c r="I591" s="1148"/>
      <c r="J591" s="1142"/>
      <c r="K591" s="1142"/>
      <c r="L591" s="1142"/>
      <c r="M591" s="1142"/>
      <c r="N591" s="1142"/>
    </row>
    <row r="592" spans="1:14" s="3" customFormat="1" x14ac:dyDescent="0.25">
      <c r="A592" s="727"/>
      <c r="B592" s="609"/>
      <c r="C592" s="609"/>
      <c r="D592" s="610"/>
      <c r="E592" s="1140"/>
      <c r="F592" s="1141"/>
      <c r="G592" s="1142"/>
      <c r="H592" s="1142"/>
      <c r="I592" s="1148"/>
      <c r="J592" s="1142"/>
      <c r="K592" s="1142"/>
      <c r="L592" s="1142"/>
      <c r="M592" s="1142"/>
      <c r="N592" s="1142"/>
    </row>
    <row r="593" spans="1:14" s="3" customFormat="1" x14ac:dyDescent="0.25">
      <c r="A593" s="727"/>
      <c r="B593" s="609"/>
      <c r="C593" s="609"/>
      <c r="D593" s="610"/>
      <c r="E593" s="1140"/>
      <c r="F593" s="1141"/>
      <c r="G593" s="1142"/>
      <c r="H593" s="1142"/>
      <c r="I593" s="1148"/>
      <c r="J593" s="1142"/>
      <c r="K593" s="1142"/>
      <c r="L593" s="1142"/>
      <c r="M593" s="1142"/>
      <c r="N593" s="1142"/>
    </row>
    <row r="594" spans="1:14" s="3" customFormat="1" x14ac:dyDescent="0.25">
      <c r="A594" s="727"/>
      <c r="B594" s="609"/>
      <c r="C594" s="609"/>
      <c r="D594" s="610"/>
      <c r="E594" s="1140"/>
      <c r="F594" s="1141"/>
      <c r="G594" s="1142"/>
      <c r="H594" s="1142"/>
      <c r="I594" s="1148"/>
      <c r="J594" s="1142"/>
      <c r="K594" s="1142"/>
      <c r="L594" s="1142"/>
      <c r="M594" s="1142"/>
      <c r="N594" s="1142"/>
    </row>
    <row r="595" spans="1:14" s="3" customFormat="1" x14ac:dyDescent="0.25">
      <c r="A595" s="727"/>
      <c r="B595" s="609"/>
      <c r="C595" s="609"/>
      <c r="D595" s="610"/>
      <c r="E595" s="1140"/>
      <c r="F595" s="1141"/>
      <c r="G595" s="1142"/>
      <c r="H595" s="1142"/>
      <c r="I595" s="1148"/>
      <c r="J595" s="1142"/>
      <c r="K595" s="1142"/>
      <c r="L595" s="1142"/>
      <c r="M595" s="1142"/>
      <c r="N595" s="1142"/>
    </row>
    <row r="596" spans="1:14" s="3" customFormat="1" x14ac:dyDescent="0.25">
      <c r="A596" s="727"/>
      <c r="B596" s="609"/>
      <c r="C596" s="609"/>
      <c r="D596" s="610"/>
      <c r="E596" s="1140"/>
      <c r="F596" s="1141"/>
      <c r="G596" s="1142"/>
      <c r="H596" s="1142"/>
      <c r="I596" s="1148"/>
      <c r="J596" s="1142"/>
      <c r="K596" s="1142"/>
      <c r="L596" s="1142"/>
      <c r="M596" s="1142"/>
      <c r="N596" s="1142"/>
    </row>
    <row r="597" spans="1:14" s="3" customFormat="1" x14ac:dyDescent="0.25">
      <c r="A597" s="727"/>
      <c r="B597" s="609"/>
      <c r="C597" s="609"/>
      <c r="D597" s="610"/>
      <c r="E597" s="1140"/>
      <c r="F597" s="1141"/>
      <c r="G597" s="1142"/>
      <c r="H597" s="1142"/>
      <c r="I597" s="1148"/>
      <c r="J597" s="1142"/>
      <c r="K597" s="1142"/>
      <c r="L597" s="1142"/>
      <c r="M597" s="1142"/>
      <c r="N597" s="1142"/>
    </row>
    <row r="598" spans="1:14" s="3" customFormat="1" x14ac:dyDescent="0.25">
      <c r="A598" s="727"/>
      <c r="B598" s="609"/>
      <c r="C598" s="609"/>
      <c r="D598" s="610"/>
      <c r="E598" s="1140"/>
      <c r="F598" s="1141"/>
      <c r="G598" s="1142"/>
      <c r="H598" s="1142"/>
      <c r="I598" s="1148"/>
      <c r="J598" s="1142"/>
      <c r="K598" s="1142"/>
      <c r="L598" s="1142"/>
      <c r="M598" s="1142"/>
      <c r="N598" s="1142"/>
    </row>
    <row r="599" spans="1:14" s="3" customFormat="1" x14ac:dyDescent="0.25">
      <c r="A599" s="727"/>
      <c r="B599" s="609"/>
      <c r="C599" s="609"/>
      <c r="D599" s="610"/>
      <c r="E599" s="1140"/>
      <c r="F599" s="1141"/>
      <c r="G599" s="1142"/>
      <c r="H599" s="1142"/>
      <c r="I599" s="1148"/>
      <c r="J599" s="1142"/>
      <c r="K599" s="1142"/>
      <c r="L599" s="1142"/>
      <c r="M599" s="1142"/>
      <c r="N599" s="1142"/>
    </row>
    <row r="600" spans="1:14" s="3" customFormat="1" x14ac:dyDescent="0.25">
      <c r="A600" s="727"/>
      <c r="B600" s="609"/>
      <c r="C600" s="609"/>
      <c r="D600" s="610"/>
      <c r="E600" s="1140"/>
      <c r="F600" s="1141"/>
      <c r="G600" s="1142"/>
      <c r="H600" s="1142"/>
      <c r="I600" s="1148"/>
      <c r="J600" s="1142"/>
      <c r="K600" s="1142"/>
      <c r="L600" s="1142"/>
      <c r="M600" s="1142"/>
      <c r="N600" s="1142"/>
    </row>
    <row r="601" spans="1:14" s="3" customFormat="1" x14ac:dyDescent="0.25">
      <c r="A601" s="727"/>
      <c r="B601" s="609"/>
      <c r="C601" s="609"/>
      <c r="D601" s="610"/>
      <c r="E601" s="1140"/>
      <c r="F601" s="1141"/>
      <c r="G601" s="1142"/>
      <c r="H601" s="1142"/>
      <c r="I601" s="1148"/>
      <c r="J601" s="1142"/>
      <c r="K601" s="1142"/>
      <c r="L601" s="1142"/>
      <c r="M601" s="1142"/>
      <c r="N601" s="1142"/>
    </row>
    <row r="602" spans="1:14" s="3" customFormat="1" x14ac:dyDescent="0.25">
      <c r="A602" s="727"/>
      <c r="B602" s="609"/>
      <c r="C602" s="609"/>
      <c r="D602" s="610"/>
      <c r="E602" s="1140"/>
      <c r="F602" s="1141"/>
      <c r="G602" s="1142"/>
      <c r="H602" s="1142"/>
      <c r="I602" s="1148"/>
      <c r="J602" s="1142"/>
      <c r="K602" s="1142"/>
      <c r="L602" s="1142"/>
      <c r="M602" s="1142"/>
      <c r="N602" s="1142"/>
    </row>
    <row r="603" spans="1:14" s="3" customFormat="1" x14ac:dyDescent="0.25">
      <c r="A603" s="727"/>
      <c r="B603" s="609"/>
      <c r="C603" s="609"/>
      <c r="D603" s="610"/>
      <c r="E603" s="1140"/>
      <c r="F603" s="1141"/>
      <c r="G603" s="1142"/>
      <c r="H603" s="1142"/>
      <c r="I603" s="1148"/>
      <c r="J603" s="1142"/>
      <c r="K603" s="1142"/>
      <c r="L603" s="1142"/>
      <c r="M603" s="1142"/>
      <c r="N603" s="1142"/>
    </row>
    <row r="604" spans="1:14" s="3" customFormat="1" x14ac:dyDescent="0.25">
      <c r="A604" s="727"/>
      <c r="B604" s="609"/>
      <c r="C604" s="609"/>
      <c r="D604" s="610"/>
      <c r="E604" s="1140"/>
      <c r="F604" s="1141"/>
      <c r="G604" s="1142"/>
      <c r="H604" s="1142"/>
      <c r="I604" s="1148"/>
      <c r="J604" s="1142"/>
      <c r="K604" s="1142"/>
      <c r="L604" s="1142"/>
      <c r="M604" s="1142"/>
      <c r="N604" s="1142"/>
    </row>
    <row r="605" spans="1:14" s="3" customFormat="1" x14ac:dyDescent="0.25">
      <c r="A605" s="727"/>
      <c r="B605" s="609"/>
      <c r="C605" s="609"/>
      <c r="D605" s="610"/>
      <c r="E605" s="1140"/>
      <c r="F605" s="1141"/>
      <c r="G605" s="1142"/>
      <c r="H605" s="1142"/>
      <c r="I605" s="1148"/>
      <c r="J605" s="1142"/>
      <c r="K605" s="1142"/>
      <c r="L605" s="1142"/>
      <c r="M605" s="1142"/>
      <c r="N605" s="1142"/>
    </row>
    <row r="606" spans="1:14" s="3" customFormat="1" x14ac:dyDescent="0.25">
      <c r="A606" s="727"/>
      <c r="B606" s="609"/>
      <c r="C606" s="609"/>
      <c r="D606" s="610"/>
      <c r="E606" s="1140"/>
      <c r="F606" s="1141"/>
      <c r="G606" s="1142"/>
      <c r="H606" s="1142"/>
      <c r="I606" s="1148"/>
      <c r="J606" s="1142"/>
      <c r="K606" s="1142"/>
      <c r="L606" s="1142"/>
      <c r="M606" s="1142"/>
      <c r="N606" s="1142"/>
    </row>
    <row r="607" spans="1:14" s="3" customFormat="1" x14ac:dyDescent="0.25">
      <c r="A607" s="727"/>
      <c r="B607" s="609"/>
      <c r="C607" s="609"/>
      <c r="D607" s="610"/>
      <c r="E607" s="1140"/>
      <c r="F607" s="1141"/>
      <c r="G607" s="1142"/>
      <c r="H607" s="1142"/>
      <c r="I607" s="1148"/>
      <c r="J607" s="1142"/>
      <c r="K607" s="1142"/>
      <c r="L607" s="1142"/>
      <c r="M607" s="1142"/>
      <c r="N607" s="1142"/>
    </row>
    <row r="608" spans="1:14" s="3" customFormat="1" x14ac:dyDescent="0.25">
      <c r="A608" s="727"/>
      <c r="B608" s="609"/>
      <c r="C608" s="609"/>
      <c r="D608" s="610"/>
      <c r="E608" s="1140"/>
      <c r="F608" s="1141"/>
      <c r="G608" s="1142"/>
      <c r="H608" s="1142"/>
      <c r="I608" s="1148"/>
      <c r="J608" s="1142"/>
      <c r="K608" s="1142"/>
      <c r="L608" s="1142"/>
      <c r="M608" s="1142"/>
      <c r="N608" s="1142"/>
    </row>
    <row r="609" spans="1:14" s="3" customFormat="1" x14ac:dyDescent="0.25">
      <c r="A609" s="727"/>
      <c r="B609" s="609"/>
      <c r="C609" s="609"/>
      <c r="D609" s="610"/>
      <c r="E609" s="1140"/>
      <c r="F609" s="1141"/>
      <c r="G609" s="1142"/>
      <c r="H609" s="1142"/>
      <c r="I609" s="1148"/>
      <c r="J609" s="1142"/>
      <c r="K609" s="1142"/>
      <c r="L609" s="1142"/>
      <c r="M609" s="1142"/>
      <c r="N609" s="1142"/>
    </row>
    <row r="610" spans="1:14" s="3" customFormat="1" x14ac:dyDescent="0.25">
      <c r="A610" s="727"/>
      <c r="B610" s="609"/>
      <c r="C610" s="609"/>
      <c r="D610" s="610"/>
      <c r="E610" s="1140"/>
      <c r="F610" s="1141"/>
      <c r="G610" s="1142"/>
      <c r="H610" s="1142"/>
      <c r="I610" s="1148"/>
      <c r="J610" s="1142"/>
      <c r="K610" s="1142"/>
      <c r="L610" s="1142"/>
      <c r="M610" s="1142"/>
      <c r="N610" s="1142"/>
    </row>
    <row r="611" spans="1:14" s="3" customFormat="1" x14ac:dyDescent="0.25">
      <c r="A611" s="727"/>
      <c r="B611" s="609"/>
      <c r="C611" s="609"/>
      <c r="D611" s="610"/>
      <c r="E611" s="1140"/>
      <c r="F611" s="1141"/>
      <c r="G611" s="1142"/>
      <c r="H611" s="1142"/>
      <c r="I611" s="1148"/>
      <c r="J611" s="1142"/>
      <c r="K611" s="1142"/>
      <c r="L611" s="1142"/>
      <c r="M611" s="1142"/>
      <c r="N611" s="1142"/>
    </row>
    <row r="612" spans="1:14" s="3" customFormat="1" x14ac:dyDescent="0.25">
      <c r="A612" s="727"/>
      <c r="B612" s="609"/>
      <c r="C612" s="609"/>
      <c r="D612" s="610"/>
      <c r="E612" s="1140"/>
      <c r="F612" s="1141"/>
      <c r="G612" s="1142"/>
      <c r="H612" s="1142"/>
      <c r="I612" s="1148"/>
      <c r="J612" s="1142"/>
      <c r="K612" s="1142"/>
      <c r="L612" s="1142"/>
      <c r="M612" s="1142"/>
      <c r="N612" s="1142"/>
    </row>
    <row r="613" spans="1:14" s="3" customFormat="1" x14ac:dyDescent="0.25">
      <c r="A613" s="727"/>
      <c r="B613" s="609"/>
      <c r="C613" s="609"/>
      <c r="D613" s="610"/>
      <c r="E613" s="1140"/>
      <c r="F613" s="1141"/>
      <c r="G613" s="1142"/>
      <c r="H613" s="1142"/>
      <c r="I613" s="1148"/>
      <c r="J613" s="1142"/>
      <c r="K613" s="1142"/>
      <c r="L613" s="1142"/>
      <c r="M613" s="1142"/>
      <c r="N613" s="1142"/>
    </row>
    <row r="614" spans="1:14" s="3" customFormat="1" x14ac:dyDescent="0.25">
      <c r="A614" s="727"/>
      <c r="B614" s="609"/>
      <c r="C614" s="609"/>
      <c r="D614" s="610"/>
      <c r="E614" s="1140"/>
      <c r="F614" s="1141"/>
      <c r="G614" s="1142"/>
      <c r="H614" s="1142"/>
      <c r="I614" s="1148"/>
      <c r="J614" s="1142"/>
      <c r="K614" s="1142"/>
      <c r="L614" s="1142"/>
      <c r="M614" s="1142"/>
      <c r="N614" s="1142"/>
    </row>
    <row r="615" spans="1:14" s="3" customFormat="1" x14ac:dyDescent="0.25">
      <c r="A615" s="727"/>
      <c r="B615" s="609"/>
      <c r="C615" s="609"/>
      <c r="D615" s="610"/>
      <c r="E615" s="1140"/>
      <c r="F615" s="1141"/>
      <c r="G615" s="1142"/>
      <c r="H615" s="1142"/>
      <c r="I615" s="1148"/>
      <c r="J615" s="1142"/>
      <c r="K615" s="1142"/>
      <c r="L615" s="1142"/>
      <c r="M615" s="1142"/>
      <c r="N615" s="1142"/>
    </row>
    <row r="616" spans="1:14" s="3" customFormat="1" x14ac:dyDescent="0.25">
      <c r="A616" s="727"/>
      <c r="B616" s="609"/>
      <c r="C616" s="609"/>
      <c r="D616" s="610"/>
      <c r="E616" s="1140"/>
      <c r="F616" s="1141"/>
      <c r="G616" s="1142"/>
      <c r="H616" s="1142"/>
      <c r="I616" s="1148"/>
      <c r="J616" s="1142"/>
      <c r="K616" s="1142"/>
      <c r="L616" s="1142"/>
      <c r="M616" s="1142"/>
      <c r="N616" s="1142"/>
    </row>
    <row r="617" spans="1:14" s="3" customFormat="1" x14ac:dyDescent="0.25">
      <c r="A617" s="727"/>
      <c r="B617" s="609"/>
      <c r="C617" s="609"/>
      <c r="D617" s="610"/>
      <c r="E617" s="1140"/>
      <c r="F617" s="1141"/>
      <c r="G617" s="1142"/>
      <c r="H617" s="1142"/>
      <c r="I617" s="1148"/>
      <c r="J617" s="1142"/>
      <c r="K617" s="1142"/>
      <c r="L617" s="1142"/>
      <c r="M617" s="1142"/>
      <c r="N617" s="1142"/>
    </row>
    <row r="618" spans="1:14" s="3" customFormat="1" x14ac:dyDescent="0.25">
      <c r="A618" s="727"/>
      <c r="B618" s="609"/>
      <c r="C618" s="609"/>
      <c r="D618" s="610"/>
      <c r="E618" s="1140"/>
      <c r="F618" s="1141"/>
      <c r="G618" s="1142"/>
      <c r="H618" s="1142"/>
      <c r="I618" s="1148"/>
      <c r="J618" s="1142"/>
      <c r="K618" s="1142"/>
      <c r="L618" s="1142"/>
      <c r="M618" s="1142"/>
      <c r="N618" s="1142"/>
    </row>
    <row r="619" spans="1:14" s="3" customFormat="1" x14ac:dyDescent="0.25">
      <c r="A619" s="727"/>
      <c r="B619" s="609"/>
      <c r="C619" s="609"/>
      <c r="D619" s="610"/>
      <c r="E619" s="1140"/>
      <c r="F619" s="1141"/>
      <c r="G619" s="1142"/>
      <c r="H619" s="1142"/>
      <c r="I619" s="1148"/>
      <c r="J619" s="1142"/>
      <c r="K619" s="1142"/>
      <c r="L619" s="1142"/>
      <c r="M619" s="1142"/>
      <c r="N619" s="1142"/>
    </row>
    <row r="620" spans="1:14" s="3" customFormat="1" x14ac:dyDescent="0.25">
      <c r="A620" s="727"/>
      <c r="B620" s="609"/>
      <c r="C620" s="609"/>
      <c r="D620" s="610"/>
      <c r="E620" s="1140"/>
      <c r="F620" s="1141"/>
      <c r="G620" s="1142"/>
      <c r="H620" s="1142"/>
      <c r="I620" s="1148"/>
      <c r="J620" s="1142"/>
      <c r="K620" s="1142"/>
      <c r="L620" s="1142"/>
      <c r="M620" s="1142"/>
      <c r="N620" s="1142"/>
    </row>
    <row r="621" spans="1:14" s="3" customFormat="1" x14ac:dyDescent="0.25">
      <c r="A621" s="727"/>
      <c r="B621" s="609"/>
      <c r="C621" s="609"/>
      <c r="D621" s="610"/>
      <c r="E621" s="1140"/>
      <c r="F621" s="1141"/>
      <c r="G621" s="1142"/>
      <c r="H621" s="1142"/>
      <c r="I621" s="1148"/>
      <c r="J621" s="1142"/>
      <c r="K621" s="1142"/>
      <c r="L621" s="1142"/>
      <c r="M621" s="1142"/>
      <c r="N621" s="1142"/>
    </row>
    <row r="622" spans="1:14" s="3" customFormat="1" x14ac:dyDescent="0.25">
      <c r="A622" s="727"/>
      <c r="B622" s="609"/>
      <c r="C622" s="609"/>
      <c r="D622" s="610"/>
      <c r="E622" s="1140"/>
      <c r="F622" s="1141"/>
      <c r="G622" s="1142"/>
      <c r="H622" s="1142"/>
      <c r="I622" s="1148"/>
      <c r="J622" s="1142"/>
      <c r="K622" s="1142"/>
      <c r="L622" s="1142"/>
      <c r="M622" s="1142"/>
      <c r="N622" s="1142"/>
    </row>
    <row r="623" spans="1:14" s="3" customFormat="1" x14ac:dyDescent="0.25">
      <c r="A623" s="727"/>
      <c r="B623" s="609"/>
      <c r="C623" s="609"/>
      <c r="D623" s="610"/>
      <c r="E623" s="1140"/>
      <c r="F623" s="1141"/>
      <c r="G623" s="1142"/>
      <c r="H623" s="1142"/>
      <c r="I623" s="1148"/>
      <c r="J623" s="1142"/>
      <c r="K623" s="1142"/>
      <c r="L623" s="1142"/>
      <c r="M623" s="1142"/>
      <c r="N623" s="1142"/>
    </row>
    <row r="624" spans="1:14" s="3" customFormat="1" x14ac:dyDescent="0.25">
      <c r="A624" s="727"/>
      <c r="B624" s="609"/>
      <c r="C624" s="609"/>
      <c r="D624" s="610"/>
      <c r="E624" s="1140"/>
      <c r="F624" s="1141"/>
      <c r="G624" s="1142"/>
      <c r="H624" s="1142"/>
      <c r="I624" s="1148"/>
      <c r="J624" s="1142"/>
      <c r="K624" s="1142"/>
      <c r="L624" s="1142"/>
      <c r="M624" s="1142"/>
      <c r="N624" s="1142"/>
    </row>
    <row r="625" spans="1:14" s="3" customFormat="1" x14ac:dyDescent="0.25">
      <c r="A625" s="727"/>
      <c r="B625" s="609"/>
      <c r="C625" s="609"/>
      <c r="D625" s="610"/>
      <c r="E625" s="1140"/>
      <c r="F625" s="1141"/>
      <c r="G625" s="1142"/>
      <c r="H625" s="1142"/>
      <c r="I625" s="1148"/>
      <c r="J625" s="1142"/>
      <c r="K625" s="1142"/>
      <c r="L625" s="1142"/>
      <c r="M625" s="1142"/>
      <c r="N625" s="1142"/>
    </row>
    <row r="626" spans="1:14" s="3" customFormat="1" x14ac:dyDescent="0.25">
      <c r="A626" s="727"/>
      <c r="B626" s="609"/>
      <c r="C626" s="609"/>
      <c r="D626" s="610"/>
      <c r="E626" s="1140"/>
      <c r="F626" s="1141"/>
      <c r="G626" s="1142"/>
      <c r="H626" s="1142"/>
      <c r="I626" s="1148"/>
      <c r="J626" s="1142"/>
      <c r="K626" s="1142"/>
      <c r="L626" s="1142"/>
      <c r="M626" s="1142"/>
      <c r="N626" s="1142"/>
    </row>
    <row r="627" spans="1:14" s="3" customFormat="1" x14ac:dyDescent="0.25">
      <c r="A627" s="727"/>
      <c r="B627" s="609"/>
      <c r="C627" s="609"/>
      <c r="D627" s="610"/>
      <c r="E627" s="1140"/>
      <c r="F627" s="1141"/>
      <c r="G627" s="1142"/>
      <c r="H627" s="1142"/>
      <c r="I627" s="1148"/>
      <c r="J627" s="1142"/>
      <c r="K627" s="1142"/>
      <c r="L627" s="1142"/>
      <c r="M627" s="1142"/>
      <c r="N627" s="1142"/>
    </row>
    <row r="628" spans="1:14" s="3" customFormat="1" x14ac:dyDescent="0.25">
      <c r="A628" s="727"/>
      <c r="B628" s="609"/>
      <c r="C628" s="609"/>
      <c r="D628" s="610"/>
      <c r="E628" s="1140"/>
      <c r="F628" s="1141"/>
      <c r="G628" s="1142"/>
      <c r="H628" s="1142"/>
      <c r="I628" s="1148"/>
      <c r="J628" s="1142"/>
      <c r="K628" s="1142"/>
      <c r="L628" s="1142"/>
      <c r="M628" s="1142"/>
      <c r="N628" s="1142"/>
    </row>
    <row r="629" spans="1:14" s="3" customFormat="1" x14ac:dyDescent="0.25">
      <c r="A629" s="727"/>
      <c r="B629" s="609"/>
      <c r="C629" s="609"/>
      <c r="D629" s="610"/>
      <c r="E629" s="1140"/>
      <c r="F629" s="1141"/>
      <c r="G629" s="1142"/>
      <c r="H629" s="1142"/>
      <c r="I629" s="1148"/>
      <c r="J629" s="1142"/>
      <c r="K629" s="1142"/>
      <c r="L629" s="1142"/>
      <c r="M629" s="1142"/>
      <c r="N629" s="1142"/>
    </row>
    <row r="630" spans="1:14" s="3" customFormat="1" x14ac:dyDescent="0.25">
      <c r="A630" s="727"/>
      <c r="B630" s="609"/>
      <c r="C630" s="609"/>
      <c r="D630" s="610"/>
      <c r="E630" s="1140"/>
      <c r="F630" s="1141"/>
      <c r="G630" s="1142"/>
      <c r="H630" s="1142"/>
      <c r="I630" s="1148"/>
      <c r="J630" s="1142"/>
      <c r="K630" s="1142"/>
      <c r="L630" s="1142"/>
      <c r="M630" s="1142"/>
      <c r="N630" s="1142"/>
    </row>
    <row r="631" spans="1:14" s="3" customFormat="1" x14ac:dyDescent="0.25">
      <c r="A631" s="727"/>
      <c r="B631" s="609"/>
      <c r="C631" s="609"/>
      <c r="D631" s="610"/>
      <c r="E631" s="1140"/>
      <c r="F631" s="1141"/>
      <c r="G631" s="1142"/>
      <c r="H631" s="1142"/>
      <c r="I631" s="1148"/>
      <c r="J631" s="1142"/>
      <c r="K631" s="1142"/>
      <c r="L631" s="1142"/>
      <c r="M631" s="1142"/>
      <c r="N631" s="1142"/>
    </row>
    <row r="632" spans="1:14" s="3" customFormat="1" x14ac:dyDescent="0.25">
      <c r="A632" s="727"/>
      <c r="B632" s="609"/>
      <c r="C632" s="609"/>
      <c r="D632" s="610"/>
      <c r="E632" s="1140"/>
      <c r="F632" s="1141"/>
      <c r="G632" s="1142"/>
      <c r="H632" s="1142"/>
      <c r="I632" s="1148"/>
      <c r="J632" s="1142"/>
      <c r="K632" s="1142"/>
      <c r="L632" s="1142"/>
      <c r="M632" s="1142"/>
      <c r="N632" s="1142"/>
    </row>
    <row r="633" spans="1:14" s="3" customFormat="1" x14ac:dyDescent="0.25">
      <c r="A633" s="727"/>
      <c r="B633" s="609"/>
      <c r="C633" s="609"/>
      <c r="D633" s="610"/>
      <c r="E633" s="1140"/>
      <c r="F633" s="1141"/>
      <c r="G633" s="1142"/>
      <c r="H633" s="1142"/>
      <c r="I633" s="1148"/>
      <c r="J633" s="1142"/>
      <c r="K633" s="1142"/>
      <c r="L633" s="1142"/>
      <c r="M633" s="1142"/>
      <c r="N633" s="1142"/>
    </row>
    <row r="634" spans="1:14" s="3" customFormat="1" x14ac:dyDescent="0.25">
      <c r="A634" s="727"/>
      <c r="B634" s="609"/>
      <c r="C634" s="609"/>
      <c r="D634" s="610"/>
      <c r="E634" s="1140"/>
      <c r="F634" s="1141"/>
      <c r="G634" s="1142"/>
      <c r="H634" s="1142"/>
      <c r="I634" s="1148"/>
      <c r="J634" s="1142"/>
      <c r="K634" s="1142"/>
      <c r="L634" s="1142"/>
      <c r="M634" s="1142"/>
      <c r="N634" s="1142"/>
    </row>
    <row r="635" spans="1:14" s="3" customFormat="1" x14ac:dyDescent="0.25">
      <c r="A635" s="727"/>
      <c r="B635" s="609"/>
      <c r="C635" s="609"/>
      <c r="D635" s="610"/>
      <c r="E635" s="1140"/>
      <c r="F635" s="1141"/>
      <c r="G635" s="1142"/>
      <c r="H635" s="1142"/>
      <c r="I635" s="1148"/>
      <c r="J635" s="1142"/>
      <c r="K635" s="1142"/>
      <c r="L635" s="1142"/>
      <c r="M635" s="1142"/>
      <c r="N635" s="1142"/>
    </row>
    <row r="636" spans="1:14" s="3" customFormat="1" x14ac:dyDescent="0.25">
      <c r="A636" s="727"/>
      <c r="B636" s="609"/>
      <c r="C636" s="609"/>
      <c r="D636" s="610"/>
      <c r="E636" s="1140"/>
      <c r="F636" s="1141"/>
      <c r="G636" s="1142"/>
      <c r="H636" s="1142"/>
      <c r="I636" s="1148"/>
      <c r="J636" s="1142"/>
      <c r="K636" s="1142"/>
      <c r="L636" s="1142"/>
      <c r="M636" s="1142"/>
      <c r="N636" s="1142"/>
    </row>
    <row r="637" spans="1:14" s="3" customFormat="1" x14ac:dyDescent="0.25">
      <c r="A637" s="727"/>
      <c r="B637" s="609"/>
      <c r="C637" s="609"/>
      <c r="D637" s="610"/>
      <c r="E637" s="1140"/>
      <c r="F637" s="1141"/>
      <c r="G637" s="1142"/>
      <c r="H637" s="1142"/>
      <c r="I637" s="1148"/>
      <c r="J637" s="1142"/>
      <c r="K637" s="1142"/>
      <c r="L637" s="1142"/>
      <c r="M637" s="1142"/>
      <c r="N637" s="1142"/>
    </row>
    <row r="638" spans="1:14" s="3" customFormat="1" x14ac:dyDescent="0.25">
      <c r="A638" s="727"/>
      <c r="B638" s="609"/>
      <c r="C638" s="609"/>
      <c r="D638" s="610"/>
      <c r="E638" s="1140"/>
      <c r="F638" s="1141"/>
      <c r="G638" s="1142"/>
      <c r="H638" s="1142"/>
      <c r="I638" s="1148"/>
      <c r="J638" s="1142"/>
      <c r="K638" s="1142"/>
      <c r="L638" s="1142"/>
      <c r="M638" s="1142"/>
      <c r="N638" s="1142"/>
    </row>
    <row r="639" spans="1:14" s="3" customFormat="1" x14ac:dyDescent="0.25">
      <c r="A639" s="727"/>
      <c r="B639" s="609"/>
      <c r="C639" s="609"/>
      <c r="D639" s="610"/>
      <c r="E639" s="1140"/>
      <c r="F639" s="1141"/>
      <c r="G639" s="1142"/>
      <c r="H639" s="1142"/>
      <c r="I639" s="1148"/>
      <c r="J639" s="1142"/>
      <c r="K639" s="1142"/>
      <c r="L639" s="1142"/>
      <c r="M639" s="1142"/>
      <c r="N639" s="1142"/>
    </row>
    <row r="640" spans="1:14" s="3" customFormat="1" x14ac:dyDescent="0.25">
      <c r="A640" s="727"/>
      <c r="B640" s="609"/>
      <c r="C640" s="609"/>
      <c r="D640" s="610"/>
      <c r="E640" s="1140"/>
      <c r="F640" s="1141"/>
      <c r="G640" s="1142"/>
      <c r="H640" s="1142"/>
      <c r="I640" s="1148"/>
      <c r="J640" s="1142"/>
      <c r="K640" s="1142"/>
      <c r="L640" s="1142"/>
      <c r="M640" s="1142"/>
      <c r="N640" s="1142"/>
    </row>
    <row r="641" spans="1:14" s="3" customFormat="1" x14ac:dyDescent="0.25">
      <c r="A641" s="727"/>
      <c r="B641" s="609"/>
      <c r="C641" s="609"/>
      <c r="D641" s="610"/>
      <c r="E641" s="1140"/>
      <c r="F641" s="1141"/>
      <c r="G641" s="1142"/>
      <c r="H641" s="1142"/>
      <c r="I641" s="1148"/>
      <c r="J641" s="1142"/>
      <c r="K641" s="1142"/>
      <c r="L641" s="1142"/>
      <c r="M641" s="1142"/>
      <c r="N641" s="1142"/>
    </row>
    <row r="642" spans="1:14" s="3" customFormat="1" x14ac:dyDescent="0.25">
      <c r="A642" s="727"/>
      <c r="B642" s="609"/>
      <c r="C642" s="609"/>
      <c r="D642" s="610"/>
      <c r="E642" s="1140"/>
      <c r="F642" s="1141"/>
      <c r="G642" s="1142"/>
      <c r="H642" s="1142"/>
      <c r="I642" s="1148"/>
      <c r="J642" s="1142"/>
      <c r="K642" s="1142"/>
      <c r="L642" s="1142"/>
      <c r="M642" s="1142"/>
      <c r="N642" s="1142"/>
    </row>
    <row r="643" spans="1:14" s="3" customFormat="1" x14ac:dyDescent="0.25">
      <c r="A643" s="727"/>
      <c r="B643" s="609"/>
      <c r="C643" s="609"/>
      <c r="D643" s="610"/>
      <c r="E643" s="1140"/>
      <c r="F643" s="1141"/>
      <c r="G643" s="1142"/>
      <c r="H643" s="1142"/>
      <c r="I643" s="1148"/>
      <c r="J643" s="1142"/>
      <c r="K643" s="1142"/>
      <c r="L643" s="1142"/>
      <c r="M643" s="1142"/>
      <c r="N643" s="1142"/>
    </row>
    <row r="644" spans="1:14" s="3" customFormat="1" x14ac:dyDescent="0.25">
      <c r="A644" s="727"/>
      <c r="B644" s="609"/>
      <c r="C644" s="609"/>
      <c r="D644" s="610"/>
      <c r="E644" s="1140"/>
      <c r="F644" s="1141"/>
      <c r="G644" s="1142"/>
      <c r="H644" s="1142"/>
      <c r="I644" s="1148"/>
      <c r="J644" s="1142"/>
      <c r="K644" s="1142"/>
      <c r="L644" s="1142"/>
      <c r="M644" s="1142"/>
      <c r="N644" s="1142"/>
    </row>
    <row r="645" spans="1:14" s="3" customFormat="1" x14ac:dyDescent="0.25">
      <c r="A645" s="727"/>
      <c r="B645" s="609"/>
      <c r="C645" s="609"/>
      <c r="D645" s="610"/>
      <c r="E645" s="1140"/>
      <c r="F645" s="1141"/>
      <c r="G645" s="1142"/>
      <c r="H645" s="1142"/>
      <c r="I645" s="1148"/>
      <c r="J645" s="1142"/>
      <c r="K645" s="1142"/>
      <c r="L645" s="1142"/>
      <c r="M645" s="1142"/>
      <c r="N645" s="1142"/>
    </row>
    <row r="646" spans="1:14" s="3" customFormat="1" x14ac:dyDescent="0.25">
      <c r="A646" s="727"/>
      <c r="B646" s="609"/>
      <c r="C646" s="609"/>
      <c r="D646" s="610"/>
      <c r="E646" s="1140"/>
      <c r="F646" s="1141"/>
      <c r="G646" s="1142"/>
      <c r="H646" s="1142"/>
      <c r="I646" s="1148"/>
      <c r="J646" s="1142"/>
      <c r="K646" s="1142"/>
      <c r="L646" s="1142"/>
      <c r="M646" s="1142"/>
      <c r="N646" s="1142"/>
    </row>
    <row r="647" spans="1:14" s="3" customFormat="1" x14ac:dyDescent="0.25">
      <c r="A647" s="727"/>
      <c r="B647" s="609"/>
      <c r="C647" s="609"/>
      <c r="D647" s="610"/>
      <c r="E647" s="1140"/>
      <c r="F647" s="1141"/>
      <c r="G647" s="1142"/>
      <c r="H647" s="1142"/>
      <c r="I647" s="1148"/>
      <c r="J647" s="1142"/>
      <c r="K647" s="1142"/>
      <c r="L647" s="1142"/>
      <c r="M647" s="1142"/>
      <c r="N647" s="1142"/>
    </row>
    <row r="648" spans="1:14" s="3" customFormat="1" x14ac:dyDescent="0.25">
      <c r="A648" s="727"/>
      <c r="B648" s="609"/>
      <c r="C648" s="609"/>
      <c r="D648" s="610"/>
      <c r="E648" s="1140"/>
      <c r="F648" s="1141"/>
      <c r="G648" s="1142"/>
      <c r="H648" s="1142"/>
      <c r="I648" s="1148"/>
      <c r="J648" s="1142"/>
      <c r="K648" s="1142"/>
      <c r="L648" s="1142"/>
      <c r="M648" s="1142"/>
      <c r="N648" s="1142"/>
    </row>
    <row r="649" spans="1:14" s="3" customFormat="1" x14ac:dyDescent="0.25">
      <c r="A649" s="727"/>
      <c r="B649" s="609"/>
      <c r="C649" s="609"/>
      <c r="D649" s="610"/>
      <c r="E649" s="1140"/>
      <c r="F649" s="1141"/>
      <c r="G649" s="1142"/>
      <c r="H649" s="1142"/>
      <c r="I649" s="1148"/>
      <c r="J649" s="1142"/>
      <c r="K649" s="1142"/>
      <c r="L649" s="1142"/>
      <c r="M649" s="1142"/>
      <c r="N649" s="1142"/>
    </row>
    <row r="650" spans="1:14" s="3" customFormat="1" x14ac:dyDescent="0.25">
      <c r="A650" s="727"/>
      <c r="B650" s="609"/>
      <c r="C650" s="609"/>
      <c r="D650" s="610"/>
      <c r="E650" s="1140"/>
      <c r="F650" s="1141"/>
      <c r="G650" s="1142"/>
      <c r="H650" s="1142"/>
      <c r="I650" s="1148"/>
      <c r="J650" s="1142"/>
      <c r="K650" s="1142"/>
      <c r="L650" s="1142"/>
      <c r="M650" s="1142"/>
      <c r="N650" s="1142"/>
    </row>
    <row r="651" spans="1:14" s="3" customFormat="1" x14ac:dyDescent="0.25">
      <c r="A651" s="727"/>
      <c r="B651" s="609"/>
      <c r="C651" s="609"/>
      <c r="D651" s="610"/>
      <c r="E651" s="1140"/>
      <c r="F651" s="1141"/>
      <c r="G651" s="1142"/>
      <c r="H651" s="1142"/>
      <c r="I651" s="1148"/>
      <c r="J651" s="1142"/>
      <c r="K651" s="1142"/>
      <c r="L651" s="1142"/>
      <c r="M651" s="1142"/>
      <c r="N651" s="1142"/>
    </row>
    <row r="652" spans="1:14" s="3" customFormat="1" x14ac:dyDescent="0.25">
      <c r="A652" s="727"/>
      <c r="B652" s="609"/>
      <c r="C652" s="609"/>
      <c r="D652" s="610"/>
      <c r="E652" s="1140"/>
      <c r="F652" s="1141"/>
      <c r="G652" s="1142"/>
      <c r="H652" s="1142"/>
      <c r="I652" s="1148"/>
      <c r="J652" s="1142"/>
      <c r="K652" s="1142"/>
      <c r="L652" s="1142"/>
      <c r="M652" s="1142"/>
      <c r="N652" s="1142"/>
    </row>
    <row r="653" spans="1:14" s="3" customFormat="1" x14ac:dyDescent="0.25">
      <c r="A653" s="727"/>
      <c r="B653" s="609"/>
      <c r="C653" s="609"/>
      <c r="D653" s="610"/>
      <c r="E653" s="1140"/>
      <c r="F653" s="1141"/>
      <c r="G653" s="1142"/>
      <c r="H653" s="1142"/>
      <c r="I653" s="1148"/>
      <c r="J653" s="1142"/>
      <c r="K653" s="1142"/>
      <c r="L653" s="1142"/>
      <c r="M653" s="1142"/>
      <c r="N653" s="1142"/>
    </row>
    <row r="654" spans="1:14" s="3" customFormat="1" x14ac:dyDescent="0.25">
      <c r="A654" s="727"/>
      <c r="B654" s="609"/>
      <c r="C654" s="609"/>
      <c r="D654" s="610"/>
      <c r="E654" s="1140"/>
      <c r="F654" s="1141"/>
      <c r="G654" s="1142"/>
      <c r="H654" s="1142"/>
      <c r="I654" s="1148"/>
      <c r="J654" s="1142"/>
      <c r="K654" s="1142"/>
      <c r="L654" s="1142"/>
      <c r="M654" s="1142"/>
      <c r="N654" s="1142"/>
    </row>
    <row r="655" spans="1:14" s="3" customFormat="1" x14ac:dyDescent="0.25">
      <c r="A655" s="727"/>
      <c r="B655" s="609"/>
      <c r="C655" s="609"/>
      <c r="D655" s="610"/>
      <c r="E655" s="1140"/>
      <c r="F655" s="1141"/>
      <c r="G655" s="1142"/>
      <c r="H655" s="1142"/>
      <c r="I655" s="1148"/>
      <c r="J655" s="1142"/>
      <c r="K655" s="1142"/>
      <c r="L655" s="1142"/>
      <c r="M655" s="1142"/>
      <c r="N655" s="1142"/>
    </row>
    <row r="656" spans="1:14" s="3" customFormat="1" x14ac:dyDescent="0.25">
      <c r="A656" s="727"/>
      <c r="B656" s="609"/>
      <c r="C656" s="609"/>
      <c r="D656" s="610"/>
      <c r="E656" s="1140"/>
      <c r="F656" s="1141"/>
      <c r="G656" s="1142"/>
      <c r="H656" s="1142"/>
      <c r="I656" s="1148"/>
      <c r="J656" s="1142"/>
      <c r="K656" s="1142"/>
      <c r="L656" s="1142"/>
      <c r="M656" s="1142"/>
      <c r="N656" s="1142"/>
    </row>
    <row r="657" spans="1:14" s="3" customFormat="1" x14ac:dyDescent="0.25">
      <c r="A657" s="727"/>
      <c r="B657" s="609"/>
      <c r="C657" s="609"/>
      <c r="D657" s="610"/>
      <c r="E657" s="1140"/>
      <c r="F657" s="1141"/>
      <c r="G657" s="1142"/>
      <c r="H657" s="1142"/>
      <c r="I657" s="1148"/>
      <c r="J657" s="1142"/>
      <c r="K657" s="1142"/>
      <c r="L657" s="1142"/>
      <c r="M657" s="1142"/>
      <c r="N657" s="1142"/>
    </row>
    <row r="658" spans="1:14" s="3" customFormat="1" x14ac:dyDescent="0.25">
      <c r="A658" s="727"/>
      <c r="B658" s="609"/>
      <c r="C658" s="609"/>
      <c r="D658" s="610"/>
      <c r="E658" s="1140"/>
      <c r="F658" s="1141"/>
      <c r="G658" s="1142"/>
      <c r="H658" s="1142"/>
      <c r="I658" s="1148"/>
      <c r="J658" s="1142"/>
      <c r="K658" s="1142"/>
      <c r="L658" s="1142"/>
      <c r="M658" s="1142"/>
      <c r="N658" s="1142"/>
    </row>
    <row r="659" spans="1:14" s="3" customFormat="1" x14ac:dyDescent="0.25">
      <c r="A659" s="727"/>
      <c r="B659" s="609"/>
      <c r="C659" s="609"/>
      <c r="D659" s="610"/>
      <c r="E659" s="1140"/>
      <c r="F659" s="1141"/>
      <c r="G659" s="1142"/>
      <c r="H659" s="1142"/>
      <c r="I659" s="1148"/>
      <c r="J659" s="1142"/>
      <c r="K659" s="1142"/>
      <c r="L659" s="1142"/>
      <c r="M659" s="1142"/>
      <c r="N659" s="1142"/>
    </row>
    <row r="660" spans="1:14" s="3" customFormat="1" x14ac:dyDescent="0.25">
      <c r="A660" s="727"/>
      <c r="B660" s="609"/>
      <c r="C660" s="609"/>
      <c r="D660" s="610"/>
      <c r="E660" s="1140"/>
      <c r="F660" s="1141"/>
      <c r="G660" s="1142"/>
      <c r="H660" s="1142"/>
      <c r="I660" s="1148"/>
      <c r="J660" s="1142"/>
      <c r="K660" s="1142"/>
      <c r="L660" s="1142"/>
      <c r="M660" s="1142"/>
      <c r="N660" s="1142"/>
    </row>
    <row r="661" spans="1:14" s="3" customFormat="1" x14ac:dyDescent="0.25">
      <c r="A661" s="727"/>
      <c r="B661" s="609"/>
      <c r="C661" s="609"/>
      <c r="D661" s="610"/>
      <c r="E661" s="1140"/>
      <c r="F661" s="1141"/>
      <c r="G661" s="1142"/>
      <c r="H661" s="1142"/>
      <c r="I661" s="1148"/>
      <c r="J661" s="1142"/>
      <c r="K661" s="1142"/>
      <c r="L661" s="1142"/>
      <c r="M661" s="1142"/>
      <c r="N661" s="1142"/>
    </row>
    <row r="662" spans="1:14" s="3" customFormat="1" x14ac:dyDescent="0.25">
      <c r="A662" s="727"/>
      <c r="B662" s="609"/>
      <c r="C662" s="609"/>
      <c r="D662" s="610"/>
      <c r="E662" s="1140"/>
      <c r="F662" s="1141"/>
      <c r="G662" s="1142"/>
      <c r="H662" s="1142"/>
      <c r="I662" s="1148"/>
      <c r="J662" s="1142"/>
      <c r="K662" s="1142"/>
      <c r="L662" s="1142"/>
      <c r="M662" s="1142"/>
      <c r="N662" s="1142"/>
    </row>
    <row r="663" spans="1:14" s="3" customFormat="1" x14ac:dyDescent="0.25">
      <c r="A663" s="727"/>
      <c r="B663" s="609"/>
      <c r="C663" s="609"/>
      <c r="D663" s="610"/>
      <c r="E663" s="1140"/>
      <c r="F663" s="1141"/>
      <c r="G663" s="1142"/>
      <c r="H663" s="1142"/>
      <c r="I663" s="1148"/>
      <c r="J663" s="1142"/>
      <c r="K663" s="1142"/>
      <c r="L663" s="1142"/>
      <c r="M663" s="1142"/>
      <c r="N663" s="1142"/>
    </row>
    <row r="664" spans="1:14" s="3" customFormat="1" x14ac:dyDescent="0.25">
      <c r="A664" s="727"/>
      <c r="B664" s="609"/>
      <c r="C664" s="609"/>
      <c r="D664" s="610"/>
      <c r="E664" s="1140"/>
      <c r="F664" s="1141"/>
      <c r="G664" s="1142"/>
      <c r="H664" s="1142"/>
      <c r="I664" s="1148"/>
      <c r="J664" s="1142"/>
      <c r="K664" s="1142"/>
      <c r="L664" s="1142"/>
      <c r="M664" s="1142"/>
      <c r="N664" s="1142"/>
    </row>
    <row r="665" spans="1:14" s="3" customFormat="1" x14ac:dyDescent="0.25">
      <c r="A665" s="727"/>
      <c r="B665" s="609"/>
      <c r="C665" s="609"/>
      <c r="D665" s="610"/>
      <c r="E665" s="1140"/>
      <c r="F665" s="1141"/>
      <c r="G665" s="1142"/>
      <c r="H665" s="1142"/>
      <c r="I665" s="1148"/>
      <c r="J665" s="1142"/>
      <c r="K665" s="1142"/>
      <c r="L665" s="1142"/>
      <c r="M665" s="1142"/>
      <c r="N665" s="1142"/>
    </row>
    <row r="666" spans="1:14" s="3" customFormat="1" x14ac:dyDescent="0.25">
      <c r="A666" s="727"/>
      <c r="B666" s="609"/>
      <c r="C666" s="609"/>
      <c r="D666" s="610"/>
      <c r="E666" s="1140"/>
      <c r="F666" s="1141"/>
      <c r="G666" s="1142"/>
      <c r="H666" s="1142"/>
      <c r="I666" s="1148"/>
      <c r="J666" s="1142"/>
      <c r="K666" s="1142"/>
      <c r="L666" s="1142"/>
      <c r="M666" s="1142"/>
      <c r="N666" s="1142"/>
    </row>
    <row r="667" spans="1:14" s="3" customFormat="1" x14ac:dyDescent="0.25">
      <c r="A667" s="727"/>
      <c r="B667" s="609"/>
      <c r="C667" s="609"/>
      <c r="D667" s="610"/>
      <c r="E667" s="1140"/>
      <c r="F667" s="1141"/>
      <c r="G667" s="1142"/>
      <c r="H667" s="1142"/>
      <c r="I667" s="1148"/>
      <c r="J667" s="1142"/>
      <c r="K667" s="1142"/>
      <c r="L667" s="1142"/>
      <c r="M667" s="1142"/>
      <c r="N667" s="1142"/>
    </row>
    <row r="668" spans="1:14" s="3" customFormat="1" x14ac:dyDescent="0.25">
      <c r="A668" s="727"/>
      <c r="B668" s="609"/>
      <c r="C668" s="609"/>
      <c r="D668" s="610"/>
      <c r="E668" s="1140"/>
      <c r="F668" s="1141"/>
      <c r="G668" s="1142"/>
      <c r="H668" s="1142"/>
      <c r="I668" s="1148"/>
      <c r="J668" s="1142"/>
      <c r="K668" s="1142"/>
      <c r="L668" s="1142"/>
      <c r="M668" s="1142"/>
      <c r="N668" s="1142"/>
    </row>
    <row r="669" spans="1:14" s="3" customFormat="1" x14ac:dyDescent="0.25">
      <c r="A669" s="727"/>
      <c r="B669" s="609"/>
      <c r="C669" s="609"/>
      <c r="D669" s="610"/>
      <c r="E669" s="1140"/>
      <c r="F669" s="1141"/>
      <c r="G669" s="1142"/>
      <c r="H669" s="1142"/>
      <c r="I669" s="1148"/>
      <c r="J669" s="1142"/>
      <c r="K669" s="1142"/>
      <c r="L669" s="1142"/>
      <c r="M669" s="1142"/>
      <c r="N669" s="1142"/>
    </row>
    <row r="670" spans="1:14" s="3" customFormat="1" x14ac:dyDescent="0.25">
      <c r="A670" s="727"/>
      <c r="B670" s="609"/>
      <c r="C670" s="609"/>
      <c r="D670" s="610"/>
      <c r="E670" s="1140"/>
      <c r="F670" s="1141"/>
      <c r="G670" s="1142"/>
      <c r="H670" s="1142"/>
      <c r="I670" s="1148"/>
      <c r="J670" s="1142"/>
      <c r="K670" s="1142"/>
      <c r="L670" s="1142"/>
      <c r="M670" s="1142"/>
      <c r="N670" s="1142"/>
    </row>
    <row r="671" spans="1:14" s="3" customFormat="1" x14ac:dyDescent="0.25">
      <c r="A671" s="727"/>
      <c r="B671" s="609"/>
      <c r="C671" s="609"/>
      <c r="D671" s="610"/>
      <c r="E671" s="1140"/>
      <c r="F671" s="1141"/>
      <c r="G671" s="1142"/>
      <c r="H671" s="1142"/>
      <c r="I671" s="1148"/>
      <c r="J671" s="1142"/>
      <c r="K671" s="1142"/>
      <c r="L671" s="1142"/>
      <c r="M671" s="1142"/>
      <c r="N671" s="1142"/>
    </row>
    <row r="672" spans="1:14" s="3" customFormat="1" x14ac:dyDescent="0.25">
      <c r="A672" s="727"/>
      <c r="B672" s="609"/>
      <c r="C672" s="609"/>
      <c r="D672" s="610"/>
      <c r="E672" s="1140"/>
      <c r="F672" s="1141"/>
      <c r="G672" s="1142"/>
      <c r="H672" s="1142"/>
      <c r="I672" s="1148"/>
      <c r="J672" s="1142"/>
      <c r="K672" s="1142"/>
      <c r="L672" s="1142"/>
      <c r="M672" s="1142"/>
      <c r="N672" s="1142"/>
    </row>
    <row r="673" spans="1:14" s="3" customFormat="1" x14ac:dyDescent="0.25">
      <c r="A673" s="727"/>
      <c r="B673" s="609"/>
      <c r="C673" s="609"/>
      <c r="D673" s="610"/>
      <c r="E673" s="1140"/>
      <c r="F673" s="1141"/>
      <c r="G673" s="1142"/>
      <c r="H673" s="1142"/>
      <c r="I673" s="1148"/>
      <c r="J673" s="1142"/>
      <c r="K673" s="1142"/>
      <c r="L673" s="1142"/>
      <c r="M673" s="1142"/>
      <c r="N673" s="1142"/>
    </row>
    <row r="674" spans="1:14" s="3" customFormat="1" x14ac:dyDescent="0.25">
      <c r="A674" s="727"/>
      <c r="B674" s="609"/>
      <c r="C674" s="609"/>
      <c r="D674" s="610"/>
      <c r="E674" s="1140"/>
      <c r="F674" s="1141"/>
      <c r="G674" s="1142"/>
      <c r="H674" s="1142"/>
      <c r="I674" s="1148"/>
      <c r="J674" s="1142"/>
      <c r="K674" s="1142"/>
      <c r="L674" s="1142"/>
      <c r="M674" s="1142"/>
      <c r="N674" s="1142"/>
    </row>
    <row r="675" spans="1:14" s="3" customFormat="1" x14ac:dyDescent="0.25">
      <c r="A675" s="727"/>
      <c r="B675" s="609"/>
      <c r="C675" s="609"/>
      <c r="D675" s="610"/>
      <c r="E675" s="1140"/>
      <c r="F675" s="1141"/>
      <c r="G675" s="1142"/>
      <c r="H675" s="1142"/>
      <c r="I675" s="1148"/>
      <c r="J675" s="1142"/>
      <c r="K675" s="1142"/>
      <c r="L675" s="1142"/>
      <c r="M675" s="1142"/>
      <c r="N675" s="1142"/>
    </row>
    <row r="676" spans="1:14" s="3" customFormat="1" x14ac:dyDescent="0.25">
      <c r="A676" s="727"/>
      <c r="B676" s="609"/>
      <c r="C676" s="609"/>
      <c r="D676" s="610"/>
      <c r="E676" s="1140"/>
      <c r="F676" s="1141"/>
      <c r="G676" s="1142"/>
      <c r="H676" s="1142"/>
      <c r="I676" s="1148"/>
      <c r="J676" s="1142"/>
      <c r="K676" s="1142"/>
      <c r="L676" s="1142"/>
      <c r="M676" s="1142"/>
      <c r="N676" s="1142"/>
    </row>
    <row r="677" spans="1:14" s="3" customFormat="1" x14ac:dyDescent="0.25">
      <c r="A677" s="727"/>
      <c r="B677" s="609"/>
      <c r="C677" s="609"/>
      <c r="D677" s="610"/>
      <c r="E677" s="1140"/>
      <c r="F677" s="1141"/>
      <c r="G677" s="1142"/>
      <c r="H677" s="1142"/>
      <c r="I677" s="1148"/>
      <c r="J677" s="1142"/>
      <c r="K677" s="1142"/>
      <c r="L677" s="1142"/>
      <c r="M677" s="1142"/>
      <c r="N677" s="1142"/>
    </row>
    <row r="678" spans="1:14" s="3" customFormat="1" x14ac:dyDescent="0.25">
      <c r="A678" s="727"/>
      <c r="B678" s="609"/>
      <c r="C678" s="609"/>
      <c r="D678" s="610"/>
      <c r="E678" s="1140"/>
      <c r="F678" s="1141"/>
      <c r="G678" s="1142"/>
      <c r="H678" s="1142"/>
      <c r="I678" s="1148"/>
      <c r="J678" s="1142"/>
      <c r="K678" s="1142"/>
      <c r="L678" s="1142"/>
      <c r="M678" s="1142"/>
      <c r="N678" s="1142"/>
    </row>
    <row r="679" spans="1:14" s="3" customFormat="1" x14ac:dyDescent="0.25">
      <c r="A679" s="727"/>
      <c r="B679" s="609"/>
      <c r="C679" s="609"/>
      <c r="D679" s="610"/>
      <c r="E679" s="1140"/>
      <c r="F679" s="1141"/>
      <c r="G679" s="1142"/>
      <c r="H679" s="1142"/>
      <c r="I679" s="1148"/>
      <c r="J679" s="1142"/>
      <c r="K679" s="1142"/>
      <c r="L679" s="1142"/>
      <c r="M679" s="1142"/>
      <c r="N679" s="1142"/>
    </row>
    <row r="680" spans="1:14" s="3" customFormat="1" x14ac:dyDescent="0.25">
      <c r="A680" s="727"/>
      <c r="B680" s="609"/>
      <c r="C680" s="609"/>
      <c r="D680" s="610"/>
      <c r="E680" s="1140"/>
      <c r="F680" s="1141"/>
      <c r="G680" s="1142"/>
      <c r="H680" s="1142"/>
      <c r="I680" s="1148"/>
      <c r="J680" s="1142"/>
      <c r="K680" s="1142"/>
      <c r="L680" s="1142"/>
      <c r="M680" s="1142"/>
      <c r="N680" s="1142"/>
    </row>
    <row r="681" spans="1:14" s="3" customFormat="1" x14ac:dyDescent="0.25">
      <c r="A681" s="727"/>
      <c r="B681" s="609"/>
      <c r="C681" s="609"/>
      <c r="D681" s="610"/>
      <c r="E681" s="1140"/>
      <c r="F681" s="1141"/>
      <c r="G681" s="1142"/>
      <c r="H681" s="1142"/>
      <c r="I681" s="1148"/>
      <c r="J681" s="1142"/>
      <c r="K681" s="1142"/>
      <c r="L681" s="1142"/>
      <c r="M681" s="1142"/>
      <c r="N681" s="1142"/>
    </row>
    <row r="682" spans="1:14" s="3" customFormat="1" x14ac:dyDescent="0.25">
      <c r="A682" s="727"/>
      <c r="B682" s="609"/>
      <c r="C682" s="609"/>
      <c r="D682" s="610"/>
      <c r="E682" s="1140"/>
      <c r="F682" s="1141"/>
      <c r="G682" s="1142"/>
      <c r="H682" s="1142"/>
      <c r="I682" s="1148"/>
      <c r="J682" s="1142"/>
      <c r="K682" s="1142"/>
      <c r="L682" s="1142"/>
      <c r="M682" s="1142"/>
      <c r="N682" s="1142"/>
    </row>
    <row r="683" spans="1:14" s="3" customFormat="1" x14ac:dyDescent="0.25">
      <c r="A683" s="727"/>
      <c r="B683" s="609"/>
      <c r="C683" s="609"/>
      <c r="D683" s="610"/>
      <c r="E683" s="1140"/>
      <c r="F683" s="1141"/>
      <c r="G683" s="1142"/>
      <c r="H683" s="1142"/>
      <c r="I683" s="1148"/>
      <c r="J683" s="1142"/>
      <c r="K683" s="1142"/>
      <c r="L683" s="1142"/>
      <c r="M683" s="1142"/>
      <c r="N683" s="1142"/>
    </row>
    <row r="684" spans="1:14" s="3" customFormat="1" x14ac:dyDescent="0.25">
      <c r="A684" s="727"/>
      <c r="B684" s="609"/>
      <c r="C684" s="609"/>
      <c r="D684" s="610"/>
      <c r="E684" s="1140"/>
      <c r="F684" s="1141"/>
      <c r="G684" s="1142"/>
      <c r="H684" s="1142"/>
      <c r="I684" s="1148"/>
      <c r="J684" s="1142"/>
      <c r="K684" s="1142"/>
      <c r="L684" s="1142"/>
      <c r="M684" s="1142"/>
      <c r="N684" s="1142"/>
    </row>
    <row r="685" spans="1:14" s="3" customFormat="1" x14ac:dyDescent="0.25">
      <c r="A685" s="727"/>
      <c r="B685" s="609"/>
      <c r="C685" s="609"/>
      <c r="D685" s="610"/>
      <c r="E685" s="1140"/>
      <c r="F685" s="1141"/>
      <c r="G685" s="1142"/>
      <c r="H685" s="1142"/>
      <c r="I685" s="1148"/>
      <c r="J685" s="1142"/>
      <c r="K685" s="1142"/>
      <c r="L685" s="1142"/>
      <c r="M685" s="1142"/>
      <c r="N685" s="1142"/>
    </row>
    <row r="686" spans="1:14" s="3" customFormat="1" x14ac:dyDescent="0.25">
      <c r="A686" s="727"/>
      <c r="B686" s="609"/>
      <c r="C686" s="609"/>
      <c r="D686" s="610"/>
      <c r="E686" s="1140"/>
      <c r="F686" s="1141"/>
      <c r="G686" s="1142"/>
      <c r="H686" s="1142"/>
      <c r="I686" s="1148"/>
      <c r="J686" s="1142"/>
      <c r="K686" s="1142"/>
      <c r="L686" s="1142"/>
      <c r="M686" s="1142"/>
      <c r="N686" s="1142"/>
    </row>
    <row r="687" spans="1:14" s="3" customFormat="1" x14ac:dyDescent="0.25">
      <c r="A687" s="727"/>
      <c r="B687" s="609"/>
      <c r="C687" s="609"/>
      <c r="D687" s="610"/>
      <c r="E687" s="1140"/>
      <c r="F687" s="1141"/>
      <c r="G687" s="1142"/>
      <c r="H687" s="1142"/>
      <c r="I687" s="1148"/>
      <c r="J687" s="1142"/>
      <c r="K687" s="1142"/>
      <c r="L687" s="1142"/>
      <c r="M687" s="1142"/>
      <c r="N687" s="1142"/>
    </row>
    <row r="688" spans="1:14" s="3" customFormat="1" x14ac:dyDescent="0.25">
      <c r="A688" s="727"/>
      <c r="B688" s="609"/>
      <c r="C688" s="609"/>
      <c r="D688" s="610"/>
      <c r="E688" s="1140"/>
      <c r="F688" s="1141"/>
      <c r="G688" s="1142"/>
      <c r="H688" s="1142"/>
      <c r="I688" s="1148"/>
      <c r="J688" s="1142"/>
      <c r="K688" s="1142"/>
      <c r="L688" s="1142"/>
      <c r="M688" s="1142"/>
      <c r="N688" s="1142"/>
    </row>
    <row r="689" spans="1:14" s="3" customFormat="1" x14ac:dyDescent="0.25">
      <c r="A689" s="727"/>
      <c r="B689" s="609"/>
      <c r="C689" s="609"/>
      <c r="D689" s="610"/>
      <c r="E689" s="1140"/>
      <c r="F689" s="1141"/>
      <c r="G689" s="1142"/>
      <c r="H689" s="1142"/>
      <c r="I689" s="1148"/>
      <c r="J689" s="1142"/>
      <c r="K689" s="1142"/>
      <c r="L689" s="1142"/>
      <c r="M689" s="1142"/>
      <c r="N689" s="1142"/>
    </row>
    <row r="690" spans="1:14" s="3" customFormat="1" x14ac:dyDescent="0.25">
      <c r="A690" s="727"/>
      <c r="B690" s="609"/>
      <c r="C690" s="609"/>
      <c r="D690" s="610"/>
      <c r="E690" s="1140"/>
      <c r="F690" s="1141"/>
      <c r="G690" s="1142"/>
      <c r="H690" s="1142"/>
      <c r="I690" s="1148"/>
      <c r="J690" s="1142"/>
      <c r="K690" s="1142"/>
      <c r="L690" s="1142"/>
      <c r="M690" s="1142"/>
      <c r="N690" s="1142"/>
    </row>
    <row r="691" spans="1:14" s="3" customFormat="1" x14ac:dyDescent="0.25">
      <c r="A691" s="727"/>
      <c r="B691" s="609"/>
      <c r="C691" s="609"/>
      <c r="D691" s="610"/>
      <c r="E691" s="1140"/>
      <c r="F691" s="1141"/>
      <c r="G691" s="1142"/>
      <c r="H691" s="1142"/>
      <c r="I691" s="1148"/>
      <c r="J691" s="1142"/>
      <c r="K691" s="1142"/>
      <c r="L691" s="1142"/>
      <c r="M691" s="1142"/>
      <c r="N691" s="1142"/>
    </row>
    <row r="692" spans="1:14" s="3" customFormat="1" x14ac:dyDescent="0.25">
      <c r="A692" s="727"/>
      <c r="B692" s="609"/>
      <c r="C692" s="609"/>
      <c r="D692" s="610"/>
      <c r="E692" s="1140"/>
      <c r="F692" s="1141"/>
      <c r="G692" s="1142"/>
      <c r="H692" s="1142"/>
      <c r="I692" s="1148"/>
      <c r="J692" s="1142"/>
      <c r="K692" s="1142"/>
      <c r="L692" s="1142"/>
      <c r="M692" s="1142"/>
      <c r="N692" s="1142"/>
    </row>
    <row r="693" spans="1:14" s="3" customFormat="1" x14ac:dyDescent="0.25">
      <c r="A693" s="727"/>
      <c r="B693" s="609"/>
      <c r="C693" s="609"/>
      <c r="D693" s="610"/>
      <c r="E693" s="1140"/>
      <c r="F693" s="1141"/>
      <c r="G693" s="1142"/>
      <c r="H693" s="1142"/>
      <c r="I693" s="1148"/>
      <c r="J693" s="1142"/>
      <c r="K693" s="1142"/>
      <c r="L693" s="1142"/>
      <c r="M693" s="1142"/>
      <c r="N693" s="1142"/>
    </row>
    <row r="694" spans="1:14" s="3" customFormat="1" x14ac:dyDescent="0.25">
      <c r="A694" s="727"/>
      <c r="B694" s="609"/>
      <c r="C694" s="609"/>
      <c r="D694" s="610"/>
      <c r="E694" s="1140"/>
      <c r="F694" s="1141"/>
      <c r="G694" s="1142"/>
      <c r="H694" s="1142"/>
      <c r="I694" s="1148"/>
      <c r="J694" s="1142"/>
      <c r="K694" s="1142"/>
      <c r="L694" s="1142"/>
      <c r="M694" s="1142"/>
      <c r="N694" s="1142"/>
    </row>
    <row r="695" spans="1:14" s="3" customFormat="1" x14ac:dyDescent="0.25">
      <c r="A695" s="727"/>
      <c r="B695" s="609"/>
      <c r="C695" s="609"/>
      <c r="D695" s="610"/>
      <c r="E695" s="1140"/>
      <c r="F695" s="1141"/>
      <c r="G695" s="1142"/>
      <c r="H695" s="1142"/>
      <c r="I695" s="1148"/>
      <c r="J695" s="1142"/>
      <c r="K695" s="1142"/>
      <c r="L695" s="1142"/>
      <c r="M695" s="1142"/>
      <c r="N695" s="1142"/>
    </row>
    <row r="696" spans="1:14" s="3" customFormat="1" x14ac:dyDescent="0.25">
      <c r="A696" s="727"/>
      <c r="B696" s="609"/>
      <c r="C696" s="609"/>
      <c r="D696" s="610"/>
      <c r="E696" s="1140"/>
      <c r="F696" s="1141"/>
      <c r="G696" s="1142"/>
      <c r="H696" s="1142"/>
      <c r="I696" s="1148"/>
      <c r="J696" s="1142"/>
      <c r="K696" s="1142"/>
      <c r="L696" s="1142"/>
      <c r="M696" s="1142"/>
      <c r="N696" s="1142"/>
    </row>
    <row r="697" spans="1:14" s="3" customFormat="1" x14ac:dyDescent="0.25">
      <c r="A697" s="727"/>
      <c r="B697" s="609"/>
      <c r="C697" s="609"/>
      <c r="D697" s="610"/>
      <c r="E697" s="1140"/>
      <c r="F697" s="1141"/>
      <c r="G697" s="1142"/>
      <c r="H697" s="1142"/>
      <c r="I697" s="1148"/>
      <c r="J697" s="1142"/>
      <c r="K697" s="1142"/>
      <c r="L697" s="1142"/>
      <c r="M697" s="1142"/>
      <c r="N697" s="1142"/>
    </row>
    <row r="698" spans="1:14" s="3" customFormat="1" x14ac:dyDescent="0.25">
      <c r="A698" s="727"/>
      <c r="B698" s="609"/>
      <c r="C698" s="609"/>
      <c r="D698" s="610"/>
      <c r="E698" s="1140"/>
      <c r="F698" s="1141"/>
      <c r="G698" s="1142"/>
      <c r="H698" s="1142"/>
      <c r="I698" s="1148"/>
      <c r="J698" s="1142"/>
      <c r="K698" s="1142"/>
      <c r="L698" s="1142"/>
      <c r="M698" s="1142"/>
      <c r="N698" s="1142"/>
    </row>
    <row r="699" spans="1:14" s="3" customFormat="1" x14ac:dyDescent="0.25">
      <c r="A699" s="727"/>
      <c r="B699" s="609"/>
      <c r="C699" s="609"/>
      <c r="D699" s="610"/>
      <c r="E699" s="1140"/>
      <c r="F699" s="1141"/>
      <c r="G699" s="1142"/>
      <c r="H699" s="1142"/>
      <c r="I699" s="1148"/>
      <c r="J699" s="1142"/>
      <c r="K699" s="1142"/>
      <c r="L699" s="1142"/>
      <c r="M699" s="1142"/>
      <c r="N699" s="1142"/>
    </row>
    <row r="700" spans="1:14" s="3" customFormat="1" x14ac:dyDescent="0.25">
      <c r="A700" s="727"/>
      <c r="B700" s="609"/>
      <c r="C700" s="609"/>
      <c r="D700" s="610"/>
      <c r="E700" s="1140"/>
      <c r="F700" s="1141"/>
      <c r="G700" s="1142"/>
      <c r="H700" s="1142"/>
      <c r="I700" s="1148"/>
      <c r="J700" s="1142"/>
      <c r="K700" s="1142"/>
      <c r="L700" s="1142"/>
      <c r="M700" s="1142"/>
      <c r="N700" s="1142"/>
    </row>
    <row r="701" spans="1:14" s="3" customFormat="1" x14ac:dyDescent="0.25">
      <c r="A701" s="727"/>
      <c r="B701" s="609"/>
      <c r="C701" s="609"/>
      <c r="D701" s="610"/>
      <c r="E701" s="1140"/>
      <c r="F701" s="1141"/>
      <c r="G701" s="1142"/>
      <c r="H701" s="1142"/>
      <c r="I701" s="1148"/>
      <c r="J701" s="1142"/>
      <c r="K701" s="1142"/>
      <c r="L701" s="1142"/>
      <c r="M701" s="1142"/>
      <c r="N701" s="1142"/>
    </row>
    <row r="702" spans="1:14" s="3" customFormat="1" x14ac:dyDescent="0.25">
      <c r="A702" s="727"/>
      <c r="B702" s="609"/>
      <c r="C702" s="609"/>
      <c r="D702" s="610"/>
      <c r="E702" s="1140"/>
      <c r="F702" s="1141"/>
      <c r="G702" s="1142"/>
      <c r="H702" s="1142"/>
      <c r="I702" s="1148"/>
      <c r="J702" s="1142"/>
      <c r="K702" s="1142"/>
      <c r="L702" s="1142"/>
      <c r="M702" s="1142"/>
      <c r="N702" s="1142"/>
    </row>
    <row r="703" spans="1:14" s="3" customFormat="1" x14ac:dyDescent="0.25">
      <c r="A703" s="727"/>
      <c r="B703" s="609"/>
      <c r="C703" s="609"/>
      <c r="D703" s="610"/>
      <c r="E703" s="1140"/>
      <c r="F703" s="1141"/>
      <c r="G703" s="1142"/>
      <c r="H703" s="1142"/>
      <c r="I703" s="1148"/>
      <c r="J703" s="1142"/>
      <c r="K703" s="1142"/>
      <c r="L703" s="1142"/>
      <c r="M703" s="1142"/>
      <c r="N703" s="1142"/>
    </row>
    <row r="704" spans="1:14" s="3" customFormat="1" x14ac:dyDescent="0.25">
      <c r="A704" s="727"/>
      <c r="B704" s="609"/>
      <c r="C704" s="609"/>
      <c r="D704" s="610"/>
      <c r="E704" s="1140"/>
      <c r="F704" s="1141"/>
      <c r="G704" s="1142"/>
      <c r="H704" s="1142"/>
      <c r="I704" s="1148"/>
      <c r="J704" s="1142"/>
      <c r="K704" s="1142"/>
      <c r="L704" s="1142"/>
      <c r="M704" s="1142"/>
      <c r="N704" s="1142"/>
    </row>
    <row r="705" spans="1:14" s="3" customFormat="1" x14ac:dyDescent="0.25">
      <c r="A705" s="727"/>
      <c r="B705" s="609"/>
      <c r="C705" s="609"/>
      <c r="D705" s="610"/>
      <c r="E705" s="1140"/>
      <c r="F705" s="1141"/>
      <c r="G705" s="1142"/>
      <c r="H705" s="1142"/>
      <c r="I705" s="1148"/>
      <c r="J705" s="1142"/>
      <c r="K705" s="1142"/>
      <c r="L705" s="1142"/>
      <c r="M705" s="1142"/>
      <c r="N705" s="1142"/>
    </row>
    <row r="706" spans="1:14" s="3" customFormat="1" x14ac:dyDescent="0.25">
      <c r="A706" s="727"/>
      <c r="B706" s="609"/>
      <c r="C706" s="609"/>
      <c r="D706" s="610"/>
      <c r="E706" s="1140"/>
      <c r="F706" s="1141"/>
      <c r="G706" s="1142"/>
      <c r="H706" s="1142"/>
      <c r="I706" s="1148"/>
      <c r="J706" s="1142"/>
      <c r="K706" s="1142"/>
      <c r="L706" s="1142"/>
      <c r="M706" s="1142"/>
      <c r="N706" s="1142"/>
    </row>
    <row r="707" spans="1:14" s="3" customFormat="1" x14ac:dyDescent="0.25">
      <c r="A707" s="727"/>
      <c r="B707" s="609"/>
      <c r="C707" s="609"/>
      <c r="D707" s="610"/>
      <c r="E707" s="1140"/>
      <c r="F707" s="1141"/>
      <c r="G707" s="1142"/>
      <c r="H707" s="1142"/>
      <c r="I707" s="1148"/>
      <c r="J707" s="1142"/>
      <c r="K707" s="1142"/>
      <c r="L707" s="1142"/>
      <c r="M707" s="1142"/>
      <c r="N707" s="1142"/>
    </row>
    <row r="708" spans="1:14" s="3" customFormat="1" x14ac:dyDescent="0.25">
      <c r="A708" s="727"/>
      <c r="B708" s="609"/>
      <c r="C708" s="609"/>
      <c r="D708" s="610"/>
      <c r="E708" s="1140"/>
      <c r="F708" s="1141"/>
      <c r="G708" s="1142"/>
      <c r="H708" s="1142"/>
      <c r="I708" s="1148"/>
      <c r="J708" s="1142"/>
      <c r="K708" s="1142"/>
      <c r="L708" s="1142"/>
      <c r="M708" s="1142"/>
      <c r="N708" s="1142"/>
    </row>
    <row r="709" spans="1:14" s="3" customFormat="1" x14ac:dyDescent="0.25">
      <c r="A709" s="727"/>
      <c r="B709" s="609"/>
      <c r="C709" s="609"/>
      <c r="D709" s="610"/>
      <c r="E709" s="1140"/>
      <c r="F709" s="1141"/>
      <c r="G709" s="1142"/>
      <c r="H709" s="1142"/>
      <c r="I709" s="1148"/>
      <c r="J709" s="1142"/>
      <c r="K709" s="1142"/>
      <c r="L709" s="1142"/>
      <c r="M709" s="1142"/>
      <c r="N709" s="1142"/>
    </row>
    <row r="710" spans="1:14" s="3" customFormat="1" x14ac:dyDescent="0.25">
      <c r="A710" s="727"/>
      <c r="B710" s="609"/>
      <c r="C710" s="609"/>
      <c r="D710" s="610"/>
      <c r="E710" s="1140"/>
      <c r="F710" s="1141"/>
      <c r="G710" s="1142"/>
      <c r="H710" s="1142"/>
      <c r="I710" s="1148"/>
      <c r="J710" s="1142"/>
      <c r="K710" s="1142"/>
      <c r="L710" s="1142"/>
      <c r="M710" s="1142"/>
      <c r="N710" s="1142"/>
    </row>
    <row r="711" spans="1:14" s="3" customFormat="1" x14ac:dyDescent="0.25">
      <c r="A711" s="727"/>
      <c r="B711" s="609"/>
      <c r="C711" s="609"/>
      <c r="D711" s="610"/>
      <c r="E711" s="1140"/>
      <c r="F711" s="1141"/>
      <c r="G711" s="1142"/>
      <c r="H711" s="1142"/>
      <c r="I711" s="1148"/>
      <c r="J711" s="1142"/>
      <c r="K711" s="1142"/>
      <c r="L711" s="1142"/>
      <c r="M711" s="1142"/>
      <c r="N711" s="1142"/>
    </row>
    <row r="712" spans="1:14" s="3" customFormat="1" x14ac:dyDescent="0.25">
      <c r="A712" s="727"/>
      <c r="B712" s="609"/>
      <c r="C712" s="609"/>
      <c r="D712" s="610"/>
      <c r="E712" s="1140"/>
      <c r="F712" s="1141"/>
      <c r="G712" s="1142"/>
      <c r="H712" s="1142"/>
      <c r="I712" s="1148"/>
      <c r="J712" s="1142"/>
      <c r="K712" s="1142"/>
      <c r="L712" s="1142"/>
      <c r="M712" s="1142"/>
      <c r="N712" s="1142"/>
    </row>
    <row r="713" spans="1:14" s="3" customFormat="1" x14ac:dyDescent="0.25">
      <c r="A713" s="727"/>
      <c r="B713" s="609"/>
      <c r="C713" s="609"/>
      <c r="D713" s="610"/>
      <c r="E713" s="1140"/>
      <c r="F713" s="1141"/>
      <c r="G713" s="1142"/>
      <c r="H713" s="1142"/>
      <c r="I713" s="1148"/>
      <c r="J713" s="1142"/>
      <c r="K713" s="1142"/>
      <c r="L713" s="1142"/>
      <c r="M713" s="1142"/>
      <c r="N713" s="1142"/>
    </row>
    <row r="714" spans="1:14" s="3" customFormat="1" x14ac:dyDescent="0.25">
      <c r="A714" s="727"/>
      <c r="B714" s="609"/>
      <c r="C714" s="609"/>
      <c r="D714" s="610"/>
      <c r="E714" s="1140"/>
      <c r="F714" s="1141"/>
      <c r="G714" s="1142"/>
      <c r="H714" s="1142"/>
      <c r="I714" s="1148"/>
      <c r="J714" s="1142"/>
      <c r="K714" s="1142"/>
      <c r="L714" s="1142"/>
      <c r="M714" s="1142"/>
      <c r="N714" s="1142"/>
    </row>
    <row r="715" spans="1:14" s="3" customFormat="1" x14ac:dyDescent="0.25">
      <c r="A715" s="727"/>
      <c r="B715" s="609"/>
      <c r="C715" s="609"/>
      <c r="D715" s="610"/>
      <c r="E715" s="1140"/>
      <c r="F715" s="1141"/>
      <c r="G715" s="1142"/>
      <c r="H715" s="1142"/>
      <c r="I715" s="1148"/>
      <c r="J715" s="1142"/>
      <c r="K715" s="1142"/>
      <c r="L715" s="1142"/>
      <c r="M715" s="1142"/>
      <c r="N715" s="1142"/>
    </row>
    <row r="716" spans="1:14" s="3" customFormat="1" x14ac:dyDescent="0.25">
      <c r="A716" s="727"/>
      <c r="B716" s="609"/>
      <c r="C716" s="609"/>
      <c r="D716" s="610"/>
      <c r="E716" s="1140"/>
      <c r="F716" s="1141"/>
      <c r="G716" s="1142"/>
      <c r="H716" s="1142"/>
      <c r="I716" s="1148"/>
      <c r="J716" s="1142"/>
      <c r="K716" s="1142"/>
      <c r="L716" s="1142"/>
      <c r="M716" s="1142"/>
      <c r="N716" s="1142"/>
    </row>
    <row r="717" spans="1:14" s="3" customFormat="1" x14ac:dyDescent="0.25">
      <c r="A717" s="727"/>
      <c r="B717" s="609"/>
      <c r="C717" s="609"/>
      <c r="D717" s="610"/>
      <c r="E717" s="1140"/>
      <c r="F717" s="1141"/>
      <c r="G717" s="1142"/>
      <c r="H717" s="1142"/>
      <c r="I717" s="1148"/>
      <c r="J717" s="1142"/>
      <c r="K717" s="1142"/>
      <c r="L717" s="1142"/>
      <c r="M717" s="1142"/>
      <c r="N717" s="1142"/>
    </row>
    <row r="718" spans="1:14" s="3" customFormat="1" x14ac:dyDescent="0.25">
      <c r="A718" s="727"/>
      <c r="B718" s="609"/>
      <c r="C718" s="609"/>
      <c r="D718" s="610"/>
      <c r="E718" s="1140"/>
      <c r="F718" s="1141"/>
      <c r="G718" s="1142"/>
      <c r="H718" s="1142"/>
      <c r="I718" s="1148"/>
      <c r="J718" s="1142"/>
      <c r="K718" s="1142"/>
      <c r="L718" s="1142"/>
      <c r="M718" s="1142"/>
      <c r="N718" s="1142"/>
    </row>
    <row r="719" spans="1:14" s="3" customFormat="1" x14ac:dyDescent="0.25">
      <c r="A719" s="727"/>
      <c r="B719" s="609"/>
      <c r="C719" s="609"/>
      <c r="D719" s="610"/>
      <c r="E719" s="1140"/>
      <c r="F719" s="1141"/>
      <c r="G719" s="1142"/>
      <c r="H719" s="1142"/>
      <c r="I719" s="1148"/>
      <c r="J719" s="1142"/>
      <c r="K719" s="1142"/>
      <c r="L719" s="1142"/>
      <c r="M719" s="1142"/>
      <c r="N719" s="1142"/>
    </row>
    <row r="720" spans="1:14" s="3" customFormat="1" x14ac:dyDescent="0.25">
      <c r="A720" s="727"/>
      <c r="B720" s="609"/>
      <c r="C720" s="609"/>
      <c r="D720" s="610"/>
      <c r="E720" s="1140"/>
      <c r="F720" s="1141"/>
      <c r="G720" s="1142"/>
      <c r="H720" s="1142"/>
      <c r="I720" s="1148"/>
      <c r="J720" s="1142"/>
      <c r="K720" s="1142"/>
      <c r="L720" s="1142"/>
      <c r="M720" s="1142"/>
      <c r="N720" s="1142"/>
    </row>
    <row r="721" spans="1:14" s="3" customFormat="1" x14ac:dyDescent="0.25">
      <c r="A721" s="727"/>
      <c r="B721" s="609"/>
      <c r="C721" s="609"/>
      <c r="D721" s="610"/>
      <c r="E721" s="1140"/>
      <c r="F721" s="1141"/>
      <c r="G721" s="1142"/>
      <c r="H721" s="1142"/>
      <c r="I721" s="1148"/>
      <c r="J721" s="1142"/>
      <c r="K721" s="1142"/>
      <c r="L721" s="1142"/>
      <c r="M721" s="1142"/>
      <c r="N721" s="1142"/>
    </row>
    <row r="722" spans="1:14" s="3" customFormat="1" x14ac:dyDescent="0.25">
      <c r="A722" s="727"/>
      <c r="B722" s="609"/>
      <c r="C722" s="609"/>
      <c r="D722" s="610"/>
      <c r="E722" s="1140"/>
      <c r="F722" s="1141"/>
      <c r="G722" s="1142"/>
      <c r="H722" s="1142"/>
      <c r="I722" s="1148"/>
      <c r="J722" s="1142"/>
      <c r="K722" s="1142"/>
      <c r="L722" s="1142"/>
      <c r="M722" s="1142"/>
      <c r="N722" s="1142"/>
    </row>
    <row r="723" spans="1:14" s="3" customFormat="1" x14ac:dyDescent="0.25">
      <c r="A723" s="727"/>
      <c r="B723" s="609"/>
      <c r="C723" s="609"/>
      <c r="D723" s="610"/>
      <c r="E723" s="1140"/>
      <c r="F723" s="1141"/>
      <c r="G723" s="1142"/>
      <c r="H723" s="1142"/>
      <c r="I723" s="1148"/>
      <c r="J723" s="1142"/>
      <c r="K723" s="1142"/>
      <c r="L723" s="1142"/>
      <c r="M723" s="1142"/>
      <c r="N723" s="1142"/>
    </row>
    <row r="724" spans="1:14" s="3" customFormat="1" x14ac:dyDescent="0.25">
      <c r="A724" s="727"/>
      <c r="B724" s="609"/>
      <c r="C724" s="609"/>
      <c r="D724" s="610"/>
      <c r="E724" s="1140"/>
      <c r="F724" s="1141"/>
      <c r="G724" s="1142"/>
      <c r="H724" s="1142"/>
      <c r="I724" s="1148"/>
      <c r="J724" s="1142"/>
      <c r="K724" s="1142"/>
      <c r="L724" s="1142"/>
      <c r="M724" s="1142"/>
      <c r="N724" s="1142"/>
    </row>
    <row r="725" spans="1:14" s="3" customFormat="1" x14ac:dyDescent="0.25">
      <c r="A725" s="727"/>
      <c r="B725" s="609"/>
      <c r="C725" s="609"/>
      <c r="D725" s="610"/>
      <c r="E725" s="1140"/>
      <c r="F725" s="1141"/>
      <c r="G725" s="1142"/>
      <c r="H725" s="1142"/>
      <c r="I725" s="1148"/>
      <c r="J725" s="1142"/>
      <c r="K725" s="1142"/>
      <c r="L725" s="1142"/>
      <c r="M725" s="1142"/>
      <c r="N725" s="1142"/>
    </row>
    <row r="726" spans="1:14" s="3" customFormat="1" x14ac:dyDescent="0.25">
      <c r="A726" s="727"/>
      <c r="B726" s="609"/>
      <c r="C726" s="609"/>
      <c r="D726" s="610"/>
      <c r="E726" s="1140"/>
      <c r="F726" s="1141"/>
      <c r="G726" s="1142"/>
      <c r="H726" s="1142"/>
      <c r="I726" s="1148"/>
      <c r="J726" s="1142"/>
      <c r="K726" s="1142"/>
      <c r="L726" s="1142"/>
      <c r="M726" s="1142"/>
      <c r="N726" s="1142"/>
    </row>
    <row r="727" spans="1:14" s="3" customFormat="1" x14ac:dyDescent="0.25">
      <c r="A727" s="727"/>
      <c r="B727" s="609"/>
      <c r="C727" s="609"/>
      <c r="D727" s="610"/>
      <c r="E727" s="1140"/>
      <c r="F727" s="1141"/>
      <c r="G727" s="1142"/>
      <c r="H727" s="1142"/>
      <c r="I727" s="1148"/>
      <c r="J727" s="1142"/>
      <c r="K727" s="1142"/>
      <c r="L727" s="1142"/>
      <c r="M727" s="1142"/>
      <c r="N727" s="1142"/>
    </row>
    <row r="728" spans="1:14" s="3" customFormat="1" x14ac:dyDescent="0.25">
      <c r="A728" s="727"/>
      <c r="B728" s="609"/>
      <c r="C728" s="609"/>
      <c r="D728" s="610"/>
      <c r="E728" s="1140"/>
      <c r="F728" s="1141"/>
      <c r="G728" s="1142"/>
      <c r="H728" s="1142"/>
      <c r="I728" s="1148"/>
      <c r="J728" s="1142"/>
      <c r="K728" s="1142"/>
      <c r="L728" s="1142"/>
      <c r="M728" s="1142"/>
      <c r="N728" s="1142"/>
    </row>
    <row r="729" spans="1:14" s="3" customFormat="1" x14ac:dyDescent="0.25">
      <c r="A729" s="727"/>
      <c r="B729" s="609"/>
      <c r="C729" s="609"/>
      <c r="D729" s="610"/>
      <c r="E729" s="1140"/>
      <c r="F729" s="1141"/>
      <c r="G729" s="1142"/>
      <c r="H729" s="1142"/>
      <c r="I729" s="1148"/>
      <c r="J729" s="1142"/>
      <c r="K729" s="1142"/>
      <c r="L729" s="1142"/>
      <c r="M729" s="1142"/>
      <c r="N729" s="1142"/>
    </row>
    <row r="730" spans="1:14" s="3" customFormat="1" x14ac:dyDescent="0.25">
      <c r="A730" s="727"/>
      <c r="B730" s="609"/>
      <c r="C730" s="609"/>
      <c r="D730" s="610"/>
      <c r="E730" s="1140"/>
      <c r="F730" s="1141"/>
      <c r="G730" s="1142"/>
      <c r="H730" s="1142"/>
      <c r="I730" s="1148"/>
      <c r="J730" s="1142"/>
      <c r="K730" s="1142"/>
      <c r="L730" s="1142"/>
      <c r="M730" s="1142"/>
      <c r="N730" s="1142"/>
    </row>
    <row r="731" spans="1:14" s="3" customFormat="1" x14ac:dyDescent="0.25">
      <c r="A731" s="727"/>
      <c r="B731" s="609"/>
      <c r="C731" s="609"/>
      <c r="D731" s="610"/>
      <c r="E731" s="1140"/>
      <c r="F731" s="1141"/>
      <c r="G731" s="1142"/>
      <c r="H731" s="1142"/>
      <c r="I731" s="1148"/>
      <c r="J731" s="1142"/>
      <c r="K731" s="1142"/>
      <c r="L731" s="1142"/>
      <c r="M731" s="1142"/>
      <c r="N731" s="1142"/>
    </row>
    <row r="732" spans="1:14" s="3" customFormat="1" x14ac:dyDescent="0.25">
      <c r="A732" s="727"/>
      <c r="B732" s="609"/>
      <c r="C732" s="609"/>
      <c r="D732" s="610"/>
      <c r="E732" s="1140"/>
      <c r="F732" s="1141"/>
      <c r="G732" s="1142"/>
      <c r="H732" s="1142"/>
      <c r="I732" s="1148"/>
      <c r="J732" s="1142"/>
      <c r="K732" s="1142"/>
      <c r="L732" s="1142"/>
      <c r="M732" s="1142"/>
      <c r="N732" s="1142"/>
    </row>
    <row r="733" spans="1:14" s="3" customFormat="1" x14ac:dyDescent="0.25">
      <c r="A733" s="727"/>
      <c r="B733" s="609"/>
      <c r="C733" s="609"/>
      <c r="D733" s="610"/>
      <c r="E733" s="1140"/>
      <c r="F733" s="1141"/>
      <c r="G733" s="1142"/>
      <c r="H733" s="1142"/>
      <c r="I733" s="1148"/>
      <c r="J733" s="1142"/>
      <c r="K733" s="1142"/>
      <c r="L733" s="1142"/>
      <c r="M733" s="1142"/>
      <c r="N733" s="1142"/>
    </row>
    <row r="734" spans="1:14" s="3" customFormat="1" x14ac:dyDescent="0.25">
      <c r="A734" s="727"/>
      <c r="B734" s="609"/>
      <c r="C734" s="609"/>
      <c r="D734" s="610"/>
      <c r="E734" s="1140"/>
      <c r="F734" s="1141"/>
      <c r="G734" s="1142"/>
      <c r="H734" s="1142"/>
      <c r="I734" s="1148"/>
      <c r="J734" s="1142"/>
      <c r="K734" s="1142"/>
      <c r="L734" s="1142"/>
      <c r="M734" s="1142"/>
      <c r="N734" s="1142"/>
    </row>
    <row r="735" spans="1:14" s="3" customFormat="1" x14ac:dyDescent="0.25">
      <c r="A735" s="727"/>
      <c r="B735" s="609"/>
      <c r="C735" s="609"/>
      <c r="D735" s="610"/>
      <c r="E735" s="1140"/>
      <c r="F735" s="1141"/>
      <c r="G735" s="1142"/>
      <c r="H735" s="1142"/>
      <c r="I735" s="1148"/>
      <c r="J735" s="1142"/>
      <c r="K735" s="1142"/>
      <c r="L735" s="1142"/>
      <c r="M735" s="1142"/>
      <c r="N735" s="1142"/>
    </row>
    <row r="736" spans="1:14" s="3" customFormat="1" x14ac:dyDescent="0.25">
      <c r="A736" s="727"/>
      <c r="B736" s="609"/>
      <c r="C736" s="609"/>
      <c r="D736" s="610"/>
      <c r="E736" s="1140"/>
      <c r="F736" s="1141"/>
      <c r="G736" s="1142"/>
      <c r="H736" s="1142"/>
      <c r="I736" s="1148"/>
      <c r="J736" s="1142"/>
      <c r="K736" s="1142"/>
      <c r="L736" s="1142"/>
      <c r="M736" s="1142"/>
      <c r="N736" s="1142"/>
    </row>
    <row r="737" spans="1:14" s="3" customFormat="1" x14ac:dyDescent="0.25">
      <c r="A737" s="727"/>
      <c r="B737" s="609"/>
      <c r="C737" s="609"/>
      <c r="D737" s="610"/>
      <c r="E737" s="1140"/>
      <c r="F737" s="1141"/>
      <c r="G737" s="1142"/>
      <c r="H737" s="1142"/>
      <c r="I737" s="1148"/>
      <c r="J737" s="1142"/>
      <c r="K737" s="1142"/>
      <c r="L737" s="1142"/>
      <c r="M737" s="1142"/>
      <c r="N737" s="1142"/>
    </row>
    <row r="738" spans="1:14" s="3" customFormat="1" x14ac:dyDescent="0.25">
      <c r="A738" s="727"/>
      <c r="B738" s="609"/>
      <c r="C738" s="609"/>
      <c r="D738" s="610"/>
      <c r="E738" s="1140"/>
      <c r="F738" s="1141"/>
      <c r="G738" s="1142"/>
      <c r="H738" s="1142"/>
      <c r="I738" s="1148"/>
      <c r="J738" s="1142"/>
      <c r="K738" s="1142"/>
      <c r="L738" s="1142"/>
      <c r="M738" s="1142"/>
      <c r="N738" s="1142"/>
    </row>
    <row r="739" spans="1:14" s="3" customFormat="1" x14ac:dyDescent="0.25">
      <c r="A739" s="727"/>
      <c r="B739" s="609"/>
      <c r="C739" s="609"/>
      <c r="D739" s="610"/>
      <c r="E739" s="1140"/>
      <c r="F739" s="1141"/>
      <c r="G739" s="1142"/>
      <c r="H739" s="1142"/>
      <c r="I739" s="1148"/>
      <c r="J739" s="1142"/>
      <c r="K739" s="1142"/>
      <c r="L739" s="1142"/>
      <c r="M739" s="1142"/>
      <c r="N739" s="1142"/>
    </row>
    <row r="740" spans="1:14" s="3" customFormat="1" x14ac:dyDescent="0.25">
      <c r="A740" s="727"/>
      <c r="B740" s="609"/>
      <c r="C740" s="609"/>
      <c r="D740" s="610"/>
      <c r="E740" s="1140"/>
      <c r="F740" s="1141"/>
      <c r="G740" s="1142"/>
      <c r="H740" s="1142"/>
      <c r="I740" s="1148"/>
      <c r="J740" s="1142"/>
      <c r="K740" s="1142"/>
      <c r="L740" s="1142"/>
      <c r="M740" s="1142"/>
      <c r="N740" s="1142"/>
    </row>
    <row r="741" spans="1:14" s="3" customFormat="1" x14ac:dyDescent="0.25">
      <c r="A741" s="727"/>
      <c r="B741" s="609"/>
      <c r="C741" s="609"/>
      <c r="D741" s="610"/>
      <c r="E741" s="1140"/>
      <c r="F741" s="1141"/>
      <c r="G741" s="1142"/>
      <c r="H741" s="1142"/>
      <c r="I741" s="1148"/>
      <c r="J741" s="1142"/>
      <c r="K741" s="1142"/>
      <c r="L741" s="1142"/>
      <c r="M741" s="1142"/>
      <c r="N741" s="1142"/>
    </row>
    <row r="742" spans="1:14" s="3" customFormat="1" x14ac:dyDescent="0.25">
      <c r="A742" s="727"/>
      <c r="B742" s="609"/>
      <c r="C742" s="609"/>
      <c r="D742" s="610"/>
      <c r="E742" s="1140"/>
      <c r="F742" s="1141"/>
      <c r="G742" s="1142"/>
      <c r="H742" s="1142"/>
      <c r="I742" s="1148"/>
      <c r="J742" s="1142"/>
      <c r="K742" s="1142"/>
      <c r="L742" s="1142"/>
      <c r="M742" s="1142"/>
      <c r="N742" s="1142"/>
    </row>
    <row r="743" spans="1:14" s="3" customFormat="1" x14ac:dyDescent="0.25">
      <c r="A743" s="727"/>
      <c r="B743" s="609"/>
      <c r="C743" s="609"/>
      <c r="D743" s="610"/>
      <c r="E743" s="1140"/>
      <c r="F743" s="1141"/>
      <c r="G743" s="1142"/>
      <c r="H743" s="1142"/>
      <c r="I743" s="1148"/>
      <c r="J743" s="1142"/>
      <c r="K743" s="1142"/>
      <c r="L743" s="1142"/>
      <c r="M743" s="1142"/>
      <c r="N743" s="1142"/>
    </row>
    <row r="744" spans="1:14" s="3" customFormat="1" x14ac:dyDescent="0.25">
      <c r="A744" s="727"/>
      <c r="B744" s="609"/>
      <c r="C744" s="609"/>
      <c r="D744" s="610"/>
      <c r="E744" s="1140"/>
      <c r="F744" s="1141"/>
      <c r="G744" s="1142"/>
      <c r="H744" s="1142"/>
      <c r="I744" s="1148"/>
      <c r="J744" s="1142"/>
      <c r="K744" s="1142"/>
      <c r="L744" s="1142"/>
      <c r="M744" s="1142"/>
      <c r="N744" s="1142"/>
    </row>
    <row r="745" spans="1:14" s="3" customFormat="1" x14ac:dyDescent="0.25">
      <c r="A745" s="727"/>
      <c r="B745" s="609"/>
      <c r="C745" s="609"/>
      <c r="D745" s="610"/>
      <c r="E745" s="1140"/>
      <c r="F745" s="1141"/>
      <c r="G745" s="1142"/>
      <c r="H745" s="1142"/>
      <c r="I745" s="1148"/>
      <c r="J745" s="1142"/>
      <c r="K745" s="1142"/>
      <c r="L745" s="1142"/>
      <c r="M745" s="1142"/>
      <c r="N745" s="1142"/>
    </row>
    <row r="746" spans="1:14" s="3" customFormat="1" x14ac:dyDescent="0.25">
      <c r="A746" s="727"/>
      <c r="B746" s="609"/>
      <c r="C746" s="609"/>
      <c r="D746" s="610"/>
      <c r="E746" s="1140"/>
      <c r="F746" s="1141"/>
      <c r="G746" s="1142"/>
      <c r="H746" s="1142"/>
      <c r="I746" s="1148"/>
      <c r="J746" s="1142"/>
      <c r="K746" s="1142"/>
      <c r="L746" s="1142"/>
      <c r="M746" s="1142"/>
      <c r="N746" s="1142"/>
    </row>
    <row r="747" spans="1:14" s="3" customFormat="1" x14ac:dyDescent="0.25">
      <c r="A747" s="727"/>
      <c r="B747" s="609"/>
      <c r="C747" s="609"/>
      <c r="D747" s="610"/>
      <c r="E747" s="1140"/>
      <c r="F747" s="1141"/>
      <c r="G747" s="1142"/>
      <c r="H747" s="1142"/>
      <c r="I747" s="1148"/>
      <c r="J747" s="1142"/>
      <c r="K747" s="1142"/>
      <c r="L747" s="1142"/>
      <c r="M747" s="1142"/>
      <c r="N747" s="1142"/>
    </row>
    <row r="748" spans="1:14" s="3" customFormat="1" x14ac:dyDescent="0.25">
      <c r="A748" s="727"/>
      <c r="B748" s="609"/>
      <c r="C748" s="609"/>
      <c r="D748" s="610"/>
      <c r="E748" s="1140"/>
      <c r="F748" s="1141"/>
      <c r="G748" s="1142"/>
      <c r="H748" s="1142"/>
      <c r="I748" s="1148"/>
      <c r="J748" s="1142"/>
      <c r="K748" s="1142"/>
      <c r="L748" s="1142"/>
      <c r="M748" s="1142"/>
      <c r="N748" s="1142"/>
    </row>
    <row r="749" spans="1:14" s="3" customFormat="1" x14ac:dyDescent="0.25">
      <c r="A749" s="727"/>
      <c r="B749" s="609"/>
      <c r="C749" s="609"/>
      <c r="D749" s="610"/>
      <c r="E749" s="1140"/>
      <c r="F749" s="1141"/>
      <c r="G749" s="1142"/>
      <c r="H749" s="1142"/>
      <c r="I749" s="1148"/>
      <c r="J749" s="1142"/>
      <c r="K749" s="1142"/>
      <c r="L749" s="1142"/>
      <c r="M749" s="1142"/>
      <c r="N749" s="1142"/>
    </row>
    <row r="750" spans="1:14" s="3" customFormat="1" x14ac:dyDescent="0.25">
      <c r="A750" s="727"/>
      <c r="B750" s="609"/>
      <c r="C750" s="609"/>
      <c r="D750" s="610"/>
      <c r="E750" s="1140"/>
      <c r="F750" s="1141"/>
      <c r="G750" s="1142"/>
      <c r="H750" s="1142"/>
      <c r="I750" s="1148"/>
      <c r="J750" s="1142"/>
      <c r="K750" s="1142"/>
      <c r="L750" s="1142"/>
      <c r="M750" s="1142"/>
      <c r="N750" s="1142"/>
    </row>
    <row r="751" spans="1:14" s="3" customFormat="1" x14ac:dyDescent="0.25">
      <c r="A751" s="727"/>
      <c r="B751" s="609"/>
      <c r="C751" s="609"/>
      <c r="D751" s="610"/>
      <c r="E751" s="1140"/>
      <c r="F751" s="1141"/>
      <c r="G751" s="1142"/>
      <c r="H751" s="1142"/>
      <c r="I751" s="1148"/>
      <c r="J751" s="1142"/>
      <c r="K751" s="1142"/>
      <c r="L751" s="1142"/>
      <c r="M751" s="1142"/>
      <c r="N751" s="1142"/>
    </row>
    <row r="752" spans="1:14" s="3" customFormat="1" x14ac:dyDescent="0.25">
      <c r="A752" s="727"/>
      <c r="B752" s="609"/>
      <c r="C752" s="609"/>
      <c r="D752" s="610"/>
      <c r="E752" s="1140"/>
      <c r="F752" s="1141"/>
      <c r="G752" s="1142"/>
      <c r="H752" s="1142"/>
      <c r="I752" s="1148"/>
      <c r="J752" s="1142"/>
      <c r="K752" s="1142"/>
      <c r="L752" s="1142"/>
      <c r="M752" s="1142"/>
      <c r="N752" s="1142"/>
    </row>
    <row r="753" spans="1:14" s="3" customFormat="1" x14ac:dyDescent="0.25">
      <c r="A753" s="727"/>
      <c r="B753" s="609"/>
      <c r="C753" s="609"/>
      <c r="D753" s="610"/>
      <c r="E753" s="1140"/>
      <c r="F753" s="1141"/>
      <c r="G753" s="1142"/>
      <c r="H753" s="1142"/>
      <c r="I753" s="1148"/>
      <c r="J753" s="1142"/>
      <c r="K753" s="1142"/>
      <c r="L753" s="1142"/>
      <c r="M753" s="1142"/>
      <c r="N753" s="1142"/>
    </row>
    <row r="754" spans="1:14" s="3" customFormat="1" x14ac:dyDescent="0.25">
      <c r="A754" s="727"/>
      <c r="B754" s="609"/>
      <c r="C754" s="609"/>
      <c r="D754" s="610"/>
      <c r="E754" s="1140"/>
      <c r="F754" s="1141"/>
      <c r="G754" s="1142"/>
      <c r="H754" s="1142"/>
      <c r="I754" s="1148"/>
      <c r="J754" s="1142"/>
      <c r="K754" s="1142"/>
      <c r="L754" s="1142"/>
      <c r="M754" s="1142"/>
      <c r="N754" s="1142"/>
    </row>
    <row r="755" spans="1:14" s="3" customFormat="1" x14ac:dyDescent="0.25">
      <c r="A755" s="727"/>
      <c r="B755" s="609"/>
      <c r="C755" s="609"/>
      <c r="D755" s="610"/>
      <c r="E755" s="1140"/>
      <c r="F755" s="1141"/>
      <c r="G755" s="1142"/>
      <c r="H755" s="1142"/>
      <c r="I755" s="1148"/>
      <c r="J755" s="1142"/>
      <c r="K755" s="1142"/>
      <c r="L755" s="1142"/>
      <c r="M755" s="1142"/>
      <c r="N755" s="1142"/>
    </row>
    <row r="756" spans="1:14" s="3" customFormat="1" x14ac:dyDescent="0.25">
      <c r="A756" s="727"/>
      <c r="B756" s="609"/>
      <c r="C756" s="609"/>
      <c r="D756" s="610"/>
      <c r="E756" s="1140"/>
      <c r="F756" s="1141"/>
      <c r="G756" s="1142"/>
      <c r="H756" s="1142"/>
      <c r="I756" s="1148"/>
      <c r="J756" s="1142"/>
      <c r="K756" s="1142"/>
      <c r="L756" s="1142"/>
      <c r="M756" s="1142"/>
      <c r="N756" s="1142"/>
    </row>
    <row r="757" spans="1:14" s="3" customFormat="1" x14ac:dyDescent="0.25">
      <c r="A757" s="727"/>
      <c r="B757" s="609"/>
      <c r="C757" s="609"/>
      <c r="D757" s="610"/>
      <c r="E757" s="1140"/>
      <c r="F757" s="1141"/>
      <c r="G757" s="1142"/>
      <c r="H757" s="1142"/>
      <c r="I757" s="1148"/>
      <c r="J757" s="1142"/>
      <c r="K757" s="1142"/>
      <c r="L757" s="1142"/>
      <c r="M757" s="1142"/>
      <c r="N757" s="1142"/>
    </row>
    <row r="758" spans="1:14" s="3" customFormat="1" x14ac:dyDescent="0.25">
      <c r="A758" s="727"/>
      <c r="B758" s="609"/>
      <c r="C758" s="609"/>
      <c r="D758" s="610"/>
      <c r="E758" s="1140"/>
      <c r="F758" s="1141"/>
      <c r="G758" s="1142"/>
      <c r="H758" s="1142"/>
      <c r="I758" s="1148"/>
      <c r="J758" s="1142"/>
      <c r="K758" s="1142"/>
      <c r="L758" s="1142"/>
      <c r="M758" s="1142"/>
      <c r="N758" s="1142"/>
    </row>
    <row r="759" spans="1:14" s="3" customFormat="1" x14ac:dyDescent="0.25">
      <c r="A759" s="727"/>
      <c r="B759" s="609"/>
      <c r="C759" s="609"/>
      <c r="D759" s="610"/>
      <c r="E759" s="1140"/>
      <c r="F759" s="1141"/>
      <c r="G759" s="1142"/>
      <c r="H759" s="1142"/>
      <c r="I759" s="1148"/>
      <c r="J759" s="1142"/>
      <c r="K759" s="1142"/>
      <c r="L759" s="1142"/>
      <c r="M759" s="1142"/>
      <c r="N759" s="1142"/>
    </row>
    <row r="760" spans="1:14" s="3" customFormat="1" x14ac:dyDescent="0.25">
      <c r="A760" s="727"/>
      <c r="B760" s="609"/>
      <c r="C760" s="609"/>
      <c r="D760" s="610"/>
      <c r="E760" s="1140"/>
      <c r="F760" s="1141"/>
      <c r="G760" s="1142"/>
      <c r="H760" s="1142"/>
      <c r="I760" s="1148"/>
      <c r="J760" s="1142"/>
      <c r="K760" s="1142"/>
      <c r="L760" s="1142"/>
      <c r="M760" s="1142"/>
      <c r="N760" s="1142"/>
    </row>
    <row r="761" spans="1:14" s="3" customFormat="1" x14ac:dyDescent="0.25">
      <c r="A761" s="727"/>
      <c r="B761" s="609"/>
      <c r="C761" s="609"/>
      <c r="D761" s="610"/>
      <c r="E761" s="1140"/>
      <c r="F761" s="1141"/>
      <c r="G761" s="1142"/>
      <c r="H761" s="1142"/>
      <c r="I761" s="1148"/>
      <c r="J761" s="1142"/>
      <c r="K761" s="1142"/>
      <c r="L761" s="1142"/>
      <c r="M761" s="1142"/>
      <c r="N761" s="1142"/>
    </row>
    <row r="762" spans="1:14" s="3" customFormat="1" x14ac:dyDescent="0.25">
      <c r="A762" s="727"/>
      <c r="B762" s="609"/>
      <c r="C762" s="609"/>
      <c r="D762" s="610"/>
      <c r="E762" s="1140"/>
      <c r="F762" s="1141"/>
      <c r="G762" s="1142"/>
      <c r="H762" s="1142"/>
      <c r="I762" s="1148"/>
      <c r="J762" s="1142"/>
      <c r="K762" s="1142"/>
      <c r="L762" s="1142"/>
      <c r="M762" s="1142"/>
      <c r="N762" s="1142"/>
    </row>
    <row r="763" spans="1:14" s="3" customFormat="1" x14ac:dyDescent="0.25">
      <c r="A763" s="727"/>
      <c r="B763" s="609"/>
      <c r="C763" s="609"/>
      <c r="D763" s="610"/>
      <c r="E763" s="1140"/>
      <c r="F763" s="1141"/>
      <c r="G763" s="1142"/>
      <c r="H763" s="1142"/>
      <c r="I763" s="1148"/>
      <c r="J763" s="1142"/>
      <c r="K763" s="1142"/>
      <c r="L763" s="1142"/>
      <c r="M763" s="1142"/>
      <c r="N763" s="1142"/>
    </row>
    <row r="764" spans="1:14" s="3" customFormat="1" x14ac:dyDescent="0.25">
      <c r="A764" s="727"/>
      <c r="B764" s="609"/>
      <c r="C764" s="609"/>
      <c r="D764" s="610"/>
      <c r="E764" s="1140"/>
      <c r="F764" s="1141"/>
      <c r="G764" s="1142"/>
      <c r="H764" s="1142"/>
      <c r="I764" s="1148"/>
      <c r="J764" s="1142"/>
      <c r="K764" s="1142"/>
      <c r="L764" s="1142"/>
      <c r="M764" s="1142"/>
      <c r="N764" s="1142"/>
    </row>
    <row r="765" spans="1:14" s="3" customFormat="1" x14ac:dyDescent="0.25">
      <c r="A765" s="727"/>
      <c r="B765" s="609"/>
      <c r="C765" s="609"/>
      <c r="D765" s="610"/>
      <c r="E765" s="1140"/>
      <c r="F765" s="1141"/>
      <c r="G765" s="1142"/>
      <c r="H765" s="1142"/>
      <c r="I765" s="1148"/>
      <c r="J765" s="1142"/>
      <c r="K765" s="1142"/>
      <c r="L765" s="1142"/>
      <c r="M765" s="1142"/>
      <c r="N765" s="1142"/>
    </row>
    <row r="766" spans="1:14" s="3" customFormat="1" x14ac:dyDescent="0.25">
      <c r="A766" s="727"/>
      <c r="B766" s="609"/>
      <c r="C766" s="609"/>
      <c r="D766" s="610"/>
      <c r="E766" s="1140"/>
      <c r="F766" s="1141"/>
      <c r="G766" s="1142"/>
      <c r="H766" s="1142"/>
      <c r="I766" s="1148"/>
      <c r="J766" s="1142"/>
      <c r="K766" s="1142"/>
      <c r="L766" s="1142"/>
      <c r="M766" s="1142"/>
      <c r="N766" s="1142"/>
    </row>
    <row r="767" spans="1:14" s="3" customFormat="1" x14ac:dyDescent="0.25">
      <c r="A767" s="727"/>
      <c r="B767" s="609"/>
      <c r="C767" s="609"/>
      <c r="D767" s="610"/>
      <c r="E767" s="1140"/>
      <c r="F767" s="1141"/>
      <c r="G767" s="1142"/>
      <c r="H767" s="1142"/>
      <c r="I767" s="1148"/>
      <c r="J767" s="1142"/>
      <c r="K767" s="1142"/>
      <c r="L767" s="1142"/>
      <c r="M767" s="1142"/>
      <c r="N767" s="1142"/>
    </row>
    <row r="768" spans="1:14" s="3" customFormat="1" x14ac:dyDescent="0.25">
      <c r="A768" s="727"/>
      <c r="B768" s="609"/>
      <c r="C768" s="609"/>
      <c r="D768" s="610"/>
      <c r="E768" s="1140"/>
      <c r="F768" s="1141"/>
      <c r="G768" s="1142"/>
      <c r="H768" s="1142"/>
      <c r="I768" s="1148"/>
      <c r="J768" s="1142"/>
      <c r="K768" s="1142"/>
      <c r="L768" s="1142"/>
      <c r="M768" s="1142"/>
      <c r="N768" s="1142"/>
    </row>
    <row r="769" spans="1:14" s="3" customFormat="1" x14ac:dyDescent="0.25">
      <c r="A769" s="727"/>
      <c r="B769" s="609"/>
      <c r="C769" s="609"/>
      <c r="D769" s="610"/>
      <c r="E769" s="1140"/>
      <c r="F769" s="1141"/>
      <c r="G769" s="1142"/>
      <c r="H769" s="1142"/>
      <c r="I769" s="1148"/>
      <c r="J769" s="1142"/>
      <c r="K769" s="1142"/>
      <c r="L769" s="1142"/>
      <c r="M769" s="1142"/>
      <c r="N769" s="1142"/>
    </row>
    <row r="770" spans="1:14" s="3" customFormat="1" x14ac:dyDescent="0.25">
      <c r="A770" s="727"/>
      <c r="B770" s="609"/>
      <c r="C770" s="609"/>
      <c r="D770" s="610"/>
      <c r="E770" s="1140"/>
      <c r="F770" s="1141"/>
      <c r="G770" s="1142"/>
      <c r="H770" s="1142"/>
      <c r="I770" s="1148"/>
      <c r="J770" s="1142"/>
      <c r="K770" s="1142"/>
      <c r="L770" s="1142"/>
      <c r="M770" s="1142"/>
      <c r="N770" s="1142"/>
    </row>
    <row r="771" spans="1:14" s="3" customFormat="1" x14ac:dyDescent="0.25">
      <c r="A771" s="727"/>
      <c r="B771" s="609"/>
      <c r="C771" s="609"/>
      <c r="D771" s="610"/>
      <c r="E771" s="1140"/>
      <c r="F771" s="1141"/>
      <c r="G771" s="1142"/>
      <c r="H771" s="1142"/>
      <c r="I771" s="1148"/>
      <c r="J771" s="1142"/>
      <c r="K771" s="1142"/>
      <c r="L771" s="1142"/>
      <c r="M771" s="1142"/>
      <c r="N771" s="1142"/>
    </row>
    <row r="772" spans="1:14" s="3" customFormat="1" x14ac:dyDescent="0.25">
      <c r="A772" s="727"/>
      <c r="B772" s="609"/>
      <c r="C772" s="609"/>
      <c r="D772" s="610"/>
      <c r="E772" s="1140"/>
      <c r="F772" s="1141"/>
      <c r="G772" s="1142"/>
      <c r="H772" s="1142"/>
      <c r="I772" s="1148"/>
      <c r="J772" s="1142"/>
      <c r="K772" s="1142"/>
      <c r="L772" s="1142"/>
      <c r="M772" s="1142"/>
      <c r="N772" s="1142"/>
    </row>
    <row r="773" spans="1:14" s="3" customFormat="1" x14ac:dyDescent="0.25">
      <c r="A773" s="727"/>
      <c r="B773" s="609"/>
      <c r="C773" s="609"/>
      <c r="D773" s="610"/>
      <c r="E773" s="1140"/>
      <c r="F773" s="1141"/>
      <c r="G773" s="1142"/>
      <c r="H773" s="1142"/>
      <c r="I773" s="1148"/>
      <c r="J773" s="1142"/>
      <c r="K773" s="1142"/>
      <c r="L773" s="1142"/>
      <c r="M773" s="1142"/>
      <c r="N773" s="1142"/>
    </row>
    <row r="774" spans="1:14" s="3" customFormat="1" x14ac:dyDescent="0.25">
      <c r="A774" s="727"/>
      <c r="B774" s="609"/>
      <c r="C774" s="609"/>
      <c r="D774" s="610"/>
      <c r="E774" s="1140"/>
      <c r="F774" s="1141"/>
      <c r="G774" s="1142"/>
      <c r="H774" s="1142"/>
      <c r="I774" s="1148"/>
      <c r="J774" s="1142"/>
      <c r="K774" s="1142"/>
      <c r="L774" s="1142"/>
      <c r="M774" s="1142"/>
      <c r="N774" s="1142"/>
    </row>
    <row r="775" spans="1:14" s="3" customFormat="1" x14ac:dyDescent="0.25">
      <c r="A775" s="727"/>
      <c r="B775" s="609"/>
      <c r="C775" s="609"/>
      <c r="D775" s="610"/>
      <c r="E775" s="1140"/>
      <c r="F775" s="1141"/>
      <c r="G775" s="1142"/>
      <c r="H775" s="1142"/>
      <c r="I775" s="1148"/>
      <c r="J775" s="1142"/>
      <c r="K775" s="1142"/>
      <c r="L775" s="1142"/>
      <c r="M775" s="1142"/>
      <c r="N775" s="1142"/>
    </row>
    <row r="776" spans="1:14" s="3" customFormat="1" x14ac:dyDescent="0.25">
      <c r="A776" s="727"/>
      <c r="B776" s="609"/>
      <c r="C776" s="609"/>
      <c r="D776" s="610"/>
      <c r="E776" s="1140"/>
      <c r="F776" s="1141"/>
      <c r="G776" s="1142"/>
      <c r="H776" s="1142"/>
      <c r="I776" s="1148"/>
      <c r="J776" s="1142"/>
      <c r="K776" s="1142"/>
      <c r="L776" s="1142"/>
      <c r="M776" s="1142"/>
      <c r="N776" s="1142"/>
    </row>
    <row r="777" spans="1:14" s="3" customFormat="1" x14ac:dyDescent="0.25">
      <c r="A777" s="727"/>
      <c r="B777" s="609"/>
      <c r="C777" s="609"/>
      <c r="D777" s="610"/>
      <c r="E777" s="1140"/>
      <c r="F777" s="1141"/>
      <c r="G777" s="1142"/>
      <c r="H777" s="1142"/>
      <c r="I777" s="1148"/>
      <c r="J777" s="1142"/>
      <c r="K777" s="1142"/>
      <c r="L777" s="1142"/>
      <c r="M777" s="1142"/>
      <c r="N777" s="1142"/>
    </row>
    <row r="778" spans="1:14" s="3" customFormat="1" x14ac:dyDescent="0.25">
      <c r="A778" s="727"/>
      <c r="B778" s="609"/>
      <c r="C778" s="609"/>
      <c r="D778" s="610"/>
      <c r="E778" s="1140"/>
      <c r="F778" s="1141"/>
      <c r="G778" s="1142"/>
      <c r="H778" s="1142"/>
      <c r="I778" s="1148"/>
      <c r="J778" s="1142"/>
      <c r="K778" s="1142"/>
      <c r="L778" s="1142"/>
      <c r="M778" s="1142"/>
      <c r="N778" s="1142"/>
    </row>
    <row r="779" spans="1:14" s="3" customFormat="1" x14ac:dyDescent="0.25">
      <c r="A779" s="727"/>
      <c r="B779" s="609"/>
      <c r="C779" s="609"/>
      <c r="D779" s="610"/>
      <c r="E779" s="1140"/>
      <c r="F779" s="1141"/>
      <c r="G779" s="1142"/>
      <c r="H779" s="1142"/>
      <c r="I779" s="1148"/>
      <c r="J779" s="1142"/>
      <c r="K779" s="1142"/>
      <c r="L779" s="1142"/>
      <c r="M779" s="1142"/>
      <c r="N779" s="1142"/>
    </row>
    <row r="780" spans="1:14" s="3" customFormat="1" x14ac:dyDescent="0.25">
      <c r="A780" s="727"/>
      <c r="B780" s="609"/>
      <c r="C780" s="609"/>
      <c r="D780" s="610"/>
      <c r="E780" s="1140"/>
      <c r="F780" s="1141"/>
      <c r="G780" s="1142"/>
      <c r="H780" s="1142"/>
      <c r="I780" s="1148"/>
      <c r="J780" s="1142"/>
      <c r="K780" s="1142"/>
      <c r="L780" s="1142"/>
      <c r="M780" s="1142"/>
      <c r="N780" s="1142"/>
    </row>
    <row r="781" spans="1:14" s="3" customFormat="1" x14ac:dyDescent="0.25">
      <c r="A781" s="727"/>
      <c r="B781" s="609"/>
      <c r="C781" s="609"/>
      <c r="D781" s="610"/>
      <c r="E781" s="1140"/>
      <c r="F781" s="1141"/>
      <c r="G781" s="1142"/>
      <c r="H781" s="1142"/>
      <c r="I781" s="1148"/>
      <c r="J781" s="1142"/>
      <c r="K781" s="1142"/>
      <c r="L781" s="1142"/>
      <c r="M781" s="1142"/>
      <c r="N781" s="1142"/>
    </row>
    <row r="782" spans="1:14" s="3" customFormat="1" x14ac:dyDescent="0.25">
      <c r="A782" s="727"/>
      <c r="B782" s="609"/>
      <c r="C782" s="609"/>
      <c r="D782" s="610"/>
      <c r="E782" s="1140"/>
      <c r="F782" s="1141"/>
      <c r="G782" s="1142"/>
      <c r="H782" s="1142"/>
      <c r="I782" s="1148"/>
      <c r="J782" s="1142"/>
      <c r="K782" s="1142"/>
      <c r="L782" s="1142"/>
      <c r="M782" s="1142"/>
      <c r="N782" s="1142"/>
    </row>
    <row r="783" spans="1:14" s="3" customFormat="1" x14ac:dyDescent="0.25">
      <c r="A783" s="727"/>
      <c r="B783" s="609"/>
      <c r="C783" s="609"/>
      <c r="D783" s="610"/>
      <c r="E783" s="1140"/>
      <c r="F783" s="1141"/>
      <c r="G783" s="1142"/>
      <c r="H783" s="1142"/>
      <c r="I783" s="1148"/>
      <c r="J783" s="1142"/>
      <c r="K783" s="1142"/>
      <c r="L783" s="1142"/>
      <c r="M783" s="1142"/>
      <c r="N783" s="1142"/>
    </row>
    <row r="784" spans="1:14" s="3" customFormat="1" x14ac:dyDescent="0.25">
      <c r="A784" s="727"/>
      <c r="B784" s="609"/>
      <c r="C784" s="609"/>
      <c r="D784" s="610"/>
      <c r="E784" s="1140"/>
      <c r="F784" s="1141"/>
      <c r="G784" s="1142"/>
      <c r="H784" s="1142"/>
      <c r="I784" s="1148"/>
      <c r="J784" s="1142"/>
      <c r="K784" s="1142"/>
      <c r="L784" s="1142"/>
      <c r="M784" s="1142"/>
      <c r="N784" s="1142"/>
    </row>
    <row r="785" spans="1:14" s="3" customFormat="1" x14ac:dyDescent="0.25">
      <c r="A785" s="727"/>
      <c r="B785" s="609"/>
      <c r="C785" s="609"/>
      <c r="D785" s="610"/>
      <c r="E785" s="1140"/>
      <c r="F785" s="1141"/>
      <c r="G785" s="1142"/>
      <c r="H785" s="1142"/>
      <c r="I785" s="1148"/>
      <c r="J785" s="1142"/>
      <c r="K785" s="1142"/>
      <c r="L785" s="1142"/>
      <c r="M785" s="1142"/>
      <c r="N785" s="1142"/>
    </row>
    <row r="786" spans="1:14" s="3" customFormat="1" x14ac:dyDescent="0.25">
      <c r="A786" s="727"/>
      <c r="B786" s="609"/>
      <c r="C786" s="609"/>
      <c r="D786" s="610"/>
      <c r="E786" s="1140"/>
      <c r="F786" s="1141"/>
      <c r="G786" s="1142"/>
      <c r="H786" s="1142"/>
      <c r="I786" s="1148"/>
      <c r="J786" s="1142"/>
      <c r="K786" s="1142"/>
      <c r="L786" s="1142"/>
      <c r="M786" s="1142"/>
      <c r="N786" s="1142"/>
    </row>
    <row r="787" spans="1:14" s="3" customFormat="1" x14ac:dyDescent="0.25">
      <c r="A787" s="727"/>
      <c r="B787" s="609"/>
      <c r="C787" s="609"/>
      <c r="D787" s="610"/>
      <c r="E787" s="1140"/>
      <c r="F787" s="1141"/>
      <c r="G787" s="1142"/>
      <c r="H787" s="1142"/>
      <c r="I787" s="1148"/>
      <c r="J787" s="1142"/>
      <c r="K787" s="1142"/>
      <c r="L787" s="1142"/>
      <c r="M787" s="1142"/>
      <c r="N787" s="1142"/>
    </row>
    <row r="788" spans="1:14" s="3" customFormat="1" x14ac:dyDescent="0.25">
      <c r="A788" s="727"/>
      <c r="B788" s="609"/>
      <c r="C788" s="609"/>
      <c r="D788" s="610"/>
      <c r="E788" s="1140"/>
      <c r="F788" s="1141"/>
      <c r="G788" s="1142"/>
      <c r="H788" s="1142"/>
      <c r="I788" s="1148"/>
      <c r="J788" s="1142"/>
      <c r="K788" s="1142"/>
      <c r="L788" s="1142"/>
      <c r="M788" s="1142"/>
      <c r="N788" s="1142"/>
    </row>
    <row r="789" spans="1:14" s="3" customFormat="1" x14ac:dyDescent="0.25">
      <c r="A789" s="727"/>
      <c r="B789" s="609"/>
      <c r="C789" s="609"/>
      <c r="D789" s="610"/>
      <c r="E789" s="1140"/>
      <c r="F789" s="1141"/>
      <c r="G789" s="1142"/>
      <c r="H789" s="1142"/>
      <c r="I789" s="1148"/>
      <c r="J789" s="1142"/>
      <c r="K789" s="1142"/>
      <c r="L789" s="1142"/>
      <c r="M789" s="1142"/>
      <c r="N789" s="1142"/>
    </row>
    <row r="790" spans="1:14" s="3" customFormat="1" x14ac:dyDescent="0.25">
      <c r="A790" s="727"/>
      <c r="B790" s="609"/>
      <c r="C790" s="609"/>
      <c r="D790" s="610"/>
      <c r="E790" s="1140"/>
      <c r="F790" s="1141"/>
      <c r="G790" s="1142"/>
      <c r="H790" s="1142"/>
      <c r="I790" s="1148"/>
      <c r="J790" s="1142"/>
      <c r="K790" s="1142"/>
      <c r="L790" s="1142"/>
      <c r="M790" s="1142"/>
      <c r="N790" s="1142"/>
    </row>
    <row r="791" spans="1:14" s="3" customFormat="1" x14ac:dyDescent="0.25">
      <c r="A791" s="727"/>
      <c r="B791" s="609"/>
      <c r="C791" s="609"/>
      <c r="D791" s="610"/>
      <c r="E791" s="1140"/>
      <c r="F791" s="1141"/>
      <c r="G791" s="1142"/>
      <c r="H791" s="1142"/>
      <c r="I791" s="1148"/>
      <c r="J791" s="1142"/>
      <c r="K791" s="1142"/>
      <c r="L791" s="1142"/>
      <c r="M791" s="1142"/>
      <c r="N791" s="1142"/>
    </row>
    <row r="792" spans="1:14" s="3" customFormat="1" x14ac:dyDescent="0.25">
      <c r="A792" s="727"/>
      <c r="B792" s="609"/>
      <c r="C792" s="609"/>
      <c r="D792" s="610"/>
      <c r="E792" s="1140"/>
      <c r="F792" s="1141"/>
      <c r="G792" s="1142"/>
      <c r="H792" s="1142"/>
      <c r="I792" s="1148"/>
      <c r="J792" s="1142"/>
      <c r="K792" s="1142"/>
      <c r="L792" s="1142"/>
      <c r="M792" s="1142"/>
      <c r="N792" s="1142"/>
    </row>
    <row r="793" spans="1:14" s="3" customFormat="1" x14ac:dyDescent="0.25">
      <c r="A793" s="727"/>
      <c r="B793" s="609"/>
      <c r="C793" s="609"/>
      <c r="D793" s="610"/>
      <c r="E793" s="1140"/>
      <c r="F793" s="1141"/>
      <c r="G793" s="1142"/>
      <c r="H793" s="1142"/>
      <c r="I793" s="1148"/>
      <c r="J793" s="1142"/>
      <c r="K793" s="1142"/>
      <c r="L793" s="1142"/>
      <c r="M793" s="1142"/>
      <c r="N793" s="1142"/>
    </row>
    <row r="794" spans="1:14" s="3" customFormat="1" x14ac:dyDescent="0.25">
      <c r="A794" s="727"/>
      <c r="B794" s="609"/>
      <c r="C794" s="609"/>
      <c r="D794" s="610"/>
      <c r="E794" s="1140"/>
      <c r="F794" s="1141"/>
      <c r="G794" s="1142"/>
      <c r="H794" s="1142"/>
      <c r="I794" s="1148"/>
      <c r="J794" s="1142"/>
      <c r="K794" s="1142"/>
      <c r="L794" s="1142"/>
      <c r="M794" s="1142"/>
      <c r="N794" s="1142"/>
    </row>
    <row r="795" spans="1:14" s="3" customFormat="1" x14ac:dyDescent="0.25">
      <c r="A795" s="727"/>
      <c r="B795" s="609"/>
      <c r="C795" s="609"/>
      <c r="D795" s="610"/>
      <c r="E795" s="1140"/>
      <c r="F795" s="1141"/>
      <c r="G795" s="1142"/>
      <c r="H795" s="1142"/>
      <c r="I795" s="1148"/>
      <c r="J795" s="1142"/>
      <c r="K795" s="1142"/>
      <c r="L795" s="1142"/>
      <c r="M795" s="1142"/>
      <c r="N795" s="1142"/>
    </row>
    <row r="796" spans="1:14" s="3" customFormat="1" x14ac:dyDescent="0.25">
      <c r="A796" s="727"/>
      <c r="B796" s="609"/>
      <c r="C796" s="609"/>
      <c r="D796" s="610"/>
      <c r="E796" s="1140"/>
      <c r="F796" s="1141"/>
      <c r="G796" s="1142"/>
      <c r="H796" s="1142"/>
      <c r="I796" s="1148"/>
      <c r="J796" s="1142"/>
      <c r="K796" s="1142"/>
      <c r="L796" s="1142"/>
      <c r="M796" s="1142"/>
      <c r="N796" s="1142"/>
    </row>
    <row r="797" spans="1:14" s="3" customFormat="1" x14ac:dyDescent="0.25">
      <c r="A797" s="727"/>
      <c r="B797" s="609"/>
      <c r="C797" s="609"/>
      <c r="D797" s="610"/>
      <c r="E797" s="1140"/>
      <c r="F797" s="1141"/>
      <c r="G797" s="1142"/>
      <c r="H797" s="1142"/>
      <c r="I797" s="1148"/>
      <c r="J797" s="1142"/>
      <c r="K797" s="1142"/>
      <c r="L797" s="1142"/>
      <c r="M797" s="1142"/>
      <c r="N797" s="1142"/>
    </row>
    <row r="798" spans="1:14" s="3" customFormat="1" x14ac:dyDescent="0.25">
      <c r="A798" s="727"/>
      <c r="B798" s="609"/>
      <c r="C798" s="609"/>
      <c r="D798" s="610"/>
      <c r="E798" s="1140"/>
      <c r="F798" s="1141"/>
      <c r="G798" s="1142"/>
      <c r="H798" s="1142"/>
      <c r="I798" s="1148"/>
      <c r="J798" s="1142"/>
      <c r="K798" s="1142"/>
      <c r="L798" s="1142"/>
      <c r="M798" s="1142"/>
      <c r="N798" s="1142"/>
    </row>
    <row r="799" spans="1:14" s="3" customFormat="1" x14ac:dyDescent="0.25">
      <c r="A799" s="727"/>
      <c r="B799" s="609"/>
      <c r="C799" s="609"/>
      <c r="D799" s="610"/>
      <c r="E799" s="1140"/>
      <c r="F799" s="1141"/>
      <c r="G799" s="1142"/>
      <c r="H799" s="1142"/>
      <c r="I799" s="1148"/>
      <c r="J799" s="1142"/>
      <c r="K799" s="1142"/>
      <c r="L799" s="1142"/>
      <c r="M799" s="1142"/>
      <c r="N799" s="1142"/>
    </row>
    <row r="800" spans="1:14" s="3" customFormat="1" x14ac:dyDescent="0.25">
      <c r="A800" s="727"/>
      <c r="B800" s="609"/>
      <c r="C800" s="609"/>
      <c r="D800" s="610"/>
      <c r="E800" s="1140"/>
      <c r="F800" s="1141"/>
      <c r="G800" s="1142"/>
      <c r="H800" s="1142"/>
      <c r="I800" s="1148"/>
      <c r="J800" s="1142"/>
      <c r="K800" s="1142"/>
      <c r="L800" s="1142"/>
      <c r="M800" s="1142"/>
      <c r="N800" s="1142"/>
    </row>
    <row r="801" spans="1:14" s="3" customFormat="1" x14ac:dyDescent="0.25">
      <c r="A801" s="727"/>
      <c r="B801" s="609"/>
      <c r="C801" s="609"/>
      <c r="D801" s="610"/>
      <c r="E801" s="1140"/>
      <c r="F801" s="1141"/>
      <c r="G801" s="1142"/>
      <c r="H801" s="1142"/>
      <c r="I801" s="1148"/>
      <c r="J801" s="1142"/>
      <c r="K801" s="1142"/>
      <c r="L801" s="1142"/>
      <c r="M801" s="1142"/>
      <c r="N801" s="1142"/>
    </row>
    <row r="802" spans="1:14" s="3" customFormat="1" x14ac:dyDescent="0.25">
      <c r="A802" s="727"/>
      <c r="B802" s="609"/>
      <c r="C802" s="609"/>
      <c r="D802" s="610"/>
      <c r="E802" s="1140"/>
      <c r="F802" s="1141"/>
      <c r="G802" s="1142"/>
      <c r="H802" s="1142"/>
      <c r="I802" s="1148"/>
      <c r="J802" s="1142"/>
      <c r="K802" s="1142"/>
      <c r="L802" s="1142"/>
      <c r="M802" s="1142"/>
      <c r="N802" s="1142"/>
    </row>
    <row r="803" spans="1:14" s="3" customFormat="1" x14ac:dyDescent="0.25">
      <c r="A803" s="727"/>
      <c r="B803" s="609"/>
      <c r="C803" s="609"/>
      <c r="D803" s="610"/>
      <c r="E803" s="1140"/>
      <c r="F803" s="1141"/>
      <c r="G803" s="1142"/>
      <c r="H803" s="1142"/>
      <c r="I803" s="1148"/>
      <c r="J803" s="1142"/>
      <c r="K803" s="1142"/>
      <c r="L803" s="1142"/>
      <c r="M803" s="1142"/>
      <c r="N803" s="1142"/>
    </row>
    <row r="804" spans="1:14" s="3" customFormat="1" x14ac:dyDescent="0.25">
      <c r="A804" s="727"/>
      <c r="B804" s="609"/>
      <c r="C804" s="609"/>
      <c r="D804" s="610"/>
      <c r="E804" s="1140"/>
      <c r="F804" s="1141"/>
      <c r="G804" s="1142"/>
      <c r="H804" s="1142"/>
      <c r="I804" s="1148"/>
      <c r="J804" s="1142"/>
      <c r="K804" s="1142"/>
      <c r="L804" s="1142"/>
      <c r="M804" s="1142"/>
      <c r="N804" s="1142"/>
    </row>
    <row r="805" spans="1:14" s="3" customFormat="1" x14ac:dyDescent="0.25">
      <c r="A805" s="727"/>
      <c r="B805" s="609"/>
      <c r="C805" s="609"/>
      <c r="D805" s="610"/>
      <c r="E805" s="1140"/>
      <c r="F805" s="1141"/>
      <c r="G805" s="1142"/>
      <c r="H805" s="1142"/>
      <c r="I805" s="1148"/>
      <c r="J805" s="1142"/>
      <c r="K805" s="1142"/>
      <c r="L805" s="1142"/>
      <c r="M805" s="1142"/>
      <c r="N805" s="1142"/>
    </row>
    <row r="806" spans="1:14" s="3" customFormat="1" x14ac:dyDescent="0.25">
      <c r="A806" s="727"/>
      <c r="B806" s="609"/>
      <c r="C806" s="609"/>
      <c r="D806" s="610"/>
      <c r="E806" s="1140"/>
      <c r="F806" s="1141"/>
      <c r="G806" s="1142"/>
      <c r="H806" s="1142"/>
      <c r="I806" s="1148"/>
      <c r="J806" s="1142"/>
      <c r="K806" s="1142"/>
      <c r="L806" s="1142"/>
      <c r="M806" s="1142"/>
      <c r="N806" s="1142"/>
    </row>
    <row r="807" spans="1:14" s="3" customFormat="1" x14ac:dyDescent="0.25">
      <c r="A807" s="727"/>
      <c r="B807" s="609"/>
      <c r="C807" s="609"/>
      <c r="D807" s="610"/>
      <c r="E807" s="1140"/>
      <c r="F807" s="1141"/>
      <c r="G807" s="1142"/>
      <c r="H807" s="1142"/>
      <c r="I807" s="1148"/>
      <c r="J807" s="1142"/>
      <c r="K807" s="1142"/>
      <c r="L807" s="1142"/>
      <c r="M807" s="1142"/>
      <c r="N807" s="1142"/>
    </row>
    <row r="808" spans="1:14" s="3" customFormat="1" x14ac:dyDescent="0.25">
      <c r="A808" s="727"/>
      <c r="B808" s="609"/>
      <c r="C808" s="609"/>
      <c r="D808" s="610"/>
      <c r="E808" s="1140"/>
      <c r="F808" s="1141"/>
      <c r="G808" s="1142"/>
      <c r="H808" s="1142"/>
      <c r="I808" s="1148"/>
      <c r="J808" s="1142"/>
      <c r="K808" s="1142"/>
      <c r="L808" s="1142"/>
      <c r="M808" s="1142"/>
      <c r="N808" s="1142"/>
    </row>
    <row r="809" spans="1:14" s="3" customFormat="1" x14ac:dyDescent="0.25">
      <c r="A809" s="727"/>
      <c r="B809" s="609"/>
      <c r="C809" s="609"/>
      <c r="D809" s="610"/>
      <c r="E809" s="1140"/>
      <c r="F809" s="1141"/>
      <c r="G809" s="1142"/>
      <c r="H809" s="1142"/>
      <c r="I809" s="1148"/>
      <c r="J809" s="1142"/>
      <c r="K809" s="1142"/>
      <c r="L809" s="1142"/>
      <c r="M809" s="1142"/>
      <c r="N809" s="1142"/>
    </row>
    <row r="810" spans="1:14" s="3" customFormat="1" x14ac:dyDescent="0.25">
      <c r="A810" s="727"/>
      <c r="B810" s="609"/>
      <c r="C810" s="609"/>
      <c r="D810" s="610"/>
      <c r="E810" s="1140"/>
      <c r="F810" s="1141"/>
      <c r="G810" s="1142"/>
      <c r="H810" s="1142"/>
      <c r="I810" s="1148"/>
      <c r="J810" s="1142"/>
      <c r="K810" s="1142"/>
      <c r="L810" s="1142"/>
      <c r="M810" s="1142"/>
      <c r="N810" s="1142"/>
    </row>
    <row r="811" spans="1:14" s="3" customFormat="1" x14ac:dyDescent="0.25">
      <c r="A811" s="727"/>
      <c r="B811" s="609"/>
      <c r="C811" s="609"/>
      <c r="D811" s="610"/>
      <c r="E811" s="1140"/>
      <c r="F811" s="1141"/>
      <c r="G811" s="1142"/>
      <c r="H811" s="1142"/>
      <c r="I811" s="1148"/>
      <c r="J811" s="1142"/>
      <c r="K811" s="1142"/>
      <c r="L811" s="1142"/>
      <c r="M811" s="1142"/>
      <c r="N811" s="1142"/>
    </row>
    <row r="812" spans="1:14" s="3" customFormat="1" x14ac:dyDescent="0.25">
      <c r="A812" s="727"/>
      <c r="B812" s="609"/>
      <c r="C812" s="609"/>
      <c r="D812" s="610"/>
      <c r="E812" s="1140"/>
      <c r="F812" s="1141"/>
      <c r="G812" s="1142"/>
      <c r="H812" s="1142"/>
      <c r="I812" s="1148"/>
      <c r="J812" s="1142"/>
      <c r="K812" s="1142"/>
      <c r="L812" s="1142"/>
      <c r="M812" s="1142"/>
      <c r="N812" s="1142"/>
    </row>
    <row r="813" spans="1:14" s="3" customFormat="1" x14ac:dyDescent="0.25">
      <c r="A813" s="727"/>
      <c r="B813" s="609"/>
      <c r="C813" s="609"/>
      <c r="D813" s="610"/>
      <c r="E813" s="1140"/>
      <c r="F813" s="1141"/>
      <c r="G813" s="1142"/>
      <c r="H813" s="1142"/>
      <c r="I813" s="1148"/>
      <c r="J813" s="1142"/>
      <c r="K813" s="1142"/>
      <c r="L813" s="1142"/>
      <c r="M813" s="1142"/>
      <c r="N813" s="1142"/>
    </row>
    <row r="814" spans="1:14" s="3" customFormat="1" x14ac:dyDescent="0.25">
      <c r="A814" s="727"/>
      <c r="B814" s="609"/>
      <c r="C814" s="609"/>
      <c r="D814" s="610"/>
      <c r="E814" s="1140"/>
      <c r="F814" s="1141"/>
      <c r="G814" s="1142"/>
      <c r="H814" s="1142"/>
      <c r="I814" s="1148"/>
      <c r="J814" s="1142"/>
      <c r="K814" s="1142"/>
      <c r="L814" s="1142"/>
      <c r="M814" s="1142"/>
      <c r="N814" s="1142"/>
    </row>
    <row r="815" spans="1:14" s="3" customFormat="1" x14ac:dyDescent="0.25">
      <c r="A815" s="727"/>
      <c r="B815" s="609"/>
      <c r="C815" s="609"/>
      <c r="D815" s="610"/>
      <c r="E815" s="1140"/>
      <c r="F815" s="1141"/>
      <c r="G815" s="1142"/>
      <c r="H815" s="1142"/>
      <c r="I815" s="1148"/>
      <c r="J815" s="1142"/>
      <c r="K815" s="1142"/>
      <c r="L815" s="1142"/>
      <c r="M815" s="1142"/>
      <c r="N815" s="1142"/>
    </row>
    <row r="816" spans="1:14" s="3" customFormat="1" x14ac:dyDescent="0.25">
      <c r="A816" s="727"/>
      <c r="B816" s="609"/>
      <c r="C816" s="609"/>
      <c r="D816" s="610"/>
      <c r="E816" s="1140"/>
      <c r="F816" s="1141"/>
      <c r="G816" s="1142"/>
      <c r="H816" s="1142"/>
      <c r="I816" s="1148"/>
      <c r="J816" s="1142"/>
      <c r="K816" s="1142"/>
      <c r="L816" s="1142"/>
      <c r="M816" s="1142"/>
      <c r="N816" s="1142"/>
    </row>
    <row r="817" spans="1:14" s="3" customFormat="1" x14ac:dyDescent="0.25">
      <c r="A817" s="727"/>
      <c r="B817" s="609"/>
      <c r="C817" s="609"/>
      <c r="D817" s="610"/>
      <c r="E817" s="1140"/>
      <c r="F817" s="1141"/>
      <c r="G817" s="1142"/>
      <c r="H817" s="1142"/>
      <c r="I817" s="1148"/>
      <c r="J817" s="1142"/>
      <c r="K817" s="1142"/>
      <c r="L817" s="1142"/>
      <c r="M817" s="1142"/>
      <c r="N817" s="1142"/>
    </row>
    <row r="818" spans="1:14" s="3" customFormat="1" x14ac:dyDescent="0.25">
      <c r="A818" s="727"/>
      <c r="B818" s="609"/>
      <c r="C818" s="609"/>
      <c r="D818" s="610"/>
      <c r="E818" s="1140"/>
      <c r="F818" s="1141"/>
      <c r="G818" s="1142"/>
      <c r="H818" s="1142"/>
      <c r="I818" s="1148"/>
      <c r="J818" s="1142"/>
      <c r="K818" s="1142"/>
      <c r="L818" s="1142"/>
      <c r="M818" s="1142"/>
      <c r="N818" s="1142"/>
    </row>
    <row r="819" spans="1:14" s="3" customFormat="1" x14ac:dyDescent="0.25">
      <c r="A819" s="727"/>
      <c r="B819" s="609"/>
      <c r="C819" s="609"/>
      <c r="D819" s="610"/>
      <c r="E819" s="1140"/>
      <c r="F819" s="1141"/>
      <c r="G819" s="1142"/>
      <c r="H819" s="1142"/>
      <c r="I819" s="1148"/>
      <c r="J819" s="1142"/>
      <c r="K819" s="1142"/>
      <c r="L819" s="1142"/>
      <c r="M819" s="1142"/>
      <c r="N819" s="1142"/>
    </row>
    <row r="820" spans="1:14" s="3" customFormat="1" x14ac:dyDescent="0.25">
      <c r="A820" s="727"/>
      <c r="B820" s="609"/>
      <c r="C820" s="609"/>
      <c r="D820" s="610"/>
      <c r="E820" s="1140"/>
      <c r="F820" s="1141"/>
      <c r="G820" s="1142"/>
      <c r="H820" s="1142"/>
      <c r="I820" s="1148"/>
      <c r="J820" s="1142"/>
      <c r="K820" s="1142"/>
      <c r="L820" s="1142"/>
      <c r="M820" s="1142"/>
      <c r="N820" s="1142"/>
    </row>
    <row r="821" spans="1:14" s="3" customFormat="1" x14ac:dyDescent="0.25">
      <c r="A821" s="727"/>
      <c r="B821" s="609"/>
      <c r="C821" s="609"/>
      <c r="D821" s="610"/>
      <c r="E821" s="1140"/>
      <c r="F821" s="1141"/>
      <c r="G821" s="1142"/>
      <c r="H821" s="1142"/>
      <c r="I821" s="1148"/>
      <c r="J821" s="1142"/>
      <c r="K821" s="1142"/>
      <c r="L821" s="1142"/>
      <c r="M821" s="1142"/>
      <c r="N821" s="1142"/>
    </row>
    <row r="822" spans="1:14" s="3" customFormat="1" x14ac:dyDescent="0.25">
      <c r="A822" s="727"/>
      <c r="B822" s="609"/>
      <c r="C822" s="609"/>
      <c r="D822" s="610"/>
      <c r="E822" s="1140"/>
      <c r="F822" s="1141"/>
      <c r="G822" s="1142"/>
      <c r="H822" s="1142"/>
      <c r="I822" s="1148"/>
      <c r="J822" s="1142"/>
      <c r="K822" s="1142"/>
      <c r="L822" s="1142"/>
      <c r="M822" s="1142"/>
      <c r="N822" s="1142"/>
    </row>
    <row r="823" spans="1:14" s="3" customFormat="1" x14ac:dyDescent="0.25">
      <c r="A823" s="727"/>
      <c r="B823" s="609"/>
      <c r="C823" s="609"/>
      <c r="D823" s="610"/>
      <c r="E823" s="1140"/>
      <c r="F823" s="1141"/>
      <c r="G823" s="1142"/>
      <c r="H823" s="1142"/>
      <c r="I823" s="1148"/>
      <c r="J823" s="1142"/>
      <c r="K823" s="1142"/>
      <c r="L823" s="1142"/>
      <c r="M823" s="1142"/>
      <c r="N823" s="1142"/>
    </row>
    <row r="824" spans="1:14" s="3" customFormat="1" x14ac:dyDescent="0.25">
      <c r="A824" s="727"/>
      <c r="B824" s="609"/>
      <c r="C824" s="609"/>
      <c r="D824" s="610"/>
      <c r="E824" s="1140"/>
      <c r="F824" s="1141"/>
      <c r="G824" s="1142"/>
      <c r="H824" s="1142"/>
      <c r="I824" s="1148"/>
      <c r="J824" s="1142"/>
      <c r="K824" s="1142"/>
      <c r="L824" s="1142"/>
      <c r="M824" s="1142"/>
      <c r="N824" s="1142"/>
    </row>
    <row r="825" spans="1:14" s="3" customFormat="1" x14ac:dyDescent="0.25">
      <c r="A825" s="727"/>
      <c r="B825" s="609"/>
      <c r="C825" s="609"/>
      <c r="D825" s="610"/>
      <c r="E825" s="1140"/>
      <c r="F825" s="1141"/>
      <c r="G825" s="1142"/>
      <c r="H825" s="1142"/>
      <c r="I825" s="1148"/>
      <c r="J825" s="1142"/>
      <c r="K825" s="1142"/>
      <c r="L825" s="1142"/>
      <c r="M825" s="1142"/>
      <c r="N825" s="1142"/>
    </row>
    <row r="826" spans="1:14" s="3" customFormat="1" x14ac:dyDescent="0.25">
      <c r="A826" s="727"/>
      <c r="B826" s="609"/>
      <c r="C826" s="609"/>
      <c r="D826" s="610"/>
      <c r="E826" s="1140"/>
      <c r="F826" s="1141"/>
      <c r="G826" s="1142"/>
      <c r="H826" s="1142"/>
      <c r="I826" s="1148"/>
      <c r="J826" s="1142"/>
      <c r="K826" s="1142"/>
      <c r="L826" s="1142"/>
      <c r="M826" s="1142"/>
      <c r="N826" s="1142"/>
    </row>
    <row r="827" spans="1:14" s="3" customFormat="1" x14ac:dyDescent="0.25">
      <c r="A827" s="727"/>
      <c r="B827" s="609"/>
      <c r="C827" s="609"/>
      <c r="D827" s="610"/>
      <c r="E827" s="1140"/>
      <c r="F827" s="1141"/>
      <c r="G827" s="1142"/>
      <c r="H827" s="1142"/>
      <c r="I827" s="1148"/>
      <c r="J827" s="1142"/>
      <c r="K827" s="1142"/>
      <c r="L827" s="1142"/>
      <c r="M827" s="1142"/>
      <c r="N827" s="1142"/>
    </row>
    <row r="828" spans="1:14" s="3" customFormat="1" x14ac:dyDescent="0.25">
      <c r="A828" s="727"/>
      <c r="B828" s="609"/>
      <c r="C828" s="609"/>
      <c r="D828" s="610"/>
      <c r="E828" s="1140"/>
      <c r="F828" s="1141"/>
      <c r="G828" s="1142"/>
      <c r="H828" s="1142"/>
      <c r="I828" s="1148"/>
      <c r="J828" s="1142"/>
      <c r="K828" s="1142"/>
      <c r="L828" s="1142"/>
      <c r="M828" s="1142"/>
      <c r="N828" s="1142"/>
    </row>
    <row r="829" spans="1:14" s="3" customFormat="1" x14ac:dyDescent="0.25">
      <c r="A829" s="727"/>
      <c r="B829" s="609"/>
      <c r="C829" s="609"/>
      <c r="D829" s="610"/>
      <c r="E829" s="1140"/>
      <c r="F829" s="1141"/>
      <c r="G829" s="1142"/>
      <c r="H829" s="1142"/>
      <c r="I829" s="1148"/>
      <c r="J829" s="1142"/>
      <c r="K829" s="1142"/>
      <c r="L829" s="1142"/>
      <c r="M829" s="1142"/>
      <c r="N829" s="1142"/>
    </row>
    <row r="830" spans="1:14" s="3" customFormat="1" x14ac:dyDescent="0.25">
      <c r="A830" s="727"/>
      <c r="B830" s="609"/>
      <c r="C830" s="609"/>
      <c r="D830" s="610"/>
      <c r="E830" s="1140"/>
      <c r="F830" s="1141"/>
      <c r="G830" s="1142"/>
      <c r="H830" s="1142"/>
      <c r="I830" s="1148"/>
      <c r="J830" s="1142"/>
      <c r="K830" s="1142"/>
      <c r="L830" s="1142"/>
      <c r="M830" s="1142"/>
      <c r="N830" s="1142"/>
    </row>
    <row r="831" spans="1:14" s="3" customFormat="1" x14ac:dyDescent="0.25">
      <c r="A831" s="727"/>
      <c r="B831" s="609"/>
      <c r="C831" s="609"/>
      <c r="D831" s="610"/>
      <c r="E831" s="1140"/>
      <c r="F831" s="1141"/>
      <c r="G831" s="1142"/>
      <c r="H831" s="1142"/>
      <c r="I831" s="1148"/>
      <c r="J831" s="1142"/>
      <c r="K831" s="1142"/>
      <c r="L831" s="1142"/>
      <c r="M831" s="1142"/>
      <c r="N831" s="1142"/>
    </row>
    <row r="832" spans="1:14" s="3" customFormat="1" x14ac:dyDescent="0.25">
      <c r="A832" s="727"/>
      <c r="B832" s="609"/>
      <c r="C832" s="609"/>
      <c r="D832" s="610"/>
      <c r="E832" s="1140"/>
      <c r="F832" s="1141"/>
      <c r="G832" s="1142"/>
      <c r="H832" s="1142"/>
      <c r="I832" s="1148"/>
      <c r="J832" s="1142"/>
      <c r="K832" s="1142"/>
      <c r="L832" s="1142"/>
      <c r="M832" s="1142"/>
      <c r="N832" s="1142"/>
    </row>
    <row r="833" spans="1:14" s="3" customFormat="1" x14ac:dyDescent="0.25">
      <c r="A833" s="727"/>
      <c r="B833" s="609"/>
      <c r="C833" s="609"/>
      <c r="D833" s="610"/>
      <c r="E833" s="1140"/>
      <c r="F833" s="1141"/>
      <c r="G833" s="1142"/>
      <c r="H833" s="1142"/>
      <c r="I833" s="1148"/>
      <c r="J833" s="1142"/>
      <c r="K833" s="1142"/>
      <c r="L833" s="1142"/>
      <c r="M833" s="1142"/>
      <c r="N833" s="1142"/>
    </row>
    <row r="834" spans="1:14" s="3" customFormat="1" x14ac:dyDescent="0.25">
      <c r="A834" s="727"/>
      <c r="B834" s="609"/>
      <c r="C834" s="609"/>
      <c r="D834" s="610"/>
      <c r="E834" s="1140"/>
      <c r="F834" s="1141"/>
      <c r="G834" s="1142"/>
      <c r="H834" s="1142"/>
      <c r="I834" s="1148"/>
      <c r="J834" s="1142"/>
      <c r="K834" s="1142"/>
      <c r="L834" s="1142"/>
      <c r="M834" s="1142"/>
      <c r="N834" s="1142"/>
    </row>
    <row r="835" spans="1:14" s="3" customFormat="1" x14ac:dyDescent="0.25">
      <c r="A835" s="727"/>
      <c r="B835" s="609"/>
      <c r="C835" s="609"/>
      <c r="D835" s="610"/>
      <c r="E835" s="1140"/>
      <c r="F835" s="1141"/>
      <c r="G835" s="1142"/>
      <c r="H835" s="1142"/>
      <c r="I835" s="1148"/>
      <c r="J835" s="1142"/>
      <c r="K835" s="1142"/>
      <c r="L835" s="1142"/>
      <c r="M835" s="1142"/>
      <c r="N835" s="1142"/>
    </row>
    <row r="836" spans="1:14" s="3" customFormat="1" x14ac:dyDescent="0.25">
      <c r="A836" s="727"/>
      <c r="B836" s="609"/>
      <c r="C836" s="609"/>
      <c r="D836" s="610"/>
      <c r="E836" s="1140"/>
      <c r="F836" s="1141"/>
      <c r="G836" s="1142"/>
      <c r="H836" s="1142"/>
      <c r="I836" s="1148"/>
      <c r="J836" s="1142"/>
      <c r="K836" s="1142"/>
      <c r="L836" s="1142"/>
      <c r="M836" s="1142"/>
      <c r="N836" s="1142"/>
    </row>
    <row r="837" spans="1:14" s="3" customFormat="1" x14ac:dyDescent="0.25">
      <c r="A837" s="727"/>
      <c r="B837" s="609"/>
      <c r="C837" s="609"/>
      <c r="D837" s="610"/>
      <c r="E837" s="1140"/>
      <c r="F837" s="1141"/>
      <c r="G837" s="1142"/>
      <c r="H837" s="1142"/>
      <c r="I837" s="1148"/>
      <c r="J837" s="1142"/>
      <c r="K837" s="1142"/>
      <c r="L837" s="1142"/>
      <c r="M837" s="1142"/>
      <c r="N837" s="1142"/>
    </row>
    <row r="838" spans="1:14" s="3" customFormat="1" x14ac:dyDescent="0.25">
      <c r="A838" s="727"/>
      <c r="B838" s="609"/>
      <c r="C838" s="609"/>
      <c r="D838" s="610"/>
      <c r="E838" s="1140"/>
      <c r="F838" s="1141"/>
      <c r="G838" s="1142"/>
      <c r="H838" s="1142"/>
      <c r="I838" s="1148"/>
      <c r="J838" s="1142"/>
      <c r="K838" s="1142"/>
      <c r="L838" s="1142"/>
      <c r="M838" s="1142"/>
      <c r="N838" s="1142"/>
    </row>
    <row r="839" spans="1:14" s="3" customFormat="1" x14ac:dyDescent="0.25">
      <c r="A839" s="727"/>
      <c r="B839" s="609"/>
      <c r="C839" s="609"/>
      <c r="D839" s="610"/>
      <c r="E839" s="1140"/>
      <c r="F839" s="1141"/>
      <c r="G839" s="1142"/>
      <c r="H839" s="1142"/>
      <c r="I839" s="1148"/>
      <c r="J839" s="1142"/>
      <c r="K839" s="1142"/>
      <c r="L839" s="1142"/>
      <c r="M839" s="1142"/>
      <c r="N839" s="1142"/>
    </row>
    <row r="840" spans="1:14" s="3" customFormat="1" x14ac:dyDescent="0.25">
      <c r="A840" s="727"/>
      <c r="B840" s="609"/>
      <c r="C840" s="609"/>
      <c r="D840" s="610"/>
      <c r="E840" s="1140"/>
      <c r="F840" s="1141"/>
      <c r="G840" s="1142"/>
      <c r="H840" s="1142"/>
      <c r="I840" s="1148"/>
      <c r="J840" s="1142"/>
      <c r="K840" s="1142"/>
      <c r="L840" s="1142"/>
      <c r="M840" s="1142"/>
      <c r="N840" s="1142"/>
    </row>
    <row r="841" spans="1:14" s="3" customFormat="1" x14ac:dyDescent="0.25">
      <c r="A841" s="727"/>
      <c r="B841" s="609"/>
      <c r="C841" s="609"/>
      <c r="D841" s="610"/>
      <c r="E841" s="1140"/>
      <c r="F841" s="1141"/>
      <c r="G841" s="1142"/>
      <c r="H841" s="1142"/>
      <c r="I841" s="1148"/>
      <c r="J841" s="1142"/>
      <c r="K841" s="1142"/>
      <c r="L841" s="1142"/>
      <c r="M841" s="1142"/>
      <c r="N841" s="1142"/>
    </row>
    <row r="842" spans="1:14" s="3" customFormat="1" x14ac:dyDescent="0.25">
      <c r="A842" s="727"/>
      <c r="B842" s="609"/>
      <c r="C842" s="609"/>
      <c r="D842" s="610"/>
      <c r="E842" s="1140"/>
      <c r="F842" s="1141"/>
      <c r="G842" s="1142"/>
      <c r="H842" s="1142"/>
      <c r="I842" s="1148"/>
      <c r="J842" s="1142"/>
      <c r="K842" s="1142"/>
      <c r="L842" s="1142"/>
      <c r="M842" s="1142"/>
      <c r="N842" s="1142"/>
    </row>
    <row r="843" spans="1:14" s="3" customFormat="1" x14ac:dyDescent="0.25">
      <c r="A843" s="727"/>
      <c r="B843" s="609"/>
      <c r="C843" s="609"/>
      <c r="D843" s="610"/>
      <c r="E843" s="1140"/>
      <c r="F843" s="1141"/>
      <c r="G843" s="1142"/>
      <c r="H843" s="1142"/>
      <c r="I843" s="1148"/>
      <c r="J843" s="1142"/>
      <c r="K843" s="1142"/>
      <c r="L843" s="1142"/>
      <c r="M843" s="1142"/>
      <c r="N843" s="1142"/>
    </row>
    <row r="844" spans="1:14" s="3" customFormat="1" x14ac:dyDescent="0.25">
      <c r="A844" s="727"/>
      <c r="B844" s="609"/>
      <c r="C844" s="609"/>
      <c r="D844" s="610"/>
      <c r="E844" s="1140"/>
      <c r="F844" s="1141"/>
      <c r="G844" s="1142"/>
      <c r="H844" s="1142"/>
      <c r="I844" s="1148"/>
      <c r="J844" s="1142"/>
      <c r="K844" s="1142"/>
      <c r="L844" s="1142"/>
      <c r="M844" s="1142"/>
      <c r="N844" s="1142"/>
    </row>
    <row r="845" spans="1:14" s="3" customFormat="1" x14ac:dyDescent="0.25">
      <c r="A845" s="727"/>
      <c r="B845" s="609"/>
      <c r="C845" s="609"/>
      <c r="D845" s="610"/>
      <c r="E845" s="1140"/>
      <c r="F845" s="1141"/>
      <c r="G845" s="1142"/>
      <c r="H845" s="1142"/>
      <c r="I845" s="1148"/>
      <c r="J845" s="1142"/>
      <c r="K845" s="1142"/>
      <c r="L845" s="1142"/>
      <c r="M845" s="1142"/>
      <c r="N845" s="1142"/>
    </row>
    <row r="846" spans="1:14" s="3" customFormat="1" x14ac:dyDescent="0.25">
      <c r="A846" s="727"/>
      <c r="B846" s="609"/>
      <c r="C846" s="609"/>
      <c r="D846" s="610"/>
      <c r="E846" s="1140"/>
      <c r="F846" s="1141"/>
      <c r="G846" s="1142"/>
      <c r="H846" s="1142"/>
      <c r="I846" s="1148"/>
      <c r="J846" s="1142"/>
      <c r="K846" s="1142"/>
      <c r="L846" s="1142"/>
      <c r="M846" s="1142"/>
      <c r="N846" s="1142"/>
    </row>
    <row r="847" spans="1:14" s="3" customFormat="1" x14ac:dyDescent="0.25">
      <c r="A847" s="727"/>
      <c r="B847" s="609"/>
      <c r="C847" s="609"/>
      <c r="D847" s="610"/>
      <c r="E847" s="1140"/>
      <c r="F847" s="1141"/>
      <c r="G847" s="1142"/>
      <c r="H847" s="1142"/>
      <c r="I847" s="1148"/>
      <c r="J847" s="1142"/>
      <c r="K847" s="1142"/>
      <c r="L847" s="1142"/>
      <c r="M847" s="1142"/>
      <c r="N847" s="1142"/>
    </row>
    <row r="848" spans="1:14" s="3" customFormat="1" x14ac:dyDescent="0.25">
      <c r="A848" s="727"/>
      <c r="B848" s="609"/>
      <c r="C848" s="609"/>
      <c r="D848" s="610"/>
      <c r="E848" s="1140"/>
      <c r="F848" s="1141"/>
      <c r="G848" s="1142"/>
      <c r="H848" s="1142"/>
      <c r="I848" s="1148"/>
      <c r="J848" s="1142"/>
      <c r="K848" s="1142"/>
      <c r="L848" s="1142"/>
      <c r="M848" s="1142"/>
      <c r="N848" s="1142"/>
    </row>
    <row r="849" spans="1:14" s="3" customFormat="1" x14ac:dyDescent="0.25">
      <c r="A849" s="727"/>
      <c r="B849" s="609"/>
      <c r="C849" s="609"/>
      <c r="D849" s="610"/>
      <c r="E849" s="1140"/>
      <c r="F849" s="1141"/>
      <c r="G849" s="1142"/>
      <c r="H849" s="1142"/>
      <c r="I849" s="1148"/>
      <c r="J849" s="1142"/>
      <c r="K849" s="1142"/>
      <c r="L849" s="1142"/>
      <c r="M849" s="1142"/>
      <c r="N849" s="1142"/>
    </row>
    <row r="850" spans="1:14" s="3" customFormat="1" x14ac:dyDescent="0.25">
      <c r="A850" s="727"/>
      <c r="B850" s="609"/>
      <c r="C850" s="609"/>
      <c r="D850" s="610"/>
      <c r="E850" s="1140"/>
      <c r="F850" s="1141"/>
      <c r="G850" s="1142"/>
      <c r="H850" s="1142"/>
      <c r="I850" s="1148"/>
      <c r="J850" s="1142"/>
      <c r="K850" s="1142"/>
      <c r="L850" s="1142"/>
      <c r="M850" s="1142"/>
      <c r="N850" s="1142"/>
    </row>
    <row r="851" spans="1:14" s="3" customFormat="1" x14ac:dyDescent="0.25">
      <c r="A851" s="727"/>
      <c r="B851" s="609"/>
      <c r="C851" s="609"/>
      <c r="D851" s="610"/>
      <c r="E851" s="1140"/>
      <c r="F851" s="1141"/>
      <c r="G851" s="1142"/>
      <c r="H851" s="1142"/>
      <c r="I851" s="1148"/>
      <c r="J851" s="1142"/>
      <c r="K851" s="1142"/>
      <c r="L851" s="1142"/>
      <c r="M851" s="1142"/>
      <c r="N851" s="1142"/>
    </row>
    <row r="852" spans="1:14" s="3" customFormat="1" x14ac:dyDescent="0.25">
      <c r="A852" s="727"/>
      <c r="B852" s="609"/>
      <c r="C852" s="609"/>
      <c r="D852" s="610"/>
      <c r="E852" s="1140"/>
      <c r="F852" s="1141"/>
      <c r="G852" s="1142"/>
      <c r="H852" s="1142"/>
      <c r="I852" s="1148"/>
      <c r="J852" s="1142"/>
      <c r="K852" s="1142"/>
      <c r="L852" s="1142"/>
      <c r="M852" s="1142"/>
      <c r="N852" s="1142"/>
    </row>
    <row r="853" spans="1:14" s="3" customFormat="1" x14ac:dyDescent="0.25">
      <c r="A853" s="727"/>
      <c r="B853" s="609"/>
      <c r="C853" s="609"/>
      <c r="D853" s="610"/>
      <c r="E853" s="1140"/>
      <c r="F853" s="1141"/>
      <c r="G853" s="1142"/>
      <c r="H853" s="1142"/>
      <c r="I853" s="1148"/>
      <c r="J853" s="1142"/>
      <c r="K853" s="1142"/>
      <c r="L853" s="1142"/>
      <c r="M853" s="1142"/>
      <c r="N853" s="1142"/>
    </row>
    <row r="854" spans="1:14" s="3" customFormat="1" x14ac:dyDescent="0.25">
      <c r="A854" s="727"/>
      <c r="B854" s="609"/>
      <c r="C854" s="609"/>
      <c r="D854" s="610"/>
      <c r="E854" s="1140"/>
      <c r="F854" s="1141"/>
      <c r="G854" s="1142"/>
      <c r="H854" s="1142"/>
      <c r="I854" s="1148"/>
      <c r="J854" s="1142"/>
      <c r="K854" s="1142"/>
      <c r="L854" s="1142"/>
      <c r="M854" s="1142"/>
      <c r="N854" s="1142"/>
    </row>
    <row r="855" spans="1:14" s="3" customFormat="1" x14ac:dyDescent="0.25">
      <c r="A855" s="727"/>
      <c r="B855" s="609"/>
      <c r="C855" s="609"/>
      <c r="D855" s="610"/>
      <c r="E855" s="1140"/>
      <c r="F855" s="1141"/>
      <c r="G855" s="1142"/>
      <c r="H855" s="1142"/>
      <c r="I855" s="1148"/>
      <c r="J855" s="1142"/>
      <c r="K855" s="1142"/>
      <c r="L855" s="1142"/>
      <c r="M855" s="1142"/>
      <c r="N855" s="1142"/>
    </row>
    <row r="856" spans="1:14" s="3" customFormat="1" x14ac:dyDescent="0.25">
      <c r="A856" s="727"/>
      <c r="B856" s="609"/>
      <c r="C856" s="609"/>
      <c r="D856" s="610"/>
      <c r="E856" s="1140"/>
      <c r="F856" s="1141"/>
      <c r="G856" s="1142"/>
      <c r="H856" s="1142"/>
      <c r="I856" s="1148"/>
      <c r="J856" s="1142"/>
      <c r="K856" s="1142"/>
      <c r="L856" s="1142"/>
      <c r="M856" s="1142"/>
      <c r="N856" s="1142"/>
    </row>
    <row r="857" spans="1:14" s="3" customFormat="1" x14ac:dyDescent="0.25">
      <c r="A857" s="727"/>
      <c r="B857" s="609"/>
      <c r="C857" s="609"/>
      <c r="D857" s="610"/>
      <c r="E857" s="1140"/>
      <c r="F857" s="1141"/>
      <c r="G857" s="1142"/>
      <c r="H857" s="1142"/>
      <c r="I857" s="1148"/>
      <c r="J857" s="1142"/>
      <c r="K857" s="1142"/>
      <c r="L857" s="1142"/>
      <c r="M857" s="1142"/>
      <c r="N857" s="1142"/>
    </row>
    <row r="858" spans="1:14" s="3" customFormat="1" x14ac:dyDescent="0.25">
      <c r="A858" s="727"/>
      <c r="B858" s="609"/>
      <c r="C858" s="609"/>
      <c r="D858" s="610"/>
      <c r="E858" s="1140"/>
      <c r="F858" s="1141"/>
      <c r="G858" s="1142"/>
      <c r="H858" s="1142"/>
      <c r="I858" s="1148"/>
      <c r="J858" s="1142"/>
      <c r="K858" s="1142"/>
      <c r="L858" s="1142"/>
      <c r="M858" s="1142"/>
      <c r="N858" s="1142"/>
    </row>
    <row r="859" spans="1:14" s="3" customFormat="1" x14ac:dyDescent="0.25">
      <c r="A859" s="727"/>
      <c r="B859" s="609"/>
      <c r="C859" s="609"/>
      <c r="D859" s="610"/>
      <c r="E859" s="1140"/>
      <c r="F859" s="1141"/>
      <c r="G859" s="1142"/>
      <c r="H859" s="1142"/>
      <c r="I859" s="1148"/>
      <c r="J859" s="1142"/>
      <c r="K859" s="1142"/>
      <c r="L859" s="1142"/>
      <c r="M859" s="1142"/>
      <c r="N859" s="1142"/>
    </row>
    <row r="860" spans="1:14" s="3" customFormat="1" x14ac:dyDescent="0.25">
      <c r="A860" s="727"/>
      <c r="B860" s="609"/>
      <c r="C860" s="609"/>
      <c r="D860" s="610"/>
      <c r="E860" s="1140"/>
      <c r="F860" s="1141"/>
      <c r="G860" s="1142"/>
      <c r="H860" s="1142"/>
      <c r="I860" s="1148"/>
      <c r="J860" s="1142"/>
      <c r="K860" s="1142"/>
      <c r="L860" s="1142"/>
      <c r="M860" s="1142"/>
      <c r="N860" s="1142"/>
    </row>
    <row r="861" spans="1:14" s="3" customFormat="1" x14ac:dyDescent="0.25">
      <c r="A861" s="727"/>
      <c r="B861" s="609"/>
      <c r="C861" s="609"/>
      <c r="D861" s="610"/>
      <c r="E861" s="1140"/>
      <c r="F861" s="1141"/>
      <c r="G861" s="1142"/>
      <c r="H861" s="1142"/>
      <c r="I861" s="1148"/>
      <c r="J861" s="1142"/>
      <c r="K861" s="1142"/>
      <c r="L861" s="1142"/>
      <c r="M861" s="1142"/>
      <c r="N861" s="1142"/>
    </row>
    <row r="862" spans="1:14" s="3" customFormat="1" x14ac:dyDescent="0.25">
      <c r="A862" s="727"/>
      <c r="B862" s="609"/>
      <c r="C862" s="609"/>
      <c r="D862" s="610"/>
      <c r="E862" s="1140"/>
      <c r="F862" s="1141"/>
      <c r="G862" s="1142"/>
      <c r="H862" s="1142"/>
      <c r="I862" s="1148"/>
      <c r="J862" s="1142"/>
      <c r="K862" s="1142"/>
      <c r="L862" s="1142"/>
      <c r="M862" s="1142"/>
      <c r="N862" s="1142"/>
    </row>
    <row r="863" spans="1:14" s="3" customFormat="1" x14ac:dyDescent="0.25">
      <c r="A863" s="727"/>
      <c r="B863" s="609"/>
      <c r="C863" s="609"/>
      <c r="D863" s="610"/>
      <c r="E863" s="1140"/>
      <c r="F863" s="1141"/>
      <c r="G863" s="1142"/>
      <c r="H863" s="1142"/>
      <c r="I863" s="1148"/>
      <c r="J863" s="1142"/>
      <c r="K863" s="1142"/>
      <c r="L863" s="1142"/>
      <c r="M863" s="1142"/>
      <c r="N863" s="1142"/>
    </row>
    <row r="864" spans="1:14" s="3" customFormat="1" x14ac:dyDescent="0.25">
      <c r="A864" s="727"/>
      <c r="B864" s="609"/>
      <c r="C864" s="609"/>
      <c r="D864" s="610"/>
      <c r="E864" s="1140"/>
      <c r="F864" s="1141"/>
      <c r="G864" s="1142"/>
      <c r="H864" s="1142"/>
      <c r="I864" s="1148"/>
      <c r="J864" s="1142"/>
      <c r="K864" s="1142"/>
      <c r="L864" s="1142"/>
      <c r="M864" s="1142"/>
      <c r="N864" s="1142"/>
    </row>
    <row r="865" spans="1:14" s="3" customFormat="1" x14ac:dyDescent="0.25">
      <c r="A865" s="727"/>
      <c r="B865" s="609"/>
      <c r="C865" s="609"/>
      <c r="D865" s="610"/>
      <c r="E865" s="1140"/>
      <c r="F865" s="1141"/>
      <c r="G865" s="1142"/>
      <c r="H865" s="1142"/>
      <c r="I865" s="1148"/>
      <c r="J865" s="1142"/>
      <c r="K865" s="1142"/>
      <c r="L865" s="1142"/>
      <c r="M865" s="1142"/>
      <c r="N865" s="1142"/>
    </row>
    <row r="866" spans="1:14" s="3" customFormat="1" x14ac:dyDescent="0.25">
      <c r="A866" s="727"/>
      <c r="B866" s="609"/>
      <c r="C866" s="609"/>
      <c r="D866" s="610"/>
      <c r="E866" s="1140"/>
      <c r="F866" s="1141"/>
      <c r="G866" s="1142"/>
      <c r="H866" s="1142"/>
      <c r="I866" s="1148"/>
      <c r="J866" s="1142"/>
      <c r="K866" s="1142"/>
      <c r="L866" s="1142"/>
      <c r="M866" s="1142"/>
      <c r="N866" s="1142"/>
    </row>
    <row r="867" spans="1:14" s="3" customFormat="1" x14ac:dyDescent="0.25">
      <c r="A867" s="727"/>
      <c r="B867" s="609"/>
      <c r="C867" s="609"/>
      <c r="D867" s="610"/>
      <c r="E867" s="1140"/>
      <c r="F867" s="1141"/>
      <c r="G867" s="1142"/>
      <c r="H867" s="1142"/>
      <c r="I867" s="1148"/>
      <c r="J867" s="1142"/>
      <c r="K867" s="1142"/>
      <c r="L867" s="1142"/>
      <c r="M867" s="1142"/>
      <c r="N867" s="1142"/>
    </row>
    <row r="868" spans="1:14" s="3" customFormat="1" x14ac:dyDescent="0.25">
      <c r="A868" s="727"/>
      <c r="B868" s="609"/>
      <c r="C868" s="609"/>
      <c r="D868" s="610"/>
      <c r="E868" s="1140"/>
      <c r="F868" s="1141"/>
      <c r="G868" s="1142"/>
      <c r="H868" s="1142"/>
      <c r="I868" s="1148"/>
      <c r="J868" s="1142"/>
      <c r="K868" s="1142"/>
      <c r="L868" s="1142"/>
      <c r="M868" s="1142"/>
      <c r="N868" s="1142"/>
    </row>
    <row r="869" spans="1:14" s="3" customFormat="1" x14ac:dyDescent="0.25">
      <c r="A869" s="727"/>
      <c r="B869" s="609"/>
      <c r="C869" s="609"/>
      <c r="D869" s="610"/>
      <c r="E869" s="1140"/>
      <c r="F869" s="1141"/>
      <c r="G869" s="1142"/>
      <c r="H869" s="1142"/>
      <c r="I869" s="1148"/>
      <c r="J869" s="1142"/>
      <c r="K869" s="1142"/>
      <c r="L869" s="1142"/>
      <c r="M869" s="1142"/>
      <c r="N869" s="1142"/>
    </row>
    <row r="870" spans="1:14" s="3" customFormat="1" x14ac:dyDescent="0.25">
      <c r="A870" s="727"/>
      <c r="B870" s="609"/>
      <c r="C870" s="609"/>
      <c r="D870" s="610"/>
      <c r="E870" s="1140"/>
      <c r="F870" s="1141"/>
      <c r="G870" s="1142"/>
      <c r="H870" s="1142"/>
      <c r="I870" s="1148"/>
      <c r="J870" s="1142"/>
      <c r="K870" s="1142"/>
      <c r="L870" s="1142"/>
      <c r="M870" s="1142"/>
      <c r="N870" s="1142"/>
    </row>
    <row r="871" spans="1:14" s="3" customFormat="1" x14ac:dyDescent="0.25">
      <c r="A871" s="727"/>
      <c r="B871" s="609"/>
      <c r="C871" s="609"/>
      <c r="D871" s="610"/>
      <c r="E871" s="1140"/>
      <c r="F871" s="1141"/>
      <c r="G871" s="1142"/>
      <c r="H871" s="1142"/>
      <c r="I871" s="1148"/>
      <c r="J871" s="1142"/>
      <c r="K871" s="1142"/>
      <c r="L871" s="1142"/>
      <c r="M871" s="1142"/>
      <c r="N871" s="1142"/>
    </row>
    <row r="872" spans="1:14" s="3" customFormat="1" x14ac:dyDescent="0.25">
      <c r="A872" s="727"/>
      <c r="B872" s="609"/>
      <c r="C872" s="609"/>
      <c r="D872" s="610"/>
      <c r="E872" s="1140"/>
      <c r="F872" s="1141"/>
      <c r="G872" s="1142"/>
      <c r="H872" s="1142"/>
      <c r="I872" s="1148"/>
      <c r="J872" s="1142"/>
      <c r="K872" s="1142"/>
      <c r="L872" s="1142"/>
      <c r="M872" s="1142"/>
      <c r="N872" s="1142"/>
    </row>
    <row r="873" spans="1:14" s="3" customFormat="1" x14ac:dyDescent="0.25">
      <c r="A873" s="727"/>
      <c r="B873" s="609"/>
      <c r="C873" s="609"/>
      <c r="D873" s="610"/>
      <c r="E873" s="1140"/>
      <c r="F873" s="1141"/>
      <c r="G873" s="1142"/>
      <c r="H873" s="1142"/>
      <c r="I873" s="1148"/>
      <c r="J873" s="1142"/>
      <c r="K873" s="1142"/>
      <c r="L873" s="1142"/>
      <c r="M873" s="1142"/>
      <c r="N873" s="1142"/>
    </row>
    <row r="874" spans="1:14" s="3" customFormat="1" x14ac:dyDescent="0.25">
      <c r="A874" s="727"/>
      <c r="B874" s="609"/>
      <c r="C874" s="609"/>
      <c r="D874" s="610"/>
      <c r="E874" s="1140"/>
      <c r="F874" s="1141"/>
      <c r="G874" s="1142"/>
      <c r="H874" s="1142"/>
      <c r="I874" s="1148"/>
      <c r="J874" s="1142"/>
      <c r="K874" s="1142"/>
      <c r="L874" s="1142"/>
      <c r="M874" s="1142"/>
      <c r="N874" s="1142"/>
    </row>
    <row r="875" spans="1:14" s="3" customFormat="1" x14ac:dyDescent="0.25">
      <c r="A875" s="727"/>
      <c r="B875" s="609"/>
      <c r="C875" s="609"/>
      <c r="D875" s="610"/>
      <c r="E875" s="1140"/>
      <c r="F875" s="1141"/>
      <c r="G875" s="1142"/>
      <c r="H875" s="1142"/>
      <c r="I875" s="1148"/>
      <c r="J875" s="1142"/>
      <c r="K875" s="1142"/>
      <c r="L875" s="1142"/>
      <c r="M875" s="1142"/>
      <c r="N875" s="1142"/>
    </row>
    <row r="876" spans="1:14" s="3" customFormat="1" x14ac:dyDescent="0.25">
      <c r="A876" s="727"/>
      <c r="B876" s="609"/>
      <c r="C876" s="609"/>
      <c r="D876" s="610"/>
      <c r="E876" s="1140"/>
      <c r="F876" s="1141"/>
      <c r="G876" s="1142"/>
      <c r="H876" s="1142"/>
      <c r="I876" s="1148"/>
      <c r="J876" s="1142"/>
      <c r="K876" s="1142"/>
      <c r="L876" s="1142"/>
      <c r="M876" s="1142"/>
      <c r="N876" s="1142"/>
    </row>
    <row r="877" spans="1:14" s="3" customFormat="1" x14ac:dyDescent="0.25">
      <c r="A877" s="727"/>
      <c r="B877" s="609"/>
      <c r="C877" s="609"/>
      <c r="D877" s="610"/>
      <c r="E877" s="1140"/>
      <c r="F877" s="1141"/>
      <c r="G877" s="1142"/>
      <c r="H877" s="1142"/>
      <c r="I877" s="1148"/>
      <c r="J877" s="1142"/>
      <c r="K877" s="1142"/>
      <c r="L877" s="1142"/>
      <c r="M877" s="1142"/>
      <c r="N877" s="1142"/>
    </row>
    <row r="878" spans="1:14" s="3" customFormat="1" x14ac:dyDescent="0.25">
      <c r="A878" s="727"/>
      <c r="B878" s="609"/>
      <c r="C878" s="609"/>
      <c r="D878" s="610"/>
      <c r="E878" s="1140"/>
      <c r="F878" s="1141"/>
      <c r="G878" s="1142"/>
      <c r="H878" s="1142"/>
      <c r="I878" s="1148"/>
      <c r="J878" s="1142"/>
      <c r="K878" s="1142"/>
      <c r="L878" s="1142"/>
      <c r="M878" s="1142"/>
      <c r="N878" s="1142"/>
    </row>
    <row r="879" spans="1:14" s="3" customFormat="1" x14ac:dyDescent="0.25">
      <c r="A879" s="727"/>
      <c r="B879" s="609"/>
      <c r="C879" s="609"/>
      <c r="D879" s="610"/>
      <c r="E879" s="1140"/>
      <c r="F879" s="1141"/>
      <c r="G879" s="1142"/>
      <c r="H879" s="1142"/>
      <c r="I879" s="1148"/>
      <c r="J879" s="1142"/>
      <c r="K879" s="1142"/>
      <c r="L879" s="1142"/>
      <c r="M879" s="1142"/>
      <c r="N879" s="1142"/>
    </row>
    <row r="880" spans="1:14" s="3" customFormat="1" x14ac:dyDescent="0.25">
      <c r="A880" s="727"/>
      <c r="B880" s="609"/>
      <c r="C880" s="609"/>
      <c r="D880" s="610"/>
      <c r="E880" s="1140"/>
      <c r="F880" s="1141"/>
      <c r="G880" s="1142"/>
      <c r="H880" s="1142"/>
      <c r="I880" s="1148"/>
      <c r="J880" s="1142"/>
      <c r="K880" s="1142"/>
      <c r="L880" s="1142"/>
      <c r="M880" s="1142"/>
      <c r="N880" s="1142"/>
    </row>
    <row r="881" spans="1:14" s="3" customFormat="1" x14ac:dyDescent="0.25">
      <c r="A881" s="727"/>
      <c r="B881" s="609"/>
      <c r="C881" s="609"/>
      <c r="D881" s="610"/>
      <c r="E881" s="1140"/>
      <c r="F881" s="1141"/>
      <c r="G881" s="1142"/>
      <c r="H881" s="1142"/>
      <c r="I881" s="1148"/>
      <c r="J881" s="1142"/>
      <c r="K881" s="1142"/>
      <c r="L881" s="1142"/>
      <c r="M881" s="1142"/>
      <c r="N881" s="1142"/>
    </row>
    <row r="882" spans="1:14" s="3" customFormat="1" x14ac:dyDescent="0.25">
      <c r="A882" s="727"/>
      <c r="B882" s="609"/>
      <c r="C882" s="609"/>
      <c r="D882" s="610"/>
      <c r="E882" s="1140"/>
      <c r="F882" s="1141"/>
      <c r="G882" s="1142"/>
      <c r="H882" s="1142"/>
      <c r="I882" s="1148"/>
      <c r="J882" s="1142"/>
      <c r="K882" s="1142"/>
      <c r="L882" s="1142"/>
      <c r="M882" s="1142"/>
      <c r="N882" s="1142"/>
    </row>
    <row r="883" spans="1:14" s="3" customFormat="1" x14ac:dyDescent="0.25">
      <c r="A883" s="727"/>
      <c r="B883" s="609"/>
      <c r="C883" s="609"/>
      <c r="D883" s="610"/>
      <c r="E883" s="1140"/>
      <c r="F883" s="1141"/>
      <c r="G883" s="1142"/>
      <c r="H883" s="1142"/>
      <c r="I883" s="1148"/>
      <c r="J883" s="1142"/>
      <c r="K883" s="1142"/>
      <c r="L883" s="1142"/>
      <c r="M883" s="1142"/>
      <c r="N883" s="1142"/>
    </row>
    <row r="884" spans="1:14" s="3" customFormat="1" x14ac:dyDescent="0.25">
      <c r="A884" s="727"/>
      <c r="B884" s="609"/>
      <c r="C884" s="609"/>
      <c r="D884" s="610"/>
      <c r="E884" s="1140"/>
      <c r="F884" s="1141"/>
      <c r="G884" s="1142"/>
      <c r="H884" s="1142"/>
      <c r="I884" s="1148"/>
      <c r="J884" s="1142"/>
      <c r="K884" s="1142"/>
      <c r="L884" s="1142"/>
      <c r="M884" s="1142"/>
      <c r="N884" s="1142"/>
    </row>
    <row r="885" spans="1:14" s="3" customFormat="1" x14ac:dyDescent="0.25">
      <c r="A885" s="727"/>
      <c r="B885" s="609"/>
      <c r="C885" s="609"/>
      <c r="D885" s="610"/>
      <c r="E885" s="1140"/>
      <c r="F885" s="1141"/>
      <c r="G885" s="1142"/>
      <c r="H885" s="1142"/>
      <c r="I885" s="1148"/>
      <c r="J885" s="1142"/>
      <c r="K885" s="1142"/>
      <c r="L885" s="1142"/>
      <c r="M885" s="1142"/>
      <c r="N885" s="1142"/>
    </row>
    <row r="886" spans="1:14" s="3" customFormat="1" x14ac:dyDescent="0.25">
      <c r="A886" s="727"/>
      <c r="B886" s="609"/>
      <c r="C886" s="609"/>
      <c r="D886" s="610"/>
      <c r="E886" s="1140"/>
      <c r="F886" s="1141"/>
      <c r="G886" s="1142"/>
      <c r="H886" s="1142"/>
      <c r="I886" s="1148"/>
      <c r="J886" s="1142"/>
      <c r="K886" s="1142"/>
      <c r="L886" s="1142"/>
      <c r="M886" s="1142"/>
      <c r="N886" s="1142"/>
    </row>
    <row r="887" spans="1:14" s="3" customFormat="1" x14ac:dyDescent="0.25">
      <c r="A887" s="727"/>
      <c r="B887" s="609"/>
      <c r="C887" s="609"/>
      <c r="D887" s="610"/>
      <c r="E887" s="1140"/>
      <c r="F887" s="1141"/>
      <c r="G887" s="1142"/>
      <c r="H887" s="1142"/>
      <c r="I887" s="1148"/>
      <c r="J887" s="1142"/>
      <c r="K887" s="1142"/>
      <c r="L887" s="1142"/>
      <c r="M887" s="1142"/>
      <c r="N887" s="1142"/>
    </row>
    <row r="888" spans="1:14" s="3" customFormat="1" x14ac:dyDescent="0.25">
      <c r="A888" s="727"/>
      <c r="B888" s="609"/>
      <c r="C888" s="609"/>
      <c r="D888" s="610"/>
      <c r="E888" s="1140"/>
      <c r="F888" s="1141"/>
      <c r="G888" s="1142"/>
      <c r="H888" s="1142"/>
      <c r="I888" s="1148"/>
      <c r="J888" s="1142"/>
      <c r="K888" s="1142"/>
      <c r="L888" s="1142"/>
      <c r="M888" s="1142"/>
      <c r="N888" s="1142"/>
    </row>
    <row r="889" spans="1:14" s="3" customFormat="1" x14ac:dyDescent="0.25">
      <c r="A889" s="727"/>
      <c r="B889" s="609"/>
      <c r="C889" s="609"/>
      <c r="D889" s="610"/>
      <c r="E889" s="1140"/>
      <c r="F889" s="1141"/>
      <c r="G889" s="1142"/>
      <c r="H889" s="1142"/>
      <c r="I889" s="1148"/>
      <c r="J889" s="1142"/>
      <c r="K889" s="1142"/>
      <c r="L889" s="1142"/>
      <c r="M889" s="1142"/>
      <c r="N889" s="1142"/>
    </row>
    <row r="890" spans="1:14" s="3" customFormat="1" x14ac:dyDescent="0.25">
      <c r="A890" s="727"/>
      <c r="B890" s="609"/>
      <c r="C890" s="609"/>
      <c r="D890" s="610"/>
      <c r="E890" s="1140"/>
      <c r="F890" s="1141"/>
      <c r="G890" s="1142"/>
      <c r="H890" s="1142"/>
      <c r="I890" s="1148"/>
      <c r="J890" s="1142"/>
      <c r="K890" s="1142"/>
      <c r="L890" s="1142"/>
      <c r="M890" s="1142"/>
      <c r="N890" s="1142"/>
    </row>
    <row r="891" spans="1:14" s="3" customFormat="1" x14ac:dyDescent="0.25">
      <c r="A891" s="727"/>
      <c r="B891" s="609"/>
      <c r="C891" s="609"/>
      <c r="D891" s="610"/>
      <c r="E891" s="1140"/>
      <c r="F891" s="1141"/>
      <c r="G891" s="1142"/>
      <c r="H891" s="1142"/>
      <c r="I891" s="1148"/>
      <c r="J891" s="1142"/>
      <c r="K891" s="1142"/>
      <c r="L891" s="1142"/>
      <c r="M891" s="1142"/>
      <c r="N891" s="1142"/>
    </row>
    <row r="892" spans="1:14" s="3" customFormat="1" x14ac:dyDescent="0.25">
      <c r="A892" s="727"/>
      <c r="B892" s="609"/>
      <c r="C892" s="609"/>
      <c r="D892" s="610"/>
      <c r="E892" s="1140"/>
      <c r="F892" s="1141"/>
      <c r="G892" s="1142"/>
      <c r="H892" s="1142"/>
      <c r="I892" s="1148"/>
      <c r="J892" s="1142"/>
      <c r="K892" s="1142"/>
      <c r="L892" s="1142"/>
      <c r="M892" s="1142"/>
      <c r="N892" s="1142"/>
    </row>
    <row r="893" spans="1:14" s="3" customFormat="1" x14ac:dyDescent="0.25">
      <c r="A893" s="727"/>
      <c r="B893" s="609"/>
      <c r="C893" s="609"/>
      <c r="D893" s="610"/>
      <c r="E893" s="1140"/>
      <c r="F893" s="1141"/>
      <c r="G893" s="1142"/>
      <c r="H893" s="1142"/>
      <c r="I893" s="1148"/>
      <c r="J893" s="1142"/>
      <c r="K893" s="1142"/>
      <c r="L893" s="1142"/>
      <c r="M893" s="1142"/>
      <c r="N893" s="1142"/>
    </row>
    <row r="894" spans="1:14" s="3" customFormat="1" x14ac:dyDescent="0.25">
      <c r="A894" s="727"/>
      <c r="B894" s="609"/>
      <c r="C894" s="609"/>
      <c r="D894" s="610"/>
      <c r="E894" s="1140"/>
      <c r="F894" s="1141"/>
      <c r="G894" s="1142"/>
      <c r="H894" s="1142"/>
      <c r="I894" s="1148"/>
      <c r="J894" s="1142"/>
      <c r="K894" s="1142"/>
      <c r="L894" s="1142"/>
      <c r="M894" s="1142"/>
      <c r="N894" s="1142"/>
    </row>
    <row r="895" spans="1:14" s="3" customFormat="1" x14ac:dyDescent="0.25">
      <c r="A895" s="727"/>
      <c r="B895" s="609"/>
      <c r="C895" s="609"/>
      <c r="D895" s="610"/>
      <c r="E895" s="1140"/>
      <c r="F895" s="1141"/>
      <c r="G895" s="1142"/>
      <c r="H895" s="1142"/>
      <c r="I895" s="1148"/>
      <c r="J895" s="1142"/>
      <c r="K895" s="1142"/>
      <c r="L895" s="1142"/>
      <c r="M895" s="1142"/>
      <c r="N895" s="1142"/>
    </row>
    <row r="896" spans="1:14" s="3" customFormat="1" x14ac:dyDescent="0.25">
      <c r="A896" s="727"/>
      <c r="B896" s="609"/>
      <c r="C896" s="609"/>
      <c r="D896" s="610"/>
      <c r="E896" s="1140"/>
      <c r="F896" s="1141"/>
      <c r="G896" s="1142"/>
      <c r="H896" s="1142"/>
      <c r="I896" s="1148"/>
      <c r="J896" s="1142"/>
      <c r="K896" s="1142"/>
      <c r="L896" s="1142"/>
      <c r="M896" s="1142"/>
      <c r="N896" s="1142"/>
    </row>
    <row r="897" spans="1:14" s="3" customFormat="1" x14ac:dyDescent="0.25">
      <c r="A897" s="727"/>
      <c r="B897" s="609"/>
      <c r="C897" s="609"/>
      <c r="D897" s="610"/>
      <c r="E897" s="1140"/>
      <c r="F897" s="1141"/>
      <c r="G897" s="1142"/>
      <c r="H897" s="1142"/>
      <c r="I897" s="1148"/>
      <c r="J897" s="1142"/>
      <c r="K897" s="1142"/>
      <c r="L897" s="1142"/>
      <c r="M897" s="1142"/>
      <c r="N897" s="1142"/>
    </row>
    <row r="898" spans="1:14" s="3" customFormat="1" x14ac:dyDescent="0.25">
      <c r="A898" s="727"/>
      <c r="B898" s="609"/>
      <c r="C898" s="609"/>
      <c r="D898" s="610"/>
      <c r="E898" s="1140"/>
      <c r="F898" s="1141"/>
      <c r="G898" s="1142"/>
      <c r="H898" s="1142"/>
      <c r="I898" s="1148"/>
      <c r="J898" s="1142"/>
      <c r="K898" s="1142"/>
      <c r="L898" s="1142"/>
      <c r="M898" s="1142"/>
      <c r="N898" s="1142"/>
    </row>
    <row r="899" spans="1:14" s="3" customFormat="1" x14ac:dyDescent="0.25">
      <c r="A899" s="727"/>
      <c r="B899" s="609"/>
      <c r="C899" s="609"/>
      <c r="D899" s="610"/>
      <c r="E899" s="1140"/>
      <c r="F899" s="1141"/>
      <c r="G899" s="1142"/>
      <c r="H899" s="1142"/>
      <c r="I899" s="1148"/>
      <c r="J899" s="1142"/>
      <c r="K899" s="1142"/>
      <c r="L899" s="1142"/>
      <c r="M899" s="1142"/>
      <c r="N899" s="1142"/>
    </row>
    <row r="900" spans="1:14" s="3" customFormat="1" x14ac:dyDescent="0.25">
      <c r="A900" s="727"/>
      <c r="B900" s="609"/>
      <c r="C900" s="609"/>
      <c r="D900" s="610"/>
      <c r="E900" s="1140"/>
      <c r="F900" s="1141"/>
      <c r="G900" s="1142"/>
      <c r="H900" s="1142"/>
      <c r="I900" s="1148"/>
      <c r="J900" s="1142"/>
      <c r="K900" s="1142"/>
      <c r="L900" s="1142"/>
      <c r="M900" s="1142"/>
      <c r="N900" s="1142"/>
    </row>
    <row r="901" spans="1:14" s="3" customFormat="1" x14ac:dyDescent="0.25">
      <c r="A901" s="727"/>
      <c r="B901" s="609"/>
      <c r="C901" s="609"/>
      <c r="D901" s="610"/>
      <c r="E901" s="1140"/>
      <c r="F901" s="1141"/>
      <c r="G901" s="1142"/>
      <c r="H901" s="1142"/>
      <c r="I901" s="1148"/>
      <c r="J901" s="1142"/>
      <c r="K901" s="1142"/>
      <c r="L901" s="1142"/>
      <c r="M901" s="1142"/>
      <c r="N901" s="1142"/>
    </row>
    <row r="902" spans="1:14" s="3" customFormat="1" x14ac:dyDescent="0.25">
      <c r="A902" s="727"/>
      <c r="B902" s="609"/>
      <c r="C902" s="609"/>
      <c r="D902" s="610"/>
      <c r="E902" s="1140"/>
      <c r="F902" s="1141"/>
      <c r="G902" s="1142"/>
      <c r="H902" s="1142"/>
      <c r="I902" s="1148"/>
      <c r="J902" s="1142"/>
      <c r="K902" s="1142"/>
      <c r="L902" s="1142"/>
      <c r="M902" s="1142"/>
      <c r="N902" s="1142"/>
    </row>
    <row r="903" spans="1:14" s="3" customFormat="1" x14ac:dyDescent="0.25">
      <c r="A903" s="727"/>
      <c r="B903" s="609"/>
      <c r="C903" s="609"/>
      <c r="D903" s="610"/>
      <c r="E903" s="1140"/>
      <c r="F903" s="1141"/>
      <c r="G903" s="1142"/>
      <c r="H903" s="1142"/>
      <c r="I903" s="1148"/>
      <c r="J903" s="1142"/>
      <c r="K903" s="1142"/>
      <c r="L903" s="1142"/>
      <c r="M903" s="1142"/>
      <c r="N903" s="1142"/>
    </row>
    <row r="904" spans="1:14" s="3" customFormat="1" x14ac:dyDescent="0.25">
      <c r="A904" s="727"/>
      <c r="B904" s="609"/>
      <c r="C904" s="609"/>
      <c r="D904" s="610"/>
      <c r="E904" s="1140"/>
      <c r="F904" s="1141"/>
      <c r="G904" s="1142"/>
      <c r="H904" s="1142"/>
      <c r="I904" s="1148"/>
      <c r="J904" s="1142"/>
      <c r="K904" s="1142"/>
      <c r="L904" s="1142"/>
      <c r="M904" s="1142"/>
      <c r="N904" s="1142"/>
    </row>
    <row r="905" spans="1:14" s="3" customFormat="1" x14ac:dyDescent="0.25">
      <c r="A905" s="727"/>
      <c r="B905" s="609"/>
      <c r="C905" s="609"/>
      <c r="D905" s="610"/>
      <c r="E905" s="1140"/>
      <c r="F905" s="1141"/>
      <c r="G905" s="1142"/>
      <c r="H905" s="1142"/>
      <c r="I905" s="1148"/>
      <c r="J905" s="1142"/>
      <c r="K905" s="1142"/>
      <c r="L905" s="1142"/>
      <c r="M905" s="1142"/>
      <c r="N905" s="1142"/>
    </row>
    <row r="906" spans="1:14" s="3" customFormat="1" x14ac:dyDescent="0.25">
      <c r="A906" s="727"/>
      <c r="B906" s="609"/>
      <c r="C906" s="609"/>
      <c r="D906" s="610"/>
      <c r="E906" s="1140"/>
      <c r="F906" s="1141"/>
      <c r="G906" s="1142"/>
      <c r="H906" s="1142"/>
      <c r="I906" s="1148"/>
      <c r="J906" s="1142"/>
      <c r="K906" s="1142"/>
      <c r="L906" s="1142"/>
      <c r="M906" s="1142"/>
      <c r="N906" s="1142"/>
    </row>
    <row r="907" spans="1:14" s="3" customFormat="1" x14ac:dyDescent="0.25">
      <c r="A907" s="727"/>
      <c r="B907" s="609"/>
      <c r="C907" s="609"/>
      <c r="D907" s="610"/>
      <c r="E907" s="1140"/>
      <c r="F907" s="1141"/>
      <c r="G907" s="1142"/>
      <c r="H907" s="1142"/>
      <c r="I907" s="1148"/>
      <c r="J907" s="1142"/>
      <c r="K907" s="1142"/>
      <c r="L907" s="1142"/>
      <c r="M907" s="1142"/>
      <c r="N907" s="1142"/>
    </row>
    <row r="908" spans="1:14" s="3" customFormat="1" x14ac:dyDescent="0.25">
      <c r="A908" s="727"/>
      <c r="B908" s="609"/>
      <c r="C908" s="609"/>
      <c r="D908" s="610"/>
      <c r="E908" s="1140"/>
      <c r="F908" s="1141"/>
      <c r="G908" s="1142"/>
      <c r="H908" s="1142"/>
      <c r="I908" s="1148"/>
      <c r="J908" s="1142"/>
      <c r="K908" s="1142"/>
      <c r="L908" s="1142"/>
      <c r="M908" s="1142"/>
      <c r="N908" s="1142"/>
    </row>
    <row r="909" spans="1:14" s="3" customFormat="1" x14ac:dyDescent="0.25">
      <c r="A909" s="727"/>
      <c r="B909" s="609"/>
      <c r="C909" s="609"/>
      <c r="D909" s="610"/>
      <c r="E909" s="1140"/>
      <c r="F909" s="1141"/>
      <c r="G909" s="1142"/>
      <c r="H909" s="1142"/>
      <c r="I909" s="1148"/>
      <c r="J909" s="1142"/>
      <c r="K909" s="1142"/>
      <c r="L909" s="1142"/>
      <c r="M909" s="1142"/>
      <c r="N909" s="1142"/>
    </row>
    <row r="910" spans="1:14" s="3" customFormat="1" x14ac:dyDescent="0.25">
      <c r="A910" s="727"/>
      <c r="B910" s="609"/>
      <c r="C910" s="609"/>
      <c r="D910" s="610"/>
      <c r="E910" s="1140"/>
      <c r="F910" s="1141"/>
      <c r="G910" s="1142"/>
      <c r="H910" s="1142"/>
      <c r="I910" s="1148"/>
      <c r="J910" s="1142"/>
      <c r="K910" s="1142"/>
      <c r="L910" s="1142"/>
      <c r="M910" s="1142"/>
      <c r="N910" s="1142"/>
    </row>
    <row r="911" spans="1:14" s="3" customFormat="1" x14ac:dyDescent="0.25">
      <c r="A911" s="727"/>
      <c r="B911" s="609"/>
      <c r="C911" s="609"/>
      <c r="D911" s="610"/>
      <c r="E911" s="1140"/>
      <c r="F911" s="1141"/>
      <c r="G911" s="1142"/>
      <c r="H911" s="1142"/>
      <c r="I911" s="1148"/>
      <c r="J911" s="1142"/>
      <c r="K911" s="1142"/>
      <c r="L911" s="1142"/>
      <c r="M911" s="1142"/>
      <c r="N911" s="1142"/>
    </row>
    <row r="912" spans="1:14" s="3" customFormat="1" x14ac:dyDescent="0.25">
      <c r="A912" s="727"/>
      <c r="B912" s="609"/>
      <c r="C912" s="609"/>
      <c r="D912" s="610"/>
      <c r="E912" s="1140"/>
      <c r="F912" s="1141"/>
      <c r="G912" s="1142"/>
      <c r="H912" s="1142"/>
      <c r="I912" s="1148"/>
      <c r="J912" s="1142"/>
      <c r="K912" s="1142"/>
      <c r="L912" s="1142"/>
      <c r="M912" s="1142"/>
      <c r="N912" s="1142"/>
    </row>
    <row r="913" spans="1:14" s="3" customFormat="1" x14ac:dyDescent="0.25">
      <c r="A913" s="727"/>
      <c r="B913" s="609"/>
      <c r="C913" s="609"/>
      <c r="D913" s="610"/>
      <c r="E913" s="1140"/>
      <c r="F913" s="1141"/>
      <c r="G913" s="1142"/>
      <c r="H913" s="1142"/>
      <c r="I913" s="1148"/>
      <c r="J913" s="1142"/>
      <c r="K913" s="1142"/>
      <c r="L913" s="1142"/>
      <c r="M913" s="1142"/>
      <c r="N913" s="1142"/>
    </row>
    <row r="914" spans="1:14" s="3" customFormat="1" x14ac:dyDescent="0.25">
      <c r="A914" s="727"/>
      <c r="B914" s="609"/>
      <c r="C914" s="609"/>
      <c r="D914" s="610"/>
      <c r="E914" s="1140"/>
      <c r="F914" s="1141"/>
      <c r="G914" s="1142"/>
      <c r="H914" s="1142"/>
      <c r="I914" s="1148"/>
      <c r="J914" s="1142"/>
      <c r="K914" s="1142"/>
      <c r="L914" s="1142"/>
      <c r="M914" s="1142"/>
      <c r="N914" s="1142"/>
    </row>
    <row r="915" spans="1:14" s="3" customFormat="1" x14ac:dyDescent="0.25">
      <c r="A915" s="727"/>
      <c r="B915" s="609"/>
      <c r="C915" s="609"/>
      <c r="D915" s="610"/>
      <c r="E915" s="1140"/>
      <c r="F915" s="1141"/>
      <c r="G915" s="1142"/>
      <c r="H915" s="1142"/>
      <c r="I915" s="1148"/>
      <c r="J915" s="1142"/>
      <c r="K915" s="1142"/>
      <c r="L915" s="1142"/>
      <c r="M915" s="1142"/>
      <c r="N915" s="1142"/>
    </row>
    <row r="916" spans="1:14" s="3" customFormat="1" x14ac:dyDescent="0.25">
      <c r="A916" s="727"/>
      <c r="B916" s="609"/>
      <c r="C916" s="609"/>
      <c r="D916" s="610"/>
      <c r="E916" s="1140"/>
      <c r="F916" s="1141"/>
      <c r="G916" s="1142"/>
      <c r="H916" s="1142"/>
      <c r="I916" s="1148"/>
      <c r="J916" s="1142"/>
      <c r="K916" s="1142"/>
      <c r="L916" s="1142"/>
      <c r="M916" s="1142"/>
      <c r="N916" s="1142"/>
    </row>
    <row r="917" spans="1:14" s="3" customFormat="1" x14ac:dyDescent="0.25">
      <c r="A917" s="727"/>
      <c r="B917" s="609"/>
      <c r="C917" s="609"/>
      <c r="D917" s="610"/>
      <c r="E917" s="1140"/>
      <c r="F917" s="1141"/>
      <c r="G917" s="1142"/>
      <c r="H917" s="1142"/>
      <c r="I917" s="1148"/>
      <c r="J917" s="1142"/>
      <c r="K917" s="1142"/>
      <c r="L917" s="1142"/>
      <c r="M917" s="1142"/>
      <c r="N917" s="1142"/>
    </row>
    <row r="918" spans="1:14" s="3" customFormat="1" x14ac:dyDescent="0.25">
      <c r="A918" s="727"/>
      <c r="B918" s="609"/>
      <c r="C918" s="609"/>
      <c r="D918" s="610"/>
      <c r="E918" s="1140"/>
      <c r="F918" s="1141"/>
      <c r="G918" s="1142"/>
      <c r="H918" s="1142"/>
      <c r="I918" s="1148"/>
      <c r="J918" s="1142"/>
      <c r="K918" s="1142"/>
      <c r="L918" s="1142"/>
      <c r="M918" s="1142"/>
      <c r="N918" s="1142"/>
    </row>
    <row r="919" spans="1:14" s="3" customFormat="1" x14ac:dyDescent="0.25">
      <c r="A919" s="727"/>
      <c r="B919" s="609"/>
      <c r="C919" s="609"/>
      <c r="D919" s="610"/>
      <c r="E919" s="1140"/>
      <c r="F919" s="1141"/>
      <c r="G919" s="1142"/>
      <c r="H919" s="1142"/>
      <c r="I919" s="1148"/>
      <c r="J919" s="1142"/>
      <c r="K919" s="1142"/>
      <c r="L919" s="1142"/>
      <c r="M919" s="1142"/>
      <c r="N919" s="1142"/>
    </row>
    <row r="920" spans="1:14" s="3" customFormat="1" x14ac:dyDescent="0.25">
      <c r="A920" s="727"/>
      <c r="B920" s="609"/>
      <c r="C920" s="609"/>
      <c r="D920" s="610"/>
      <c r="E920" s="1140"/>
      <c r="F920" s="1141"/>
      <c r="G920" s="1142"/>
      <c r="H920" s="1142"/>
      <c r="I920" s="1148"/>
      <c r="J920" s="1142"/>
      <c r="K920" s="1142"/>
      <c r="L920" s="1142"/>
      <c r="M920" s="1142"/>
      <c r="N920" s="1142"/>
    </row>
    <row r="921" spans="1:14" s="3" customFormat="1" x14ac:dyDescent="0.25">
      <c r="A921" s="727"/>
      <c r="B921" s="609"/>
      <c r="C921" s="609"/>
      <c r="D921" s="610"/>
      <c r="E921" s="1140"/>
      <c r="F921" s="1141"/>
      <c r="G921" s="1142"/>
      <c r="H921" s="1142"/>
      <c r="I921" s="1148"/>
      <c r="J921" s="1142"/>
      <c r="K921" s="1142"/>
      <c r="L921" s="1142"/>
      <c r="M921" s="1142"/>
      <c r="N921" s="1142"/>
    </row>
    <row r="922" spans="1:14" s="3" customFormat="1" x14ac:dyDescent="0.25">
      <c r="A922" s="727"/>
      <c r="B922" s="609"/>
      <c r="C922" s="609"/>
      <c r="D922" s="610"/>
      <c r="E922" s="1140"/>
      <c r="F922" s="1141"/>
      <c r="G922" s="1142"/>
      <c r="H922" s="1142"/>
      <c r="I922" s="1148"/>
      <c r="J922" s="1142"/>
      <c r="K922" s="1142"/>
      <c r="L922" s="1142"/>
      <c r="M922" s="1142"/>
      <c r="N922" s="1142"/>
    </row>
    <row r="923" spans="1:14" s="3" customFormat="1" x14ac:dyDescent="0.25">
      <c r="A923" s="727"/>
      <c r="B923" s="609"/>
      <c r="C923" s="609"/>
      <c r="D923" s="610"/>
      <c r="E923" s="1140"/>
      <c r="F923" s="1141"/>
      <c r="G923" s="1142"/>
      <c r="H923" s="1142"/>
      <c r="I923" s="1148"/>
      <c r="J923" s="1142"/>
      <c r="K923" s="1142"/>
      <c r="L923" s="1142"/>
      <c r="M923" s="1142"/>
      <c r="N923" s="1142"/>
    </row>
    <row r="924" spans="1:14" s="3" customFormat="1" x14ac:dyDescent="0.25">
      <c r="A924" s="727"/>
      <c r="B924" s="609"/>
      <c r="C924" s="609"/>
      <c r="D924" s="610"/>
      <c r="E924" s="1140"/>
      <c r="F924" s="1141"/>
      <c r="G924" s="1142"/>
      <c r="H924" s="1142"/>
      <c r="I924" s="1148"/>
      <c r="J924" s="1142"/>
      <c r="K924" s="1142"/>
      <c r="L924" s="1142"/>
      <c r="M924" s="1142"/>
      <c r="N924" s="1142"/>
    </row>
    <row r="925" spans="1:14" s="3" customFormat="1" x14ac:dyDescent="0.25">
      <c r="A925" s="727"/>
      <c r="B925" s="609"/>
      <c r="C925" s="609"/>
      <c r="D925" s="610"/>
      <c r="E925" s="1140"/>
      <c r="F925" s="1141"/>
      <c r="G925" s="1142"/>
      <c r="H925" s="1142"/>
      <c r="I925" s="1148"/>
      <c r="J925" s="1142"/>
      <c r="K925" s="1142"/>
      <c r="L925" s="1142"/>
      <c r="M925" s="1142"/>
      <c r="N925" s="1142"/>
    </row>
    <row r="926" spans="1:14" s="3" customFormat="1" x14ac:dyDescent="0.25">
      <c r="A926" s="727"/>
      <c r="B926" s="609"/>
      <c r="C926" s="609"/>
      <c r="D926" s="610"/>
      <c r="E926" s="1140"/>
      <c r="F926" s="1141"/>
      <c r="G926" s="1142"/>
      <c r="H926" s="1142"/>
      <c r="I926" s="1148"/>
      <c r="J926" s="1142"/>
      <c r="K926" s="1142"/>
      <c r="L926" s="1142"/>
      <c r="M926" s="1142"/>
      <c r="N926" s="1142"/>
    </row>
    <row r="927" spans="1:14" s="3" customFormat="1" x14ac:dyDescent="0.25">
      <c r="A927" s="727"/>
      <c r="B927" s="609"/>
      <c r="C927" s="609"/>
      <c r="D927" s="610"/>
      <c r="E927" s="1140"/>
      <c r="F927" s="1141"/>
      <c r="G927" s="1142"/>
      <c r="H927" s="1142"/>
      <c r="I927" s="1148"/>
      <c r="J927" s="1142"/>
      <c r="K927" s="1142"/>
      <c r="L927" s="1142"/>
      <c r="M927" s="1142"/>
      <c r="N927" s="1142"/>
    </row>
    <row r="928" spans="1:14" s="3" customFormat="1" x14ac:dyDescent="0.25">
      <c r="A928" s="727"/>
      <c r="B928" s="609"/>
      <c r="C928" s="609"/>
      <c r="D928" s="610"/>
      <c r="E928" s="1140"/>
      <c r="F928" s="1141"/>
      <c r="G928" s="1142"/>
      <c r="H928" s="1142"/>
      <c r="I928" s="1148"/>
      <c r="J928" s="1142"/>
      <c r="K928" s="1142"/>
      <c r="L928" s="1142"/>
      <c r="M928" s="1142"/>
      <c r="N928" s="1142"/>
    </row>
    <row r="929" spans="1:14" s="3" customFormat="1" x14ac:dyDescent="0.25">
      <c r="A929" s="727"/>
      <c r="B929" s="609"/>
      <c r="C929" s="609"/>
      <c r="D929" s="610"/>
      <c r="E929" s="1140"/>
      <c r="F929" s="1141"/>
      <c r="G929" s="1142"/>
      <c r="H929" s="1142"/>
      <c r="I929" s="1148"/>
      <c r="J929" s="1142"/>
      <c r="K929" s="1142"/>
      <c r="L929" s="1142"/>
      <c r="M929" s="1142"/>
      <c r="N929" s="1142"/>
    </row>
    <row r="930" spans="1:14" s="3" customFormat="1" x14ac:dyDescent="0.25">
      <c r="A930" s="727"/>
      <c r="B930" s="609"/>
      <c r="C930" s="609"/>
      <c r="D930" s="610"/>
      <c r="E930" s="1140"/>
      <c r="F930" s="1141"/>
      <c r="G930" s="1142"/>
      <c r="H930" s="1142"/>
      <c r="I930" s="1148"/>
      <c r="J930" s="1142"/>
      <c r="K930" s="1142"/>
      <c r="L930" s="1142"/>
      <c r="M930" s="1142"/>
      <c r="N930" s="1142"/>
    </row>
    <row r="931" spans="1:14" s="3" customFormat="1" x14ac:dyDescent="0.25">
      <c r="A931" s="727"/>
      <c r="B931" s="609"/>
      <c r="C931" s="609"/>
      <c r="D931" s="610"/>
      <c r="E931" s="1140"/>
      <c r="F931" s="1141"/>
      <c r="G931" s="1142"/>
      <c r="H931" s="1142"/>
      <c r="I931" s="1148"/>
      <c r="J931" s="1142"/>
      <c r="K931" s="1142"/>
      <c r="L931" s="1142"/>
      <c r="M931" s="1142"/>
      <c r="N931" s="1142"/>
    </row>
    <row r="932" spans="1:14" s="3" customFormat="1" x14ac:dyDescent="0.25">
      <c r="A932" s="727"/>
      <c r="B932" s="609"/>
      <c r="C932" s="609"/>
      <c r="D932" s="610"/>
      <c r="E932" s="1140"/>
      <c r="F932" s="1141"/>
      <c r="G932" s="1142"/>
      <c r="H932" s="1142"/>
      <c r="I932" s="1148"/>
      <c r="J932" s="1142"/>
      <c r="K932" s="1142"/>
      <c r="L932" s="1142"/>
      <c r="M932" s="1142"/>
      <c r="N932" s="1142"/>
    </row>
    <row r="933" spans="1:14" s="3" customFormat="1" x14ac:dyDescent="0.25">
      <c r="A933" s="727"/>
      <c r="B933" s="609"/>
      <c r="C933" s="609"/>
      <c r="D933" s="610"/>
      <c r="E933" s="1140"/>
      <c r="F933" s="1141"/>
      <c r="G933" s="1142"/>
      <c r="H933" s="1142"/>
      <c r="I933" s="1148"/>
      <c r="J933" s="1142"/>
      <c r="K933" s="1142"/>
      <c r="L933" s="1142"/>
      <c r="M933" s="1142"/>
      <c r="N933" s="1142"/>
    </row>
    <row r="934" spans="1:14" s="3" customFormat="1" x14ac:dyDescent="0.25">
      <c r="A934" s="727"/>
      <c r="B934" s="609"/>
      <c r="C934" s="609"/>
      <c r="D934" s="610"/>
      <c r="E934" s="1140"/>
      <c r="F934" s="1141"/>
      <c r="G934" s="1142"/>
      <c r="H934" s="1142"/>
      <c r="I934" s="1148"/>
      <c r="J934" s="1142"/>
      <c r="K934" s="1142"/>
      <c r="L934" s="1142"/>
      <c r="M934" s="1142"/>
      <c r="N934" s="1142"/>
    </row>
    <row r="935" spans="1:14" s="3" customFormat="1" x14ac:dyDescent="0.25">
      <c r="A935" s="727"/>
      <c r="B935" s="609"/>
      <c r="C935" s="609"/>
      <c r="D935" s="610"/>
      <c r="E935" s="1140"/>
      <c r="F935" s="1141"/>
      <c r="G935" s="1142"/>
      <c r="H935" s="1142"/>
      <c r="I935" s="1148"/>
      <c r="J935" s="1142"/>
      <c r="K935" s="1142"/>
      <c r="L935" s="1142"/>
      <c r="M935" s="1142"/>
      <c r="N935" s="1142"/>
    </row>
    <row r="936" spans="1:14" s="3" customFormat="1" x14ac:dyDescent="0.25">
      <c r="A936" s="727"/>
      <c r="B936" s="609"/>
      <c r="C936" s="609"/>
      <c r="D936" s="610"/>
      <c r="E936" s="1140"/>
      <c r="F936" s="1141"/>
      <c r="G936" s="1142"/>
      <c r="H936" s="1142"/>
      <c r="I936" s="1148"/>
      <c r="J936" s="1142"/>
      <c r="K936" s="1142"/>
      <c r="L936" s="1142"/>
      <c r="M936" s="1142"/>
      <c r="N936" s="1142"/>
    </row>
    <row r="937" spans="1:14" s="3" customFormat="1" x14ac:dyDescent="0.25">
      <c r="A937" s="727"/>
      <c r="B937" s="609"/>
      <c r="C937" s="609"/>
      <c r="D937" s="610"/>
      <c r="E937" s="1140"/>
      <c r="F937" s="1141"/>
      <c r="G937" s="1142"/>
      <c r="H937" s="1142"/>
      <c r="I937" s="1148"/>
      <c r="J937" s="1142"/>
      <c r="K937" s="1142"/>
      <c r="L937" s="1142"/>
      <c r="M937" s="1142"/>
      <c r="N937" s="1142"/>
    </row>
    <row r="938" spans="1:14" s="3" customFormat="1" x14ac:dyDescent="0.25">
      <c r="A938" s="727"/>
      <c r="B938" s="609"/>
      <c r="C938" s="609"/>
      <c r="D938" s="610"/>
      <c r="E938" s="1140"/>
      <c r="F938" s="1141"/>
      <c r="G938" s="1142"/>
      <c r="H938" s="1142"/>
      <c r="I938" s="1148"/>
      <c r="J938" s="1142"/>
      <c r="K938" s="1142"/>
      <c r="L938" s="1142"/>
      <c r="M938" s="1142"/>
      <c r="N938" s="1142"/>
    </row>
    <row r="939" spans="1:14" s="3" customFormat="1" x14ac:dyDescent="0.25">
      <c r="A939" s="727"/>
      <c r="B939" s="609"/>
      <c r="C939" s="609"/>
      <c r="D939" s="610"/>
      <c r="E939" s="1140"/>
      <c r="F939" s="1141"/>
      <c r="G939" s="1142"/>
      <c r="H939" s="1142"/>
      <c r="I939" s="1148"/>
      <c r="J939" s="1142"/>
      <c r="K939" s="1142"/>
      <c r="L939" s="1142"/>
      <c r="M939" s="1142"/>
      <c r="N939" s="1142"/>
    </row>
    <row r="940" spans="1:14" s="3" customFormat="1" x14ac:dyDescent="0.25">
      <c r="A940" s="727"/>
      <c r="B940" s="609"/>
      <c r="C940" s="609"/>
      <c r="D940" s="610"/>
      <c r="E940" s="1140"/>
      <c r="F940" s="1141"/>
      <c r="G940" s="1142"/>
      <c r="H940" s="1142"/>
      <c r="I940" s="1148"/>
      <c r="J940" s="1142"/>
      <c r="K940" s="1142"/>
      <c r="L940" s="1142"/>
      <c r="M940" s="1142"/>
      <c r="N940" s="1142"/>
    </row>
    <row r="941" spans="1:14" s="3" customFormat="1" x14ac:dyDescent="0.25">
      <c r="A941" s="727"/>
      <c r="B941" s="609"/>
      <c r="C941" s="609"/>
      <c r="D941" s="610"/>
      <c r="E941" s="1140"/>
      <c r="F941" s="1141"/>
      <c r="G941" s="1142"/>
      <c r="H941" s="1142"/>
      <c r="I941" s="1148"/>
      <c r="J941" s="1142"/>
      <c r="K941" s="1142"/>
      <c r="L941" s="1142"/>
      <c r="M941" s="1142"/>
      <c r="N941" s="1142"/>
    </row>
    <row r="942" spans="1:14" s="3" customFormat="1" x14ac:dyDescent="0.25">
      <c r="A942" s="727"/>
      <c r="B942" s="609"/>
      <c r="C942" s="609"/>
      <c r="D942" s="610"/>
      <c r="E942" s="1140"/>
      <c r="F942" s="1141"/>
      <c r="G942" s="1142"/>
      <c r="H942" s="1142"/>
      <c r="I942" s="1148"/>
      <c r="J942" s="1142"/>
      <c r="K942" s="1142"/>
      <c r="L942" s="1142"/>
      <c r="M942" s="1142"/>
      <c r="N942" s="1142"/>
    </row>
    <row r="943" spans="1:14" s="3" customFormat="1" x14ac:dyDescent="0.25">
      <c r="A943" s="727"/>
      <c r="B943" s="609"/>
      <c r="C943" s="609"/>
      <c r="D943" s="610"/>
      <c r="E943" s="1140"/>
      <c r="F943" s="1141"/>
      <c r="G943" s="1142"/>
      <c r="H943" s="1142"/>
      <c r="I943" s="1148"/>
      <c r="J943" s="1142"/>
      <c r="K943" s="1142"/>
      <c r="L943" s="1142"/>
      <c r="M943" s="1142"/>
      <c r="N943" s="1142"/>
    </row>
    <row r="944" spans="1:14" s="3" customFormat="1" x14ac:dyDescent="0.25">
      <c r="A944" s="727"/>
      <c r="B944" s="609"/>
      <c r="C944" s="609"/>
      <c r="D944" s="610"/>
      <c r="E944" s="1140"/>
      <c r="F944" s="1141"/>
      <c r="G944" s="1142"/>
      <c r="H944" s="1142"/>
      <c r="I944" s="1148"/>
      <c r="J944" s="1142"/>
      <c r="K944" s="1142"/>
      <c r="L944" s="1142"/>
      <c r="M944" s="1142"/>
      <c r="N944" s="1142"/>
    </row>
    <row r="945" spans="1:14" s="3" customFormat="1" x14ac:dyDescent="0.25">
      <c r="A945" s="727"/>
      <c r="B945" s="609"/>
      <c r="C945" s="609"/>
      <c r="D945" s="610"/>
      <c r="E945" s="1140"/>
      <c r="F945" s="1141"/>
      <c r="G945" s="1142"/>
      <c r="H945" s="1142"/>
      <c r="I945" s="1148"/>
      <c r="J945" s="1142"/>
      <c r="K945" s="1142"/>
      <c r="L945" s="1142"/>
      <c r="M945" s="1142"/>
      <c r="N945" s="1142"/>
    </row>
    <row r="946" spans="1:14" s="3" customFormat="1" x14ac:dyDescent="0.25">
      <c r="A946" s="727"/>
      <c r="B946" s="609"/>
      <c r="C946" s="609"/>
      <c r="D946" s="610"/>
      <c r="E946" s="1140"/>
      <c r="F946" s="1141"/>
      <c r="G946" s="1142"/>
      <c r="H946" s="1142"/>
      <c r="I946" s="1148"/>
      <c r="J946" s="1142"/>
      <c r="K946" s="1142"/>
      <c r="L946" s="1142"/>
      <c r="M946" s="1142"/>
      <c r="N946" s="1142"/>
    </row>
    <row r="947" spans="1:14" s="3" customFormat="1" x14ac:dyDescent="0.25">
      <c r="A947" s="727"/>
      <c r="B947" s="609"/>
      <c r="C947" s="609"/>
      <c r="D947" s="610"/>
      <c r="E947" s="1140"/>
      <c r="F947" s="1141"/>
      <c r="G947" s="1142"/>
      <c r="H947" s="1142"/>
      <c r="I947" s="1148"/>
      <c r="J947" s="1142"/>
      <c r="K947" s="1142"/>
      <c r="L947" s="1142"/>
      <c r="M947" s="1142"/>
      <c r="N947" s="1142"/>
    </row>
    <row r="948" spans="1:14" s="3" customFormat="1" x14ac:dyDescent="0.25">
      <c r="A948" s="727"/>
      <c r="B948" s="609"/>
      <c r="C948" s="609"/>
      <c r="D948" s="610"/>
      <c r="E948" s="1140"/>
      <c r="F948" s="1141"/>
      <c r="G948" s="1142"/>
      <c r="H948" s="1142"/>
      <c r="I948" s="1148"/>
      <c r="J948" s="1142"/>
      <c r="K948" s="1142"/>
      <c r="L948" s="1142"/>
      <c r="M948" s="1142"/>
      <c r="N948" s="1142"/>
    </row>
    <row r="949" spans="1:14" s="3" customFormat="1" x14ac:dyDescent="0.25">
      <c r="A949" s="727"/>
      <c r="B949" s="609"/>
      <c r="C949" s="609"/>
      <c r="D949" s="610"/>
      <c r="E949" s="1140"/>
      <c r="F949" s="1141"/>
      <c r="G949" s="1142"/>
      <c r="H949" s="1142"/>
      <c r="I949" s="1148"/>
      <c r="J949" s="1142"/>
      <c r="K949" s="1142"/>
      <c r="L949" s="1142"/>
      <c r="M949" s="1142"/>
      <c r="N949" s="1142"/>
    </row>
    <row r="950" spans="1:14" s="3" customFormat="1" x14ac:dyDescent="0.25">
      <c r="A950" s="727"/>
      <c r="B950" s="609"/>
      <c r="C950" s="609"/>
      <c r="D950" s="610"/>
      <c r="E950" s="1140"/>
      <c r="F950" s="1141"/>
      <c r="G950" s="1142"/>
      <c r="H950" s="1142"/>
      <c r="I950" s="1148"/>
      <c r="J950" s="1142"/>
      <c r="K950" s="1142"/>
      <c r="L950" s="1142"/>
      <c r="M950" s="1142"/>
      <c r="N950" s="1142"/>
    </row>
    <row r="951" spans="1:14" s="3" customFormat="1" x14ac:dyDescent="0.25">
      <c r="A951" s="727"/>
      <c r="B951" s="609"/>
      <c r="C951" s="609"/>
      <c r="D951" s="610"/>
      <c r="E951" s="1140"/>
      <c r="F951" s="1141"/>
      <c r="G951" s="1142"/>
      <c r="H951" s="1142"/>
      <c r="I951" s="1148"/>
      <c r="J951" s="1142"/>
      <c r="K951" s="1142"/>
      <c r="L951" s="1142"/>
      <c r="M951" s="1142"/>
      <c r="N951" s="1142"/>
    </row>
    <row r="952" spans="1:14" s="3" customFormat="1" x14ac:dyDescent="0.25">
      <c r="A952" s="727"/>
      <c r="B952" s="609"/>
      <c r="C952" s="609"/>
      <c r="D952" s="610"/>
      <c r="E952" s="1140"/>
      <c r="F952" s="1141"/>
      <c r="G952" s="1142"/>
      <c r="H952" s="1142"/>
      <c r="I952" s="1148"/>
      <c r="J952" s="1142"/>
      <c r="K952" s="1142"/>
      <c r="L952" s="1142"/>
      <c r="M952" s="1142"/>
      <c r="N952" s="1142"/>
    </row>
    <row r="953" spans="1:14" s="3" customFormat="1" x14ac:dyDescent="0.25">
      <c r="A953" s="727"/>
      <c r="B953" s="609"/>
      <c r="C953" s="609"/>
      <c r="D953" s="610"/>
      <c r="E953" s="1140"/>
      <c r="F953" s="1141"/>
      <c r="G953" s="1142"/>
      <c r="H953" s="1142"/>
      <c r="I953" s="1148"/>
      <c r="J953" s="1142"/>
      <c r="K953" s="1142"/>
      <c r="L953" s="1142"/>
      <c r="M953" s="1142"/>
      <c r="N953" s="1142"/>
    </row>
    <row r="954" spans="1:14" s="3" customFormat="1" x14ac:dyDescent="0.25">
      <c r="A954" s="727"/>
      <c r="B954" s="609"/>
      <c r="C954" s="609"/>
      <c r="D954" s="610"/>
      <c r="E954" s="1140"/>
      <c r="F954" s="1141"/>
      <c r="G954" s="1142"/>
      <c r="H954" s="1142"/>
      <c r="I954" s="1148"/>
      <c r="J954" s="1142"/>
      <c r="K954" s="1142"/>
      <c r="L954" s="1142"/>
      <c r="M954" s="1142"/>
      <c r="N954" s="1142"/>
    </row>
    <row r="955" spans="1:14" s="3" customFormat="1" x14ac:dyDescent="0.25">
      <c r="A955" s="727"/>
      <c r="B955" s="609"/>
      <c r="C955" s="609"/>
      <c r="D955" s="610"/>
      <c r="E955" s="1140"/>
      <c r="F955" s="1141"/>
      <c r="G955" s="1142"/>
      <c r="H955" s="1142"/>
      <c r="I955" s="1148"/>
      <c r="J955" s="1142"/>
      <c r="K955" s="1142"/>
      <c r="L955" s="1142"/>
      <c r="M955" s="1142"/>
      <c r="N955" s="1142"/>
    </row>
    <row r="956" spans="1:14" s="3" customFormat="1" x14ac:dyDescent="0.25">
      <c r="A956" s="727"/>
      <c r="B956" s="609"/>
      <c r="C956" s="609"/>
      <c r="D956" s="610"/>
      <c r="E956" s="1140"/>
      <c r="F956" s="1141"/>
      <c r="G956" s="1142"/>
      <c r="H956" s="1142"/>
      <c r="I956" s="1148"/>
      <c r="J956" s="1142"/>
      <c r="K956" s="1142"/>
      <c r="L956" s="1142"/>
      <c r="M956" s="1142"/>
      <c r="N956" s="1142"/>
    </row>
    <row r="957" spans="1:14" s="3" customFormat="1" x14ac:dyDescent="0.25">
      <c r="A957" s="727"/>
      <c r="B957" s="609"/>
      <c r="C957" s="609"/>
      <c r="D957" s="610"/>
      <c r="E957" s="1140"/>
      <c r="F957" s="1141"/>
      <c r="G957" s="1142"/>
      <c r="H957" s="1142"/>
      <c r="I957" s="1148"/>
      <c r="J957" s="1142"/>
      <c r="K957" s="1142"/>
      <c r="L957" s="1142"/>
      <c r="M957" s="1142"/>
      <c r="N957" s="1142"/>
    </row>
    <row r="958" spans="1:14" s="3" customFormat="1" x14ac:dyDescent="0.25">
      <c r="A958" s="727"/>
      <c r="B958" s="609"/>
      <c r="C958" s="609"/>
      <c r="D958" s="610"/>
      <c r="E958" s="1140"/>
      <c r="F958" s="1141"/>
      <c r="G958" s="1142"/>
      <c r="H958" s="1142"/>
      <c r="I958" s="1148"/>
      <c r="J958" s="1142"/>
      <c r="K958" s="1142"/>
      <c r="L958" s="1142"/>
      <c r="M958" s="1142"/>
      <c r="N958" s="1142"/>
    </row>
    <row r="959" spans="1:14" s="3" customFormat="1" x14ac:dyDescent="0.25">
      <c r="A959" s="727"/>
      <c r="B959" s="609"/>
      <c r="C959" s="609"/>
      <c r="D959" s="610"/>
      <c r="E959" s="1140"/>
      <c r="F959" s="1141"/>
      <c r="G959" s="1142"/>
      <c r="H959" s="1142"/>
      <c r="I959" s="1148"/>
      <c r="J959" s="1142"/>
      <c r="K959" s="1142"/>
      <c r="L959" s="1142"/>
      <c r="M959" s="1142"/>
      <c r="N959" s="1142"/>
    </row>
    <row r="960" spans="1:14" s="3" customFormat="1" x14ac:dyDescent="0.25">
      <c r="A960" s="727"/>
      <c r="B960" s="609"/>
      <c r="C960" s="609"/>
      <c r="D960" s="610"/>
      <c r="E960" s="1140"/>
      <c r="F960" s="1141"/>
      <c r="G960" s="1142"/>
      <c r="H960" s="1142"/>
      <c r="I960" s="1148"/>
      <c r="J960" s="1142"/>
      <c r="K960" s="1142"/>
      <c r="L960" s="1142"/>
      <c r="M960" s="1142"/>
      <c r="N960" s="1142"/>
    </row>
    <row r="961" spans="1:14" s="3" customFormat="1" x14ac:dyDescent="0.25">
      <c r="A961" s="727"/>
      <c r="B961" s="609"/>
      <c r="C961" s="609"/>
      <c r="D961" s="610"/>
      <c r="E961" s="1140"/>
      <c r="F961" s="1141"/>
      <c r="G961" s="1142"/>
      <c r="H961" s="1142"/>
      <c r="I961" s="1148"/>
      <c r="J961" s="1142"/>
      <c r="K961" s="1142"/>
      <c r="L961" s="1142"/>
      <c r="M961" s="1142"/>
      <c r="N961" s="1142"/>
    </row>
    <row r="962" spans="1:14" s="3" customFormat="1" x14ac:dyDescent="0.25">
      <c r="A962" s="727"/>
      <c r="B962" s="609"/>
      <c r="C962" s="609"/>
      <c r="D962" s="610"/>
      <c r="E962" s="1140"/>
      <c r="F962" s="1141"/>
      <c r="G962" s="1142"/>
      <c r="H962" s="1142"/>
      <c r="I962" s="1148"/>
      <c r="J962" s="1142"/>
      <c r="K962" s="1142"/>
      <c r="L962" s="1142"/>
      <c r="M962" s="1142"/>
      <c r="N962" s="1142"/>
    </row>
    <row r="963" spans="1:14" s="3" customFormat="1" x14ac:dyDescent="0.25">
      <c r="A963" s="727"/>
      <c r="B963" s="609"/>
      <c r="C963" s="609"/>
      <c r="D963" s="610"/>
      <c r="E963" s="1140"/>
      <c r="F963" s="1141"/>
      <c r="G963" s="1142"/>
      <c r="H963" s="1142"/>
      <c r="I963" s="1148"/>
      <c r="J963" s="1142"/>
      <c r="K963" s="1142"/>
      <c r="L963" s="1142"/>
      <c r="M963" s="1142"/>
      <c r="N963" s="1142"/>
    </row>
    <row r="964" spans="1:14" s="3" customFormat="1" x14ac:dyDescent="0.25">
      <c r="A964" s="727"/>
      <c r="B964" s="609"/>
      <c r="C964" s="609"/>
      <c r="D964" s="610"/>
      <c r="E964" s="1140"/>
      <c r="F964" s="1141"/>
      <c r="G964" s="1142"/>
      <c r="H964" s="1142"/>
      <c r="I964" s="1148"/>
      <c r="J964" s="1142"/>
      <c r="K964" s="1142"/>
      <c r="L964" s="1142"/>
      <c r="M964" s="1142"/>
      <c r="N964" s="1142"/>
    </row>
    <row r="965" spans="1:14" s="3" customFormat="1" x14ac:dyDescent="0.25">
      <c r="A965" s="727"/>
      <c r="B965" s="609"/>
      <c r="C965" s="609"/>
      <c r="D965" s="610"/>
      <c r="E965" s="1140"/>
      <c r="F965" s="1141"/>
      <c r="G965" s="1142"/>
      <c r="H965" s="1142"/>
      <c r="I965" s="1148"/>
      <c r="J965" s="1142"/>
      <c r="K965" s="1142"/>
      <c r="L965" s="1142"/>
      <c r="M965" s="1142"/>
      <c r="N965" s="1142"/>
    </row>
    <row r="966" spans="1:14" s="3" customFormat="1" x14ac:dyDescent="0.25">
      <c r="A966" s="727"/>
      <c r="B966" s="609"/>
      <c r="C966" s="609"/>
      <c r="D966" s="610"/>
      <c r="E966" s="1140"/>
      <c r="F966" s="1141"/>
      <c r="G966" s="1142"/>
      <c r="H966" s="1142"/>
      <c r="I966" s="1148"/>
      <c r="J966" s="1142"/>
      <c r="K966" s="1142"/>
      <c r="L966" s="1142"/>
      <c r="M966" s="1142"/>
      <c r="N966" s="1142"/>
    </row>
    <row r="967" spans="1:14" s="3" customFormat="1" x14ac:dyDescent="0.25">
      <c r="A967" s="727"/>
      <c r="B967" s="609"/>
      <c r="C967" s="609"/>
      <c r="D967" s="610"/>
      <c r="E967" s="1140"/>
      <c r="F967" s="1141"/>
      <c r="G967" s="1142"/>
      <c r="H967" s="1142"/>
      <c r="I967" s="1148"/>
      <c r="J967" s="1142"/>
      <c r="K967" s="1142"/>
      <c r="L967" s="1142"/>
      <c r="M967" s="1142"/>
      <c r="N967" s="1142"/>
    </row>
    <row r="968" spans="1:14" s="3" customFormat="1" x14ac:dyDescent="0.25">
      <c r="A968" s="727"/>
      <c r="B968" s="609"/>
      <c r="C968" s="609"/>
      <c r="D968" s="610"/>
      <c r="E968" s="1140"/>
      <c r="F968" s="1141"/>
      <c r="G968" s="1142"/>
      <c r="H968" s="1142"/>
      <c r="I968" s="1148"/>
      <c r="J968" s="1142"/>
      <c r="K968" s="1142"/>
      <c r="L968" s="1142"/>
      <c r="M968" s="1142"/>
      <c r="N968" s="1142"/>
    </row>
    <row r="969" spans="1:14" s="3" customFormat="1" x14ac:dyDescent="0.25">
      <c r="A969" s="727"/>
      <c r="B969" s="609"/>
      <c r="C969" s="609"/>
      <c r="D969" s="610"/>
      <c r="E969" s="1140"/>
      <c r="F969" s="1141"/>
      <c r="G969" s="1142"/>
      <c r="H969" s="1142"/>
      <c r="I969" s="1148"/>
      <c r="J969" s="1142"/>
      <c r="K969" s="1142"/>
      <c r="L969" s="1142"/>
      <c r="M969" s="1142"/>
      <c r="N969" s="1142"/>
    </row>
    <row r="970" spans="1:14" s="3" customFormat="1" x14ac:dyDescent="0.25">
      <c r="A970" s="727"/>
      <c r="B970" s="609"/>
      <c r="C970" s="609"/>
      <c r="D970" s="610"/>
      <c r="E970" s="1140"/>
      <c r="F970" s="1141"/>
      <c r="G970" s="1142"/>
      <c r="H970" s="1142"/>
      <c r="I970" s="1148"/>
      <c r="J970" s="1142"/>
      <c r="K970" s="1142"/>
      <c r="L970" s="1142"/>
      <c r="M970" s="1142"/>
      <c r="N970" s="1142"/>
    </row>
    <row r="971" spans="1:14" s="3" customFormat="1" x14ac:dyDescent="0.25">
      <c r="A971" s="727"/>
      <c r="B971" s="609"/>
      <c r="C971" s="609"/>
      <c r="D971" s="610"/>
      <c r="E971" s="1140"/>
      <c r="F971" s="1141"/>
      <c r="G971" s="1142"/>
      <c r="H971" s="1142"/>
      <c r="I971" s="1148"/>
      <c r="J971" s="1142"/>
      <c r="K971" s="1142"/>
      <c r="L971" s="1142"/>
      <c r="M971" s="1142"/>
      <c r="N971" s="1142"/>
    </row>
    <row r="972" spans="1:14" s="3" customFormat="1" x14ac:dyDescent="0.25">
      <c r="A972" s="727"/>
      <c r="B972" s="609"/>
      <c r="C972" s="609"/>
      <c r="D972" s="610"/>
      <c r="E972" s="1140"/>
      <c r="F972" s="1141"/>
      <c r="G972" s="1142"/>
      <c r="H972" s="1142"/>
      <c r="I972" s="1148"/>
      <c r="J972" s="1142"/>
      <c r="K972" s="1142"/>
      <c r="L972" s="1142"/>
      <c r="M972" s="1142"/>
      <c r="N972" s="1142"/>
    </row>
    <row r="973" spans="1:14" s="3" customFormat="1" x14ac:dyDescent="0.25">
      <c r="A973" s="727"/>
      <c r="B973" s="609"/>
      <c r="C973" s="609"/>
      <c r="D973" s="610"/>
      <c r="E973" s="1140"/>
      <c r="F973" s="1141"/>
      <c r="G973" s="1142"/>
      <c r="H973" s="1142"/>
      <c r="I973" s="1148"/>
      <c r="J973" s="1142"/>
      <c r="K973" s="1142"/>
      <c r="L973" s="1142"/>
      <c r="M973" s="1142"/>
      <c r="N973" s="1142"/>
    </row>
    <row r="974" spans="1:14" s="3" customFormat="1" x14ac:dyDescent="0.25">
      <c r="A974" s="727"/>
      <c r="B974" s="609"/>
      <c r="C974" s="609"/>
      <c r="D974" s="610"/>
      <c r="E974" s="1140"/>
      <c r="F974" s="1141"/>
      <c r="G974" s="1142"/>
      <c r="H974" s="1142"/>
      <c r="I974" s="1148"/>
      <c r="J974" s="1142"/>
      <c r="K974" s="1142"/>
      <c r="L974" s="1142"/>
      <c r="M974" s="1142"/>
      <c r="N974" s="1142"/>
    </row>
    <row r="975" spans="1:14" s="3" customFormat="1" x14ac:dyDescent="0.25">
      <c r="A975" s="727"/>
      <c r="B975" s="609"/>
      <c r="C975" s="609"/>
      <c r="D975" s="610"/>
      <c r="E975" s="1140"/>
      <c r="F975" s="1141"/>
      <c r="G975" s="1142"/>
      <c r="H975" s="1142"/>
      <c r="I975" s="1148"/>
      <c r="J975" s="1142"/>
      <c r="K975" s="1142"/>
      <c r="L975" s="1142"/>
      <c r="M975" s="1142"/>
      <c r="N975" s="1142"/>
    </row>
    <row r="976" spans="1:14" s="3" customFormat="1" x14ac:dyDescent="0.25">
      <c r="A976" s="727"/>
      <c r="B976" s="609"/>
      <c r="C976" s="609"/>
      <c r="D976" s="610"/>
      <c r="E976" s="1140"/>
      <c r="F976" s="1141"/>
      <c r="G976" s="1142"/>
      <c r="H976" s="1142"/>
      <c r="I976" s="1148"/>
      <c r="J976" s="1142"/>
      <c r="K976" s="1142"/>
      <c r="L976" s="1142"/>
      <c r="M976" s="1142"/>
      <c r="N976" s="1142"/>
    </row>
    <row r="977" spans="1:14" s="3" customFormat="1" x14ac:dyDescent="0.25">
      <c r="A977" s="727"/>
      <c r="B977" s="609"/>
      <c r="C977" s="609"/>
      <c r="D977" s="610"/>
      <c r="E977" s="1140"/>
      <c r="F977" s="1141"/>
      <c r="G977" s="1142"/>
      <c r="H977" s="1142"/>
      <c r="I977" s="1148"/>
      <c r="J977" s="1142"/>
      <c r="K977" s="1142"/>
      <c r="L977" s="1142"/>
      <c r="M977" s="1142"/>
      <c r="N977" s="1142"/>
    </row>
    <row r="978" spans="1:14" s="3" customFormat="1" x14ac:dyDescent="0.25">
      <c r="A978" s="727"/>
      <c r="B978" s="609"/>
      <c r="C978" s="609"/>
      <c r="D978" s="610"/>
      <c r="E978" s="1140"/>
      <c r="F978" s="1141"/>
      <c r="G978" s="1142"/>
      <c r="H978" s="1142"/>
      <c r="I978" s="1148"/>
      <c r="J978" s="1142"/>
      <c r="K978" s="1142"/>
      <c r="L978" s="1142"/>
      <c r="M978" s="1142"/>
      <c r="N978" s="1142"/>
    </row>
    <row r="979" spans="1:14" s="3" customFormat="1" x14ac:dyDescent="0.25">
      <c r="A979" s="727"/>
      <c r="B979" s="609"/>
      <c r="C979" s="609"/>
      <c r="D979" s="610"/>
      <c r="E979" s="1140"/>
      <c r="F979" s="1141"/>
      <c r="G979" s="1142"/>
      <c r="H979" s="1142"/>
      <c r="I979" s="1148"/>
      <c r="J979" s="1142"/>
      <c r="K979" s="1142"/>
      <c r="L979" s="1142"/>
      <c r="M979" s="1142"/>
      <c r="N979" s="1142"/>
    </row>
    <row r="980" spans="1:14" s="3" customFormat="1" x14ac:dyDescent="0.25">
      <c r="A980" s="727"/>
      <c r="B980" s="609"/>
      <c r="C980" s="609"/>
      <c r="D980" s="610"/>
      <c r="E980" s="1140"/>
      <c r="F980" s="1141"/>
      <c r="G980" s="1142"/>
      <c r="H980" s="1142"/>
      <c r="I980" s="1148"/>
      <c r="J980" s="1142"/>
      <c r="K980" s="1142"/>
      <c r="L980" s="1142"/>
      <c r="M980" s="1142"/>
      <c r="N980" s="1142"/>
    </row>
    <row r="981" spans="1:14" s="3" customFormat="1" x14ac:dyDescent="0.25">
      <c r="A981" s="727"/>
      <c r="B981" s="609"/>
      <c r="C981" s="609"/>
      <c r="D981" s="610"/>
      <c r="E981" s="1140"/>
      <c r="F981" s="1141"/>
      <c r="G981" s="1142"/>
      <c r="H981" s="1142"/>
      <c r="I981" s="1148"/>
      <c r="J981" s="1142"/>
      <c r="K981" s="1142"/>
      <c r="L981" s="1142"/>
      <c r="M981" s="1142"/>
      <c r="N981" s="1142"/>
    </row>
    <row r="982" spans="1:14" s="3" customFormat="1" x14ac:dyDescent="0.25">
      <c r="A982" s="727"/>
      <c r="B982" s="609"/>
      <c r="C982" s="609"/>
      <c r="D982" s="610"/>
      <c r="E982" s="1140"/>
      <c r="F982" s="1141"/>
      <c r="G982" s="1142"/>
      <c r="H982" s="1142"/>
      <c r="I982" s="1148"/>
      <c r="J982" s="1142"/>
      <c r="K982" s="1142"/>
      <c r="L982" s="1142"/>
      <c r="M982" s="1142"/>
      <c r="N982" s="1142"/>
    </row>
    <row r="983" spans="1:14" s="3" customFormat="1" x14ac:dyDescent="0.25">
      <c r="A983" s="727"/>
      <c r="B983" s="609"/>
      <c r="C983" s="609"/>
      <c r="D983" s="610"/>
      <c r="E983" s="1140"/>
      <c r="F983" s="1141"/>
      <c r="G983" s="1142"/>
      <c r="H983" s="1142"/>
      <c r="I983" s="1148"/>
      <c r="J983" s="1142"/>
      <c r="K983" s="1142"/>
      <c r="L983" s="1142"/>
      <c r="M983" s="1142"/>
      <c r="N983" s="1142"/>
    </row>
    <row r="984" spans="1:14" s="3" customFormat="1" x14ac:dyDescent="0.25">
      <c r="A984" s="727"/>
      <c r="B984" s="609"/>
      <c r="C984" s="609"/>
      <c r="D984" s="610"/>
      <c r="E984" s="1140"/>
      <c r="F984" s="1141"/>
      <c r="G984" s="1142"/>
      <c r="H984" s="1142"/>
      <c r="I984" s="1148"/>
      <c r="J984" s="1142"/>
      <c r="K984" s="1142"/>
      <c r="L984" s="1142"/>
      <c r="M984" s="1142"/>
      <c r="N984" s="1142"/>
    </row>
    <row r="985" spans="1:14" s="3" customFormat="1" x14ac:dyDescent="0.25">
      <c r="A985" s="727"/>
      <c r="B985" s="609"/>
      <c r="C985" s="609"/>
      <c r="D985" s="610"/>
      <c r="E985" s="1140"/>
      <c r="F985" s="1141"/>
      <c r="G985" s="1142"/>
      <c r="H985" s="1142"/>
      <c r="I985" s="1148"/>
      <c r="J985" s="1142"/>
      <c r="K985" s="1142"/>
      <c r="L985" s="1142"/>
      <c r="M985" s="1142"/>
      <c r="N985" s="1142"/>
    </row>
    <row r="986" spans="1:14" s="3" customFormat="1" x14ac:dyDescent="0.25">
      <c r="A986" s="727"/>
      <c r="B986" s="609"/>
      <c r="C986" s="609"/>
      <c r="D986" s="610"/>
      <c r="E986" s="1140"/>
      <c r="F986" s="1141"/>
      <c r="G986" s="1142"/>
      <c r="H986" s="1142"/>
      <c r="I986" s="1148"/>
      <c r="J986" s="1142"/>
      <c r="K986" s="1142"/>
      <c r="L986" s="1142"/>
      <c r="M986" s="1142"/>
      <c r="N986" s="1142"/>
    </row>
    <row r="987" spans="1:14" s="3" customFormat="1" x14ac:dyDescent="0.25">
      <c r="A987" s="727"/>
      <c r="B987" s="609"/>
      <c r="C987" s="609"/>
      <c r="D987" s="610"/>
      <c r="E987" s="1140"/>
      <c r="F987" s="1141"/>
      <c r="G987" s="1142"/>
      <c r="H987" s="1142"/>
      <c r="I987" s="1148"/>
      <c r="J987" s="1142"/>
      <c r="K987" s="1142"/>
      <c r="L987" s="1142"/>
      <c r="M987" s="1142"/>
      <c r="N987" s="1142"/>
    </row>
    <row r="988" spans="1:14" s="3" customFormat="1" x14ac:dyDescent="0.25">
      <c r="A988" s="727"/>
      <c r="B988" s="609"/>
      <c r="C988" s="609"/>
      <c r="D988" s="610"/>
      <c r="E988" s="1140"/>
      <c r="F988" s="1141"/>
      <c r="G988" s="1142"/>
      <c r="H988" s="1142"/>
      <c r="I988" s="1148"/>
      <c r="J988" s="1142"/>
      <c r="K988" s="1142"/>
      <c r="L988" s="1142"/>
      <c r="M988" s="1142"/>
      <c r="N988" s="1142"/>
    </row>
    <row r="989" spans="1:14" s="3" customFormat="1" x14ac:dyDescent="0.25">
      <c r="A989" s="727"/>
      <c r="B989" s="609"/>
      <c r="C989" s="609"/>
      <c r="D989" s="610"/>
      <c r="E989" s="1140"/>
      <c r="F989" s="1141"/>
      <c r="G989" s="1142"/>
      <c r="H989" s="1142"/>
      <c r="I989" s="1148"/>
      <c r="J989" s="1142"/>
      <c r="K989" s="1142"/>
      <c r="L989" s="1142"/>
      <c r="M989" s="1142"/>
      <c r="N989" s="1142"/>
    </row>
    <row r="990" spans="1:14" s="3" customFormat="1" x14ac:dyDescent="0.25">
      <c r="A990" s="727"/>
      <c r="B990" s="609"/>
      <c r="C990" s="609"/>
      <c r="D990" s="610"/>
      <c r="E990" s="1140"/>
      <c r="F990" s="1141"/>
      <c r="G990" s="1142"/>
      <c r="H990" s="1142"/>
      <c r="I990" s="1148"/>
      <c r="J990" s="1142"/>
      <c r="K990" s="1142"/>
      <c r="L990" s="1142"/>
      <c r="M990" s="1142"/>
      <c r="N990" s="1142"/>
    </row>
    <row r="991" spans="1:14" s="3" customFormat="1" x14ac:dyDescent="0.25">
      <c r="A991" s="727"/>
      <c r="B991" s="609"/>
      <c r="C991" s="609"/>
      <c r="D991" s="610"/>
      <c r="E991" s="1140"/>
      <c r="F991" s="1141"/>
      <c r="G991" s="1142"/>
      <c r="H991" s="1142"/>
      <c r="I991" s="1148"/>
      <c r="J991" s="1142"/>
      <c r="K991" s="1142"/>
      <c r="L991" s="1142"/>
      <c r="M991" s="1142"/>
      <c r="N991" s="1142"/>
    </row>
    <row r="992" spans="1:14" s="3" customFormat="1" x14ac:dyDescent="0.25">
      <c r="A992" s="727"/>
      <c r="B992" s="609"/>
      <c r="C992" s="609"/>
      <c r="D992" s="610"/>
      <c r="E992" s="1140"/>
      <c r="F992" s="1141"/>
      <c r="G992" s="1142"/>
      <c r="H992" s="1142"/>
      <c r="I992" s="1148"/>
      <c r="J992" s="1142"/>
      <c r="K992" s="1142"/>
      <c r="L992" s="1142"/>
      <c r="M992" s="1142"/>
      <c r="N992" s="1142"/>
    </row>
    <row r="993" spans="1:14" s="3" customFormat="1" x14ac:dyDescent="0.25">
      <c r="A993" s="727"/>
      <c r="B993" s="609"/>
      <c r="C993" s="609"/>
      <c r="D993" s="610"/>
      <c r="E993" s="1140"/>
      <c r="F993" s="1141"/>
      <c r="G993" s="1142"/>
      <c r="H993" s="1142"/>
      <c r="I993" s="1148"/>
      <c r="J993" s="1142"/>
      <c r="K993" s="1142"/>
      <c r="L993" s="1142"/>
      <c r="M993" s="1142"/>
      <c r="N993" s="1142"/>
    </row>
    <row r="994" spans="1:14" s="3" customFormat="1" x14ac:dyDescent="0.25">
      <c r="A994" s="727"/>
      <c r="B994" s="609"/>
      <c r="C994" s="609"/>
      <c r="D994" s="610"/>
      <c r="E994" s="1140"/>
      <c r="F994" s="1141"/>
      <c r="G994" s="1142"/>
      <c r="H994" s="1142"/>
      <c r="I994" s="1148"/>
      <c r="J994" s="1142"/>
      <c r="K994" s="1142"/>
      <c r="L994" s="1142"/>
      <c r="M994" s="1142"/>
      <c r="N994" s="1142"/>
    </row>
    <row r="995" spans="1:14" s="3" customFormat="1" x14ac:dyDescent="0.25">
      <c r="A995" s="727"/>
      <c r="B995" s="609"/>
      <c r="C995" s="609"/>
      <c r="D995" s="610"/>
      <c r="E995" s="1140"/>
      <c r="F995" s="1141"/>
      <c r="G995" s="1142"/>
      <c r="H995" s="1142"/>
      <c r="I995" s="1148"/>
      <c r="J995" s="1142"/>
      <c r="K995" s="1142"/>
      <c r="L995" s="1142"/>
      <c r="M995" s="1142"/>
      <c r="N995" s="1142"/>
    </row>
    <row r="996" spans="1:14" s="3" customFormat="1" x14ac:dyDescent="0.25">
      <c r="A996" s="727"/>
      <c r="B996" s="609"/>
      <c r="C996" s="609"/>
      <c r="D996" s="610"/>
      <c r="E996" s="1140"/>
      <c r="F996" s="1141"/>
      <c r="G996" s="1142"/>
      <c r="H996" s="1142"/>
      <c r="I996" s="1148"/>
      <c r="J996" s="1142"/>
      <c r="K996" s="1142"/>
      <c r="L996" s="1142"/>
      <c r="M996" s="1142"/>
      <c r="N996" s="1142"/>
    </row>
    <row r="997" spans="1:14" s="3" customFormat="1" x14ac:dyDescent="0.25">
      <c r="A997" s="727"/>
      <c r="B997" s="609"/>
      <c r="C997" s="609"/>
      <c r="D997" s="610"/>
      <c r="E997" s="1140"/>
      <c r="F997" s="1141"/>
      <c r="G997" s="1142"/>
      <c r="H997" s="1142"/>
      <c r="I997" s="1148"/>
      <c r="J997" s="1142"/>
      <c r="K997" s="1142"/>
      <c r="L997" s="1142"/>
      <c r="M997" s="1142"/>
      <c r="N997" s="1142"/>
    </row>
    <row r="998" spans="1:14" s="3" customFormat="1" x14ac:dyDescent="0.25">
      <c r="A998" s="727"/>
      <c r="B998" s="609"/>
      <c r="C998" s="609"/>
      <c r="D998" s="610"/>
      <c r="E998" s="1140"/>
      <c r="F998" s="1141"/>
      <c r="G998" s="1142"/>
      <c r="H998" s="1142"/>
      <c r="I998" s="1148"/>
      <c r="J998" s="1142"/>
      <c r="K998" s="1142"/>
      <c r="L998" s="1142"/>
      <c r="M998" s="1142"/>
      <c r="N998" s="1142"/>
    </row>
    <row r="999" spans="1:14" s="3" customFormat="1" x14ac:dyDescent="0.25">
      <c r="A999" s="727"/>
      <c r="B999" s="609"/>
      <c r="C999" s="609"/>
      <c r="D999" s="610"/>
      <c r="E999" s="1140"/>
      <c r="F999" s="1141"/>
      <c r="G999" s="1142"/>
      <c r="H999" s="1142"/>
      <c r="I999" s="1148"/>
      <c r="J999" s="1142"/>
      <c r="K999" s="1142"/>
      <c r="L999" s="1142"/>
      <c r="M999" s="1142"/>
      <c r="N999" s="1142"/>
    </row>
    <row r="1000" spans="1:14" s="3" customFormat="1" x14ac:dyDescent="0.25">
      <c r="A1000" s="727"/>
      <c r="B1000" s="609"/>
      <c r="C1000" s="609"/>
      <c r="D1000" s="610"/>
      <c r="E1000" s="1140"/>
      <c r="F1000" s="1141"/>
      <c r="G1000" s="1142"/>
      <c r="H1000" s="1142"/>
      <c r="I1000" s="1148"/>
      <c r="J1000" s="1142"/>
      <c r="K1000" s="1142"/>
      <c r="L1000" s="1142"/>
      <c r="M1000" s="1142"/>
      <c r="N1000" s="1142"/>
    </row>
    <row r="1001" spans="1:14" s="3" customFormat="1" x14ac:dyDescent="0.25">
      <c r="A1001" s="727"/>
      <c r="B1001" s="609"/>
      <c r="C1001" s="609"/>
      <c r="D1001" s="610"/>
      <c r="E1001" s="1140"/>
      <c r="F1001" s="1141"/>
      <c r="G1001" s="1142"/>
      <c r="H1001" s="1142"/>
      <c r="I1001" s="1148"/>
      <c r="J1001" s="1142"/>
      <c r="K1001" s="1142"/>
      <c r="L1001" s="1142"/>
      <c r="M1001" s="1142"/>
      <c r="N1001" s="1142"/>
    </row>
    <row r="1002" spans="1:14" s="3" customFormat="1" x14ac:dyDescent="0.25">
      <c r="A1002" s="727"/>
      <c r="B1002" s="609"/>
      <c r="C1002" s="609"/>
      <c r="D1002" s="610"/>
      <c r="E1002" s="1140"/>
      <c r="F1002" s="1141"/>
      <c r="G1002" s="1142"/>
      <c r="H1002" s="1142"/>
      <c r="I1002" s="1148"/>
      <c r="J1002" s="1142"/>
      <c r="K1002" s="1142"/>
      <c r="L1002" s="1142"/>
      <c r="M1002" s="1142"/>
      <c r="N1002" s="1142"/>
    </row>
    <row r="1003" spans="1:14" s="3" customFormat="1" x14ac:dyDescent="0.25">
      <c r="A1003" s="727"/>
      <c r="B1003" s="609"/>
      <c r="C1003" s="609"/>
      <c r="D1003" s="610"/>
      <c r="E1003" s="1140"/>
      <c r="F1003" s="1141"/>
      <c r="G1003" s="1142"/>
      <c r="H1003" s="1142"/>
      <c r="I1003" s="1148"/>
      <c r="J1003" s="1142"/>
      <c r="K1003" s="1142"/>
      <c r="L1003" s="1142"/>
      <c r="M1003" s="1142"/>
      <c r="N1003" s="1142"/>
    </row>
    <row r="1004" spans="1:14" s="3" customFormat="1" x14ac:dyDescent="0.25">
      <c r="A1004" s="727"/>
      <c r="B1004" s="609"/>
      <c r="C1004" s="609"/>
      <c r="D1004" s="610"/>
      <c r="E1004" s="1140"/>
      <c r="F1004" s="1141"/>
      <c r="G1004" s="1142"/>
      <c r="H1004" s="1142"/>
      <c r="I1004" s="1148"/>
      <c r="J1004" s="1142"/>
      <c r="K1004" s="1142"/>
      <c r="L1004" s="1142"/>
      <c r="M1004" s="1142"/>
      <c r="N1004" s="1142"/>
    </row>
    <row r="1005" spans="1:14" s="3" customFormat="1" x14ac:dyDescent="0.25">
      <c r="A1005" s="727"/>
      <c r="B1005" s="609"/>
      <c r="C1005" s="609"/>
      <c r="D1005" s="610"/>
      <c r="E1005" s="1140"/>
      <c r="F1005" s="1141"/>
      <c r="G1005" s="1142"/>
      <c r="H1005" s="1142"/>
      <c r="I1005" s="1148"/>
      <c r="J1005" s="1142"/>
      <c r="K1005" s="1142"/>
      <c r="L1005" s="1142"/>
      <c r="M1005" s="1142"/>
      <c r="N1005" s="1142"/>
    </row>
    <row r="1006" spans="1:14" s="3" customFormat="1" x14ac:dyDescent="0.25">
      <c r="A1006" s="727"/>
      <c r="B1006" s="609"/>
      <c r="C1006" s="609"/>
      <c r="D1006" s="610"/>
      <c r="E1006" s="1140"/>
      <c r="F1006" s="1141"/>
      <c r="G1006" s="1142"/>
      <c r="H1006" s="1142"/>
      <c r="I1006" s="1148"/>
      <c r="J1006" s="1142"/>
      <c r="K1006" s="1142"/>
      <c r="L1006" s="1142"/>
      <c r="M1006" s="1142"/>
      <c r="N1006" s="1142"/>
    </row>
    <row r="1007" spans="1:14" s="3" customFormat="1" x14ac:dyDescent="0.25">
      <c r="A1007" s="727"/>
      <c r="B1007" s="609"/>
      <c r="C1007" s="609"/>
      <c r="D1007" s="610"/>
      <c r="E1007" s="1140"/>
      <c r="F1007" s="1141"/>
      <c r="G1007" s="1142"/>
      <c r="H1007" s="1142"/>
      <c r="I1007" s="1148"/>
      <c r="J1007" s="1142"/>
      <c r="K1007" s="1142"/>
      <c r="L1007" s="1142"/>
      <c r="M1007" s="1142"/>
      <c r="N1007" s="1142"/>
    </row>
    <row r="1008" spans="1:14" s="3" customFormat="1" x14ac:dyDescent="0.25">
      <c r="A1008" s="727"/>
      <c r="B1008" s="609"/>
      <c r="C1008" s="609"/>
      <c r="D1008" s="610"/>
      <c r="E1008" s="1140"/>
      <c r="F1008" s="1141"/>
      <c r="G1008" s="1142"/>
      <c r="H1008" s="1142"/>
      <c r="I1008" s="1148"/>
      <c r="J1008" s="1142"/>
      <c r="K1008" s="1142"/>
      <c r="L1008" s="1142"/>
      <c r="M1008" s="1142"/>
      <c r="N1008" s="1142"/>
    </row>
    <row r="1009" spans="1:14" s="3" customFormat="1" x14ac:dyDescent="0.25">
      <c r="A1009" s="727"/>
      <c r="B1009" s="609"/>
      <c r="C1009" s="609"/>
      <c r="D1009" s="610"/>
      <c r="E1009" s="1140"/>
      <c r="F1009" s="1141"/>
      <c r="G1009" s="1142"/>
      <c r="H1009" s="1142"/>
      <c r="I1009" s="1148"/>
      <c r="J1009" s="1142"/>
      <c r="K1009" s="1142"/>
      <c r="L1009" s="1142"/>
      <c r="M1009" s="1142"/>
      <c r="N1009" s="1142"/>
    </row>
    <row r="1010" spans="1:14" s="3" customFormat="1" x14ac:dyDescent="0.25">
      <c r="A1010" s="727"/>
      <c r="B1010" s="609"/>
      <c r="C1010" s="609"/>
      <c r="D1010" s="610"/>
      <c r="E1010" s="1140"/>
      <c r="F1010" s="1141"/>
      <c r="G1010" s="1142"/>
      <c r="H1010" s="1142"/>
      <c r="I1010" s="1148"/>
      <c r="J1010" s="1142"/>
      <c r="K1010" s="1142"/>
      <c r="L1010" s="1142"/>
      <c r="M1010" s="1142"/>
      <c r="N1010" s="1142"/>
    </row>
    <row r="1011" spans="1:14" s="3" customFormat="1" x14ac:dyDescent="0.25">
      <c r="A1011" s="727"/>
      <c r="B1011" s="609"/>
      <c r="C1011" s="609"/>
      <c r="D1011" s="610"/>
      <c r="E1011" s="1140"/>
      <c r="F1011" s="1141"/>
      <c r="G1011" s="1142"/>
      <c r="H1011" s="1142"/>
      <c r="I1011" s="1148"/>
      <c r="J1011" s="1142"/>
      <c r="K1011" s="1142"/>
      <c r="L1011" s="1142"/>
      <c r="M1011" s="1142"/>
      <c r="N1011" s="1142"/>
    </row>
    <row r="1012" spans="1:14" s="3" customFormat="1" x14ac:dyDescent="0.25">
      <c r="A1012" s="727"/>
      <c r="B1012" s="609"/>
      <c r="C1012" s="609"/>
      <c r="D1012" s="610"/>
      <c r="E1012" s="1140"/>
      <c r="F1012" s="1141"/>
      <c r="G1012" s="1142"/>
      <c r="H1012" s="1142"/>
      <c r="I1012" s="1148"/>
      <c r="J1012" s="1142"/>
      <c r="K1012" s="1142"/>
      <c r="L1012" s="1142"/>
      <c r="M1012" s="1142"/>
      <c r="N1012" s="1142"/>
    </row>
    <row r="1013" spans="1:14" s="3" customFormat="1" x14ac:dyDescent="0.25">
      <c r="A1013" s="727"/>
      <c r="B1013" s="609"/>
      <c r="C1013" s="609"/>
      <c r="D1013" s="610"/>
      <c r="E1013" s="1140"/>
      <c r="F1013" s="1141"/>
      <c r="G1013" s="1142"/>
      <c r="H1013" s="1142"/>
      <c r="I1013" s="1148"/>
      <c r="J1013" s="1142"/>
      <c r="K1013" s="1142"/>
      <c r="L1013" s="1142"/>
      <c r="M1013" s="1142"/>
      <c r="N1013" s="1142"/>
    </row>
    <row r="1014" spans="1:14" s="3" customFormat="1" x14ac:dyDescent="0.25">
      <c r="A1014" s="727"/>
      <c r="B1014" s="609"/>
      <c r="C1014" s="609"/>
      <c r="D1014" s="610"/>
      <c r="E1014" s="1140"/>
      <c r="F1014" s="1141"/>
      <c r="G1014" s="1142"/>
      <c r="H1014" s="1142"/>
      <c r="I1014" s="1148"/>
      <c r="J1014" s="1142"/>
      <c r="K1014" s="1142"/>
      <c r="L1014" s="1142"/>
      <c r="M1014" s="1142"/>
      <c r="N1014" s="1142"/>
    </row>
    <row r="1015" spans="1:14" s="3" customFormat="1" x14ac:dyDescent="0.25">
      <c r="A1015" s="727"/>
      <c r="B1015" s="609"/>
      <c r="C1015" s="609"/>
      <c r="D1015" s="610"/>
      <c r="E1015" s="1140"/>
      <c r="F1015" s="1141"/>
      <c r="G1015" s="1142"/>
      <c r="H1015" s="1142"/>
      <c r="I1015" s="1148"/>
      <c r="J1015" s="1142"/>
      <c r="K1015" s="1142"/>
      <c r="L1015" s="1142"/>
      <c r="M1015" s="1142"/>
      <c r="N1015" s="1142"/>
    </row>
    <row r="1016" spans="1:14" s="3" customFormat="1" x14ac:dyDescent="0.25">
      <c r="A1016" s="727"/>
      <c r="B1016" s="609"/>
      <c r="C1016" s="609"/>
      <c r="D1016" s="610"/>
      <c r="E1016" s="1140"/>
      <c r="F1016" s="1141"/>
      <c r="G1016" s="1142"/>
      <c r="H1016" s="1142"/>
      <c r="I1016" s="1148"/>
      <c r="J1016" s="1142"/>
      <c r="K1016" s="1142"/>
      <c r="L1016" s="1142"/>
      <c r="M1016" s="1142"/>
      <c r="N1016" s="1142"/>
    </row>
    <row r="1017" spans="1:14" s="3" customFormat="1" x14ac:dyDescent="0.25">
      <c r="A1017" s="727"/>
      <c r="B1017" s="609"/>
      <c r="C1017" s="609"/>
      <c r="D1017" s="610"/>
      <c r="E1017" s="1140"/>
      <c r="F1017" s="1141"/>
      <c r="G1017" s="1142"/>
      <c r="H1017" s="1142"/>
      <c r="I1017" s="1148"/>
      <c r="J1017" s="1142"/>
      <c r="K1017" s="1142"/>
      <c r="L1017" s="1142"/>
      <c r="M1017" s="1142"/>
      <c r="N1017" s="1142"/>
    </row>
    <row r="1018" spans="1:14" s="3" customFormat="1" x14ac:dyDescent="0.25">
      <c r="A1018" s="727"/>
      <c r="B1018" s="609"/>
      <c r="C1018" s="609"/>
      <c r="D1018" s="610"/>
      <c r="E1018" s="1140"/>
      <c r="F1018" s="1141"/>
      <c r="G1018" s="1142"/>
      <c r="H1018" s="1142"/>
      <c r="I1018" s="1148"/>
      <c r="J1018" s="1142"/>
      <c r="K1018" s="1142"/>
      <c r="L1018" s="1142"/>
      <c r="M1018" s="1142"/>
      <c r="N1018" s="1142"/>
    </row>
    <row r="1019" spans="1:14" s="3" customFormat="1" x14ac:dyDescent="0.25">
      <c r="A1019" s="727"/>
      <c r="B1019" s="609"/>
      <c r="C1019" s="609"/>
      <c r="D1019" s="610"/>
      <c r="E1019" s="1140"/>
      <c r="F1019" s="1141"/>
      <c r="G1019" s="1142"/>
      <c r="H1019" s="1142"/>
      <c r="I1019" s="1148"/>
      <c r="J1019" s="1142"/>
      <c r="K1019" s="1142"/>
      <c r="L1019" s="1142"/>
      <c r="M1019" s="1142"/>
      <c r="N1019" s="1142"/>
    </row>
    <row r="1020" spans="1:14" s="3" customFormat="1" x14ac:dyDescent="0.25">
      <c r="A1020" s="727"/>
      <c r="B1020" s="609"/>
      <c r="C1020" s="609"/>
      <c r="D1020" s="610"/>
      <c r="E1020" s="1140"/>
      <c r="F1020" s="1141"/>
      <c r="G1020" s="1142"/>
      <c r="H1020" s="1142"/>
      <c r="I1020" s="1148"/>
      <c r="J1020" s="1142"/>
      <c r="K1020" s="1142"/>
      <c r="L1020" s="1142"/>
      <c r="M1020" s="1142"/>
      <c r="N1020" s="1142"/>
    </row>
    <row r="1021" spans="1:14" s="3" customFormat="1" x14ac:dyDescent="0.25">
      <c r="A1021" s="727"/>
      <c r="B1021" s="609"/>
      <c r="C1021" s="609"/>
      <c r="D1021" s="610"/>
      <c r="E1021" s="1140"/>
      <c r="F1021" s="1141"/>
      <c r="G1021" s="1142"/>
      <c r="H1021" s="1142"/>
      <c r="I1021" s="1148"/>
      <c r="J1021" s="1142"/>
      <c r="K1021" s="1142"/>
      <c r="L1021" s="1142"/>
      <c r="M1021" s="1142"/>
      <c r="N1021" s="1142"/>
    </row>
    <row r="1022" spans="1:14" s="3" customFormat="1" x14ac:dyDescent="0.25">
      <c r="A1022" s="727"/>
      <c r="B1022" s="609"/>
      <c r="C1022" s="609"/>
      <c r="D1022" s="610"/>
      <c r="E1022" s="1140"/>
      <c r="F1022" s="1141"/>
      <c r="G1022" s="1142"/>
      <c r="H1022" s="1142"/>
      <c r="I1022" s="1148"/>
      <c r="J1022" s="1142"/>
      <c r="K1022" s="1142"/>
      <c r="L1022" s="1142"/>
      <c r="M1022" s="1142"/>
      <c r="N1022" s="1142"/>
    </row>
    <row r="1023" spans="1:14" s="3" customFormat="1" x14ac:dyDescent="0.25">
      <c r="A1023" s="727"/>
      <c r="B1023" s="609"/>
      <c r="C1023" s="609"/>
      <c r="D1023" s="610"/>
      <c r="E1023" s="1140"/>
      <c r="F1023" s="1141"/>
      <c r="G1023" s="1142"/>
      <c r="H1023" s="1142"/>
      <c r="I1023" s="1148"/>
      <c r="J1023" s="1142"/>
      <c r="K1023" s="1142"/>
      <c r="L1023" s="1142"/>
      <c r="M1023" s="1142"/>
      <c r="N1023" s="1142"/>
    </row>
    <row r="1024" spans="1:14" s="3" customFormat="1" x14ac:dyDescent="0.25">
      <c r="A1024" s="727"/>
      <c r="B1024" s="609"/>
      <c r="C1024" s="609"/>
      <c r="D1024" s="610"/>
      <c r="E1024" s="1140"/>
      <c r="F1024" s="1141"/>
      <c r="G1024" s="1142"/>
      <c r="H1024" s="1142"/>
      <c r="I1024" s="1148"/>
      <c r="J1024" s="1142"/>
      <c r="K1024" s="1142"/>
      <c r="L1024" s="1142"/>
      <c r="M1024" s="1142"/>
      <c r="N1024" s="1142"/>
    </row>
    <row r="1025" spans="1:14" s="3" customFormat="1" x14ac:dyDescent="0.25">
      <c r="A1025" s="727"/>
      <c r="B1025" s="609"/>
      <c r="C1025" s="609"/>
      <c r="D1025" s="610"/>
      <c r="E1025" s="1140"/>
      <c r="F1025" s="1141"/>
      <c r="G1025" s="1142"/>
      <c r="H1025" s="1142"/>
      <c r="I1025" s="1148"/>
      <c r="J1025" s="1142"/>
      <c r="K1025" s="1142"/>
      <c r="L1025" s="1142"/>
      <c r="M1025" s="1142"/>
      <c r="N1025" s="1142"/>
    </row>
    <row r="1026" spans="1:14" s="3" customFormat="1" x14ac:dyDescent="0.25">
      <c r="A1026" s="727"/>
      <c r="B1026" s="609"/>
      <c r="C1026" s="609"/>
      <c r="D1026" s="610"/>
      <c r="E1026" s="1140"/>
      <c r="F1026" s="1141"/>
      <c r="G1026" s="1142"/>
      <c r="H1026" s="1142"/>
      <c r="I1026" s="1148"/>
      <c r="J1026" s="1142"/>
      <c r="K1026" s="1142"/>
      <c r="L1026" s="1142"/>
      <c r="M1026" s="1142"/>
      <c r="N1026" s="1142"/>
    </row>
    <row r="1027" spans="1:14" s="3" customFormat="1" x14ac:dyDescent="0.25">
      <c r="A1027" s="727"/>
      <c r="B1027" s="609"/>
      <c r="C1027" s="609"/>
      <c r="D1027" s="610"/>
      <c r="E1027" s="1140"/>
      <c r="F1027" s="1141"/>
      <c r="G1027" s="1142"/>
      <c r="H1027" s="1142"/>
      <c r="I1027" s="1148"/>
      <c r="J1027" s="1142"/>
      <c r="K1027" s="1142"/>
      <c r="L1027" s="1142"/>
      <c r="M1027" s="1142"/>
      <c r="N1027" s="1142"/>
    </row>
    <row r="1028" spans="1:14" s="3" customFormat="1" x14ac:dyDescent="0.25">
      <c r="A1028" s="727"/>
      <c r="B1028" s="609"/>
      <c r="C1028" s="609"/>
      <c r="D1028" s="610"/>
      <c r="E1028" s="1140"/>
      <c r="F1028" s="1141"/>
      <c r="G1028" s="1142"/>
      <c r="H1028" s="1142"/>
      <c r="I1028" s="1148"/>
      <c r="J1028" s="1142"/>
      <c r="K1028" s="1142"/>
      <c r="L1028" s="1142"/>
      <c r="M1028" s="1142"/>
      <c r="N1028" s="1142"/>
    </row>
    <row r="1029" spans="1:14" s="3" customFormat="1" x14ac:dyDescent="0.25">
      <c r="A1029" s="727"/>
      <c r="B1029" s="609"/>
      <c r="C1029" s="609"/>
      <c r="D1029" s="610"/>
      <c r="E1029" s="1140"/>
      <c r="F1029" s="1141"/>
      <c r="G1029" s="1142"/>
      <c r="H1029" s="1142"/>
      <c r="I1029" s="1148"/>
      <c r="J1029" s="1142"/>
      <c r="K1029" s="1142"/>
      <c r="L1029" s="1142"/>
      <c r="M1029" s="1142"/>
      <c r="N1029" s="1142"/>
    </row>
    <row r="1030" spans="1:14" s="3" customFormat="1" x14ac:dyDescent="0.25">
      <c r="A1030" s="727"/>
      <c r="B1030" s="609"/>
      <c r="C1030" s="609"/>
      <c r="D1030" s="610"/>
      <c r="E1030" s="1140"/>
      <c r="F1030" s="1141"/>
      <c r="G1030" s="1142"/>
      <c r="H1030" s="1142"/>
      <c r="I1030" s="1148"/>
      <c r="J1030" s="1142"/>
      <c r="K1030" s="1142"/>
      <c r="L1030" s="1142"/>
      <c r="M1030" s="1142"/>
      <c r="N1030" s="1142"/>
    </row>
    <row r="1031" spans="1:14" s="3" customFormat="1" x14ac:dyDescent="0.25">
      <c r="A1031" s="727"/>
      <c r="B1031" s="609"/>
      <c r="C1031" s="609"/>
      <c r="D1031" s="610"/>
      <c r="E1031" s="1140"/>
      <c r="F1031" s="1141"/>
      <c r="G1031" s="1142"/>
      <c r="H1031" s="1142"/>
      <c r="I1031" s="1148"/>
      <c r="J1031" s="1142"/>
      <c r="K1031" s="1142"/>
      <c r="L1031" s="1142"/>
      <c r="M1031" s="1142"/>
      <c r="N1031" s="1142"/>
    </row>
    <row r="1032" spans="1:14" s="3" customFormat="1" x14ac:dyDescent="0.25">
      <c r="A1032" s="727"/>
      <c r="B1032" s="609"/>
      <c r="C1032" s="609"/>
      <c r="D1032" s="610"/>
      <c r="E1032" s="1140"/>
      <c r="F1032" s="1141"/>
      <c r="G1032" s="1142"/>
      <c r="H1032" s="1142"/>
      <c r="I1032" s="1148"/>
      <c r="J1032" s="1142"/>
      <c r="K1032" s="1142"/>
      <c r="L1032" s="1142"/>
      <c r="M1032" s="1142"/>
      <c r="N1032" s="1142"/>
    </row>
    <row r="1033" spans="1:14" s="3" customFormat="1" x14ac:dyDescent="0.25">
      <c r="A1033" s="727"/>
      <c r="B1033" s="609"/>
      <c r="C1033" s="609"/>
      <c r="D1033" s="610"/>
      <c r="E1033" s="1140"/>
      <c r="F1033" s="1141"/>
      <c r="G1033" s="1142"/>
      <c r="H1033" s="1142"/>
      <c r="I1033" s="1148"/>
      <c r="J1033" s="1142"/>
      <c r="K1033" s="1142"/>
      <c r="L1033" s="1142"/>
      <c r="M1033" s="1142"/>
      <c r="N1033" s="1142"/>
    </row>
    <row r="1034" spans="1:14" s="3" customFormat="1" x14ac:dyDescent="0.25">
      <c r="A1034" s="727"/>
      <c r="B1034" s="609"/>
      <c r="C1034" s="609"/>
      <c r="D1034" s="610"/>
      <c r="E1034" s="1140"/>
      <c r="F1034" s="1141"/>
      <c r="G1034" s="1142"/>
      <c r="H1034" s="1142"/>
      <c r="I1034" s="1148"/>
      <c r="J1034" s="1142"/>
      <c r="K1034" s="1142"/>
      <c r="L1034" s="1142"/>
      <c r="M1034" s="1142"/>
      <c r="N1034" s="1142"/>
    </row>
    <row r="1035" spans="1:14" s="3" customFormat="1" x14ac:dyDescent="0.25">
      <c r="A1035" s="727"/>
      <c r="B1035" s="609"/>
      <c r="C1035" s="609"/>
      <c r="D1035" s="610"/>
      <c r="E1035" s="1140"/>
      <c r="F1035" s="1141"/>
      <c r="G1035" s="1142"/>
      <c r="H1035" s="1142"/>
      <c r="I1035" s="1148"/>
      <c r="J1035" s="1142"/>
      <c r="K1035" s="1142"/>
      <c r="L1035" s="1142"/>
      <c r="M1035" s="1142"/>
      <c r="N1035" s="1142"/>
    </row>
    <row r="1036" spans="1:14" s="3" customFormat="1" x14ac:dyDescent="0.25">
      <c r="A1036" s="727"/>
      <c r="B1036" s="609"/>
      <c r="C1036" s="609"/>
      <c r="D1036" s="610"/>
      <c r="E1036" s="1140"/>
      <c r="F1036" s="1141"/>
      <c r="G1036" s="1142"/>
      <c r="H1036" s="1142"/>
      <c r="I1036" s="1148"/>
      <c r="J1036" s="1142"/>
      <c r="K1036" s="1142"/>
      <c r="L1036" s="1142"/>
      <c r="M1036" s="1142"/>
      <c r="N1036" s="1142"/>
    </row>
    <row r="1037" spans="1:14" s="3" customFormat="1" x14ac:dyDescent="0.25">
      <c r="A1037" s="727"/>
      <c r="B1037" s="609"/>
      <c r="C1037" s="609"/>
      <c r="D1037" s="610"/>
      <c r="E1037" s="1140"/>
      <c r="F1037" s="1141"/>
      <c r="G1037" s="1142"/>
      <c r="H1037" s="1142"/>
      <c r="I1037" s="1148"/>
      <c r="J1037" s="1142"/>
      <c r="K1037" s="1142"/>
      <c r="L1037" s="1142"/>
      <c r="M1037" s="1142"/>
      <c r="N1037" s="1142"/>
    </row>
    <row r="1038" spans="1:14" s="3" customFormat="1" x14ac:dyDescent="0.25">
      <c r="A1038" s="727"/>
      <c r="B1038" s="609"/>
      <c r="C1038" s="609"/>
      <c r="D1038" s="610"/>
      <c r="E1038" s="1140"/>
      <c r="F1038" s="1141"/>
      <c r="G1038" s="1142"/>
      <c r="H1038" s="1142"/>
      <c r="I1038" s="1148"/>
      <c r="J1038" s="1142"/>
      <c r="K1038" s="1142"/>
      <c r="L1038" s="1142"/>
      <c r="M1038" s="1142"/>
      <c r="N1038" s="1142"/>
    </row>
    <row r="1039" spans="1:14" s="3" customFormat="1" x14ac:dyDescent="0.25">
      <c r="A1039" s="727"/>
      <c r="B1039" s="609"/>
      <c r="C1039" s="609"/>
      <c r="D1039" s="610"/>
      <c r="E1039" s="1140"/>
      <c r="F1039" s="1141"/>
      <c r="G1039" s="1142"/>
      <c r="H1039" s="1142"/>
      <c r="I1039" s="1148"/>
      <c r="J1039" s="1142"/>
      <c r="K1039" s="1142"/>
      <c r="L1039" s="1142"/>
      <c r="M1039" s="1142"/>
      <c r="N1039" s="1142"/>
    </row>
    <row r="1040" spans="1:14" s="3" customFormat="1" x14ac:dyDescent="0.25">
      <c r="A1040" s="727"/>
      <c r="B1040" s="609"/>
      <c r="C1040" s="609"/>
      <c r="D1040" s="610"/>
      <c r="E1040" s="1140"/>
      <c r="F1040" s="1141"/>
      <c r="G1040" s="1142"/>
      <c r="H1040" s="1142"/>
      <c r="I1040" s="1148"/>
      <c r="J1040" s="1142"/>
      <c r="K1040" s="1142"/>
      <c r="L1040" s="1142"/>
      <c r="M1040" s="1142"/>
      <c r="N1040" s="1142"/>
    </row>
    <row r="1041" spans="1:14" s="3" customFormat="1" x14ac:dyDescent="0.25">
      <c r="A1041" s="727"/>
      <c r="B1041" s="609"/>
      <c r="C1041" s="609"/>
      <c r="D1041" s="610"/>
      <c r="E1041" s="1140"/>
      <c r="F1041" s="1141"/>
      <c r="G1041" s="1142"/>
      <c r="H1041" s="1142"/>
      <c r="I1041" s="1148"/>
      <c r="J1041" s="1142"/>
      <c r="K1041" s="1142"/>
      <c r="L1041" s="1142"/>
      <c r="M1041" s="1142"/>
      <c r="N1041" s="1142"/>
    </row>
    <row r="1042" spans="1:14" s="3" customFormat="1" x14ac:dyDescent="0.25">
      <c r="A1042" s="727"/>
      <c r="B1042" s="609"/>
      <c r="C1042" s="609"/>
      <c r="D1042" s="610"/>
      <c r="E1042" s="1140"/>
      <c r="F1042" s="1141"/>
      <c r="G1042" s="1142"/>
      <c r="H1042" s="1142"/>
      <c r="I1042" s="1148"/>
      <c r="J1042" s="1142"/>
      <c r="K1042" s="1142"/>
      <c r="L1042" s="1142"/>
      <c r="M1042" s="1142"/>
      <c r="N1042" s="1142"/>
    </row>
    <row r="1043" spans="1:14" s="3" customFormat="1" x14ac:dyDescent="0.25">
      <c r="A1043" s="727"/>
      <c r="B1043" s="609"/>
      <c r="C1043" s="609"/>
      <c r="D1043" s="610"/>
      <c r="E1043" s="1140"/>
      <c r="F1043" s="1141"/>
      <c r="G1043" s="1142"/>
      <c r="H1043" s="1142"/>
      <c r="I1043" s="1148"/>
      <c r="J1043" s="1142"/>
      <c r="K1043" s="1142"/>
      <c r="L1043" s="1142"/>
      <c r="M1043" s="1142"/>
      <c r="N1043" s="1142"/>
    </row>
    <row r="1044" spans="1:14" s="3" customFormat="1" x14ac:dyDescent="0.25">
      <c r="A1044" s="727"/>
      <c r="B1044" s="609"/>
      <c r="C1044" s="609"/>
      <c r="D1044" s="610"/>
      <c r="E1044" s="1140"/>
      <c r="F1044" s="1141"/>
      <c r="G1044" s="1142"/>
      <c r="H1044" s="1142"/>
      <c r="I1044" s="1148"/>
      <c r="J1044" s="1142"/>
      <c r="K1044" s="1142"/>
      <c r="L1044" s="1142"/>
      <c r="M1044" s="1142"/>
      <c r="N1044" s="1142"/>
    </row>
    <row r="1045" spans="1:14" s="3" customFormat="1" x14ac:dyDescent="0.25">
      <c r="A1045" s="727"/>
      <c r="B1045" s="609"/>
      <c r="C1045" s="609"/>
      <c r="D1045" s="610"/>
      <c r="E1045" s="1140"/>
      <c r="F1045" s="1141"/>
      <c r="G1045" s="1142"/>
      <c r="H1045" s="1142"/>
      <c r="I1045" s="1148"/>
      <c r="J1045" s="1142"/>
      <c r="K1045" s="1142"/>
      <c r="L1045" s="1142"/>
      <c r="M1045" s="1142"/>
      <c r="N1045" s="1142"/>
    </row>
    <row r="1046" spans="1:14" s="3" customFormat="1" x14ac:dyDescent="0.25">
      <c r="A1046" s="727"/>
      <c r="B1046" s="609"/>
      <c r="C1046" s="609"/>
      <c r="D1046" s="610"/>
      <c r="E1046" s="1140"/>
      <c r="F1046" s="1141"/>
      <c r="G1046" s="1142"/>
      <c r="H1046" s="1142"/>
      <c r="I1046" s="1148"/>
      <c r="J1046" s="1142"/>
      <c r="K1046" s="1142"/>
      <c r="L1046" s="1142"/>
      <c r="M1046" s="1142"/>
      <c r="N1046" s="1142"/>
    </row>
    <row r="1047" spans="1:14" s="3" customFormat="1" x14ac:dyDescent="0.25">
      <c r="A1047" s="727"/>
      <c r="B1047" s="609"/>
      <c r="C1047" s="609"/>
      <c r="D1047" s="610"/>
      <c r="E1047" s="1140"/>
      <c r="F1047" s="1141"/>
      <c r="G1047" s="1142"/>
      <c r="H1047" s="1142"/>
      <c r="I1047" s="1148"/>
      <c r="J1047" s="1142"/>
      <c r="K1047" s="1142"/>
      <c r="L1047" s="1142"/>
      <c r="M1047" s="1142"/>
      <c r="N1047" s="1142"/>
    </row>
    <row r="1048" spans="1:14" s="3" customFormat="1" x14ac:dyDescent="0.25">
      <c r="A1048" s="727"/>
      <c r="B1048" s="609"/>
      <c r="C1048" s="609"/>
      <c r="D1048" s="610"/>
      <c r="E1048" s="1140"/>
      <c r="F1048" s="1141"/>
      <c r="G1048" s="1142"/>
      <c r="H1048" s="1142"/>
      <c r="I1048" s="1148"/>
      <c r="J1048" s="1142"/>
      <c r="K1048" s="1142"/>
      <c r="L1048" s="1142"/>
      <c r="M1048" s="1142"/>
      <c r="N1048" s="1142"/>
    </row>
    <row r="1049" spans="1:14" s="3" customFormat="1" x14ac:dyDescent="0.25">
      <c r="A1049" s="727"/>
      <c r="B1049" s="609"/>
      <c r="C1049" s="609"/>
      <c r="D1049" s="610"/>
      <c r="E1049" s="1140"/>
      <c r="F1049" s="1141"/>
      <c r="G1049" s="1142"/>
      <c r="H1049" s="1142"/>
      <c r="I1049" s="1148"/>
      <c r="J1049" s="1142"/>
      <c r="K1049" s="1142"/>
      <c r="L1049" s="1142"/>
      <c r="M1049" s="1142"/>
      <c r="N1049" s="1142"/>
    </row>
    <row r="1050" spans="1:14" s="3" customFormat="1" x14ac:dyDescent="0.25">
      <c r="A1050" s="727"/>
      <c r="B1050" s="609"/>
      <c r="C1050" s="609"/>
      <c r="D1050" s="610"/>
      <c r="E1050" s="1140"/>
      <c r="F1050" s="1141"/>
      <c r="G1050" s="1142"/>
      <c r="H1050" s="1142"/>
      <c r="I1050" s="1148"/>
      <c r="J1050" s="1142"/>
      <c r="K1050" s="1142"/>
      <c r="L1050" s="1142"/>
      <c r="M1050" s="1142"/>
      <c r="N1050" s="1142"/>
    </row>
    <row r="1051" spans="1:14" s="3" customFormat="1" x14ac:dyDescent="0.25">
      <c r="A1051" s="727"/>
      <c r="B1051" s="609"/>
      <c r="C1051" s="609"/>
      <c r="D1051" s="610"/>
      <c r="E1051" s="1140"/>
      <c r="F1051" s="1141"/>
      <c r="G1051" s="1142"/>
      <c r="H1051" s="1142"/>
      <c r="I1051" s="1148"/>
      <c r="J1051" s="1142"/>
      <c r="K1051" s="1142"/>
      <c r="L1051" s="1142"/>
      <c r="M1051" s="1142"/>
      <c r="N1051" s="1142"/>
    </row>
    <row r="1052" spans="1:14" s="3" customFormat="1" x14ac:dyDescent="0.25">
      <c r="A1052" s="727"/>
      <c r="B1052" s="609"/>
      <c r="C1052" s="609"/>
      <c r="D1052" s="610"/>
      <c r="E1052" s="1140"/>
      <c r="F1052" s="1141"/>
      <c r="G1052" s="1142"/>
      <c r="H1052" s="1142"/>
      <c r="I1052" s="1148"/>
      <c r="J1052" s="1142"/>
      <c r="K1052" s="1142"/>
      <c r="L1052" s="1142"/>
      <c r="M1052" s="1142"/>
      <c r="N1052" s="1142"/>
    </row>
    <row r="1053" spans="1:14" s="3" customFormat="1" x14ac:dyDescent="0.25">
      <c r="A1053" s="727"/>
      <c r="B1053" s="609"/>
      <c r="C1053" s="609"/>
      <c r="D1053" s="610"/>
      <c r="E1053" s="1140"/>
      <c r="F1053" s="1141"/>
      <c r="G1053" s="1142"/>
      <c r="H1053" s="1142"/>
      <c r="I1053" s="1148"/>
      <c r="J1053" s="1142"/>
      <c r="K1053" s="1142"/>
      <c r="L1053" s="1142"/>
      <c r="M1053" s="1142"/>
      <c r="N1053" s="1142"/>
    </row>
    <row r="1054" spans="1:14" s="3" customFormat="1" x14ac:dyDescent="0.25">
      <c r="A1054" s="727"/>
      <c r="B1054" s="609"/>
      <c r="C1054" s="609"/>
      <c r="D1054" s="610"/>
      <c r="E1054" s="1140"/>
      <c r="F1054" s="1141"/>
      <c r="G1054" s="1142"/>
      <c r="H1054" s="1142"/>
      <c r="I1054" s="1148"/>
      <c r="J1054" s="1142"/>
      <c r="K1054" s="1142"/>
      <c r="L1054" s="1142"/>
      <c r="M1054" s="1142"/>
      <c r="N1054" s="1142"/>
    </row>
    <row r="1055" spans="1:14" s="3" customFormat="1" x14ac:dyDescent="0.25">
      <c r="A1055" s="727"/>
      <c r="B1055" s="609"/>
      <c r="C1055" s="609"/>
      <c r="D1055" s="610"/>
      <c r="E1055" s="1140"/>
      <c r="F1055" s="1141"/>
      <c r="G1055" s="1142"/>
      <c r="H1055" s="1142"/>
      <c r="I1055" s="1148"/>
      <c r="J1055" s="1142"/>
      <c r="K1055" s="1142"/>
      <c r="L1055" s="1142"/>
      <c r="M1055" s="1142"/>
      <c r="N1055" s="1142"/>
    </row>
    <row r="1056" spans="1:14" s="3" customFormat="1" x14ac:dyDescent="0.25">
      <c r="A1056" s="727"/>
      <c r="B1056" s="609"/>
      <c r="C1056" s="609"/>
      <c r="D1056" s="610"/>
      <c r="E1056" s="1140"/>
      <c r="F1056" s="1141"/>
      <c r="G1056" s="1142"/>
      <c r="H1056" s="1142"/>
      <c r="I1056" s="1148"/>
      <c r="J1056" s="1142"/>
      <c r="K1056" s="1142"/>
      <c r="L1056" s="1142"/>
      <c r="M1056" s="1142"/>
      <c r="N1056" s="1142"/>
    </row>
    <row r="1057" spans="1:14" s="3" customFormat="1" x14ac:dyDescent="0.25">
      <c r="A1057" s="727"/>
      <c r="B1057" s="609"/>
      <c r="C1057" s="609"/>
      <c r="D1057" s="610"/>
      <c r="E1057" s="1140"/>
      <c r="F1057" s="1141"/>
      <c r="G1057" s="1142"/>
      <c r="H1057" s="1142"/>
      <c r="I1057" s="1148"/>
      <c r="J1057" s="1142"/>
      <c r="K1057" s="1142"/>
      <c r="L1057" s="1142"/>
      <c r="M1057" s="1142"/>
      <c r="N1057" s="1142"/>
    </row>
    <row r="1058" spans="1:14" s="3" customFormat="1" x14ac:dyDescent="0.25">
      <c r="A1058" s="727"/>
      <c r="B1058" s="609"/>
      <c r="C1058" s="609"/>
      <c r="D1058" s="610"/>
      <c r="E1058" s="1140"/>
      <c r="F1058" s="1141"/>
      <c r="G1058" s="1142"/>
      <c r="H1058" s="1142"/>
      <c r="I1058" s="1148"/>
      <c r="J1058" s="1142"/>
      <c r="K1058" s="1142"/>
      <c r="L1058" s="1142"/>
      <c r="M1058" s="1142"/>
      <c r="N1058" s="1142"/>
    </row>
    <row r="1059" spans="1:14" s="3" customFormat="1" x14ac:dyDescent="0.25">
      <c r="A1059" s="727"/>
      <c r="B1059" s="609"/>
      <c r="C1059" s="609"/>
      <c r="D1059" s="610"/>
      <c r="E1059" s="1140"/>
      <c r="F1059" s="1141"/>
      <c r="G1059" s="1142"/>
      <c r="H1059" s="1142"/>
      <c r="I1059" s="1148"/>
      <c r="J1059" s="1142"/>
      <c r="K1059" s="1142"/>
      <c r="L1059" s="1142"/>
      <c r="M1059" s="1142"/>
      <c r="N1059" s="1142"/>
    </row>
    <row r="1060" spans="1:14" s="3" customFormat="1" x14ac:dyDescent="0.25">
      <c r="A1060" s="727"/>
      <c r="B1060" s="609"/>
      <c r="C1060" s="609"/>
      <c r="D1060" s="610"/>
      <c r="E1060" s="1140"/>
      <c r="F1060" s="1141"/>
      <c r="G1060" s="1142"/>
      <c r="H1060" s="1142"/>
      <c r="I1060" s="1148"/>
      <c r="J1060" s="1142"/>
      <c r="K1060" s="1142"/>
      <c r="L1060" s="1142"/>
      <c r="M1060" s="1142"/>
      <c r="N1060" s="1142"/>
    </row>
    <row r="1061" spans="1:14" s="3" customFormat="1" x14ac:dyDescent="0.25">
      <c r="A1061" s="727"/>
      <c r="B1061" s="609"/>
      <c r="C1061" s="609"/>
      <c r="D1061" s="610"/>
      <c r="E1061" s="1140"/>
      <c r="F1061" s="1141"/>
      <c r="G1061" s="1142"/>
      <c r="H1061" s="1142"/>
      <c r="I1061" s="1148"/>
      <c r="J1061" s="1142"/>
      <c r="K1061" s="1142"/>
      <c r="L1061" s="1142"/>
      <c r="M1061" s="1142"/>
      <c r="N1061" s="1142"/>
    </row>
    <row r="1062" spans="1:14" s="3" customFormat="1" x14ac:dyDescent="0.25">
      <c r="A1062" s="727"/>
      <c r="B1062" s="609"/>
      <c r="C1062" s="609"/>
      <c r="D1062" s="610"/>
      <c r="E1062" s="1140"/>
      <c r="F1062" s="1141"/>
      <c r="G1062" s="1142"/>
      <c r="H1062" s="1142"/>
      <c r="I1062" s="1148"/>
      <c r="J1062" s="1142"/>
      <c r="K1062" s="1142"/>
      <c r="L1062" s="1142"/>
      <c r="M1062" s="1142"/>
      <c r="N1062" s="1142"/>
    </row>
    <row r="1063" spans="1:14" s="3" customFormat="1" x14ac:dyDescent="0.25">
      <c r="A1063" s="727"/>
      <c r="B1063" s="609"/>
      <c r="C1063" s="609"/>
      <c r="D1063" s="610"/>
      <c r="E1063" s="1140"/>
      <c r="F1063" s="1141"/>
      <c r="G1063" s="1142"/>
      <c r="H1063" s="1142"/>
      <c r="I1063" s="1148"/>
      <c r="J1063" s="1142"/>
      <c r="K1063" s="1142"/>
      <c r="L1063" s="1142"/>
      <c r="M1063" s="1142"/>
      <c r="N1063" s="1142"/>
    </row>
    <row r="1064" spans="1:14" s="3" customFormat="1" x14ac:dyDescent="0.25">
      <c r="A1064" s="727"/>
      <c r="B1064" s="609"/>
      <c r="C1064" s="609"/>
      <c r="D1064" s="610"/>
      <c r="E1064" s="1140"/>
      <c r="F1064" s="1141"/>
      <c r="G1064" s="1142"/>
      <c r="H1064" s="1142"/>
      <c r="I1064" s="1148"/>
      <c r="J1064" s="1142"/>
      <c r="K1064" s="1142"/>
      <c r="L1064" s="1142"/>
      <c r="M1064" s="1142"/>
      <c r="N1064" s="1142"/>
    </row>
    <row r="1065" spans="1:14" s="3" customFormat="1" x14ac:dyDescent="0.25">
      <c r="A1065" s="727"/>
      <c r="B1065" s="609"/>
      <c r="C1065" s="609"/>
      <c r="D1065" s="610"/>
      <c r="E1065" s="1140"/>
      <c r="F1065" s="1141"/>
      <c r="G1065" s="1142"/>
      <c r="H1065" s="1142"/>
      <c r="I1065" s="1148"/>
      <c r="J1065" s="1142"/>
      <c r="K1065" s="1142"/>
      <c r="L1065" s="1142"/>
      <c r="M1065" s="1142"/>
      <c r="N1065" s="1142"/>
    </row>
    <row r="1066" spans="1:14" s="3" customFormat="1" x14ac:dyDescent="0.25">
      <c r="A1066" s="727"/>
      <c r="B1066" s="609"/>
      <c r="C1066" s="609"/>
      <c r="D1066" s="610"/>
      <c r="E1066" s="1140"/>
      <c r="F1066" s="1141"/>
      <c r="G1066" s="1142"/>
      <c r="H1066" s="1142"/>
      <c r="I1066" s="1148"/>
      <c r="J1066" s="1142"/>
      <c r="K1066" s="1142"/>
      <c r="L1066" s="1142"/>
      <c r="M1066" s="1142"/>
      <c r="N1066" s="1142"/>
    </row>
    <row r="1067" spans="1:14" s="3" customFormat="1" x14ac:dyDescent="0.25">
      <c r="A1067" s="727"/>
      <c r="B1067" s="609"/>
      <c r="C1067" s="609"/>
      <c r="D1067" s="610"/>
      <c r="E1067" s="1140"/>
      <c r="F1067" s="1141"/>
      <c r="G1067" s="1142"/>
      <c r="H1067" s="1142"/>
      <c r="I1067" s="1148"/>
      <c r="J1067" s="1142"/>
      <c r="K1067" s="1142"/>
      <c r="L1067" s="1142"/>
      <c r="M1067" s="1142"/>
      <c r="N1067" s="1142"/>
    </row>
    <row r="1068" spans="1:14" s="3" customFormat="1" x14ac:dyDescent="0.25">
      <c r="A1068" s="727"/>
      <c r="B1068" s="609"/>
      <c r="C1068" s="609"/>
      <c r="D1068" s="610"/>
      <c r="E1068" s="1140"/>
      <c r="F1068" s="1141"/>
      <c r="G1068" s="1142"/>
      <c r="H1068" s="1142"/>
      <c r="I1068" s="1148"/>
      <c r="J1068" s="1142"/>
      <c r="K1068" s="1142"/>
      <c r="L1068" s="1142"/>
      <c r="M1068" s="1142"/>
      <c r="N1068" s="1142"/>
    </row>
    <row r="1069" spans="1:14" s="3" customFormat="1" x14ac:dyDescent="0.25">
      <c r="A1069" s="727"/>
      <c r="B1069" s="609"/>
      <c r="C1069" s="609"/>
      <c r="D1069" s="610"/>
      <c r="E1069" s="1140"/>
      <c r="F1069" s="1141"/>
      <c r="G1069" s="1142"/>
      <c r="H1069" s="1142"/>
      <c r="I1069" s="1148"/>
      <c r="J1069" s="1142"/>
      <c r="K1069" s="1142"/>
      <c r="L1069" s="1142"/>
      <c r="M1069" s="1142"/>
      <c r="N1069" s="1142"/>
    </row>
    <row r="1070" spans="1:14" s="3" customFormat="1" x14ac:dyDescent="0.25">
      <c r="A1070" s="727"/>
      <c r="B1070" s="609"/>
      <c r="C1070" s="609"/>
      <c r="D1070" s="610"/>
      <c r="E1070" s="1140"/>
      <c r="F1070" s="1141"/>
      <c r="G1070" s="1142"/>
      <c r="H1070" s="1142"/>
      <c r="I1070" s="1148"/>
      <c r="J1070" s="1142"/>
      <c r="K1070" s="1142"/>
      <c r="L1070" s="1142"/>
      <c r="M1070" s="1142"/>
      <c r="N1070" s="1142"/>
    </row>
    <row r="1071" spans="1:14" s="3" customFormat="1" x14ac:dyDescent="0.25">
      <c r="A1071" s="727"/>
      <c r="B1071" s="609"/>
      <c r="C1071" s="609"/>
      <c r="D1071" s="610"/>
      <c r="E1071" s="1140"/>
      <c r="F1071" s="1141"/>
      <c r="G1071" s="1142"/>
      <c r="H1071" s="1142"/>
      <c r="I1071" s="1148"/>
      <c r="J1071" s="1142"/>
      <c r="K1071" s="1142"/>
      <c r="L1071" s="1142"/>
      <c r="M1071" s="1142"/>
      <c r="N1071" s="1142"/>
    </row>
    <row r="1072" spans="1:14" s="3" customFormat="1" x14ac:dyDescent="0.25">
      <c r="A1072" s="727"/>
      <c r="B1072" s="609"/>
      <c r="C1072" s="609"/>
      <c r="D1072" s="610"/>
      <c r="E1072" s="1140"/>
      <c r="F1072" s="1141"/>
      <c r="G1072" s="1142"/>
      <c r="H1072" s="1142"/>
      <c r="I1072" s="1148"/>
      <c r="J1072" s="1142"/>
      <c r="K1072" s="1142"/>
      <c r="L1072" s="1142"/>
      <c r="M1072" s="1142"/>
      <c r="N1072" s="1142"/>
    </row>
    <row r="1073" spans="1:14" s="3" customFormat="1" x14ac:dyDescent="0.25">
      <c r="A1073" s="727"/>
      <c r="B1073" s="609"/>
      <c r="C1073" s="609"/>
      <c r="D1073" s="610"/>
      <c r="E1073" s="1140"/>
      <c r="F1073" s="1141"/>
      <c r="G1073" s="1142"/>
      <c r="H1073" s="1142"/>
      <c r="I1073" s="1148"/>
      <c r="J1073" s="1142"/>
      <c r="K1073" s="1142"/>
      <c r="L1073" s="1142"/>
      <c r="M1073" s="1142"/>
      <c r="N1073" s="1142"/>
    </row>
    <row r="1074" spans="1:14" s="3" customFormat="1" x14ac:dyDescent="0.25">
      <c r="A1074" s="727"/>
      <c r="B1074" s="609"/>
      <c r="C1074" s="609"/>
      <c r="D1074" s="610"/>
      <c r="E1074" s="1140"/>
      <c r="F1074" s="1141"/>
      <c r="G1074" s="1142"/>
      <c r="H1074" s="1142"/>
      <c r="I1074" s="1148"/>
      <c r="J1074" s="1142"/>
      <c r="K1074" s="1142"/>
      <c r="L1074" s="1142"/>
      <c r="M1074" s="1142"/>
      <c r="N1074" s="1142"/>
    </row>
    <row r="1075" spans="1:14" s="3" customFormat="1" x14ac:dyDescent="0.25">
      <c r="A1075" s="727"/>
      <c r="B1075" s="609"/>
      <c r="C1075" s="609"/>
      <c r="D1075" s="610"/>
      <c r="E1075" s="1140"/>
      <c r="F1075" s="1141"/>
      <c r="G1075" s="1142"/>
      <c r="H1075" s="1142"/>
      <c r="I1075" s="1148"/>
      <c r="J1075" s="1142"/>
      <c r="K1075" s="1142"/>
      <c r="L1075" s="1142"/>
      <c r="M1075" s="1142"/>
      <c r="N1075" s="1142"/>
    </row>
    <row r="1076" spans="1:14" s="3" customFormat="1" x14ac:dyDescent="0.25">
      <c r="A1076" s="727"/>
      <c r="B1076" s="609"/>
      <c r="C1076" s="609"/>
      <c r="D1076" s="610"/>
      <c r="E1076" s="1140"/>
      <c r="F1076" s="1141"/>
      <c r="G1076" s="1142"/>
      <c r="H1076" s="1142"/>
      <c r="I1076" s="1148"/>
      <c r="J1076" s="1142"/>
      <c r="K1076" s="1142"/>
      <c r="L1076" s="1142"/>
      <c r="M1076" s="1142"/>
      <c r="N1076" s="1142"/>
    </row>
    <row r="1077" spans="1:14" s="3" customFormat="1" x14ac:dyDescent="0.25">
      <c r="A1077" s="727"/>
      <c r="B1077" s="609"/>
      <c r="C1077" s="609"/>
      <c r="D1077" s="610"/>
      <c r="E1077" s="1140"/>
      <c r="F1077" s="1141"/>
      <c r="G1077" s="1142"/>
      <c r="H1077" s="1142"/>
      <c r="I1077" s="1148"/>
      <c r="J1077" s="1142"/>
      <c r="K1077" s="1142"/>
      <c r="L1077" s="1142"/>
      <c r="M1077" s="1142"/>
      <c r="N1077" s="1142"/>
    </row>
    <row r="1078" spans="1:14" s="3" customFormat="1" x14ac:dyDescent="0.25">
      <c r="A1078" s="727"/>
      <c r="B1078" s="609"/>
      <c r="C1078" s="609"/>
      <c r="D1078" s="610"/>
      <c r="E1078" s="1140"/>
      <c r="F1078" s="1141"/>
      <c r="G1078" s="1142"/>
      <c r="H1078" s="1142"/>
      <c r="I1078" s="1148"/>
      <c r="J1078" s="1142"/>
      <c r="K1078" s="1142"/>
      <c r="L1078" s="1142"/>
      <c r="M1078" s="1142"/>
      <c r="N1078" s="1142"/>
    </row>
    <row r="1079" spans="1:14" s="3" customFormat="1" x14ac:dyDescent="0.25">
      <c r="A1079" s="727"/>
      <c r="B1079" s="609"/>
      <c r="C1079" s="609"/>
      <c r="D1079" s="610"/>
      <c r="E1079" s="1140"/>
      <c r="F1079" s="1141"/>
      <c r="G1079" s="1142"/>
      <c r="H1079" s="1142"/>
      <c r="I1079" s="1148"/>
      <c r="J1079" s="1142"/>
      <c r="K1079" s="1142"/>
      <c r="L1079" s="1142"/>
      <c r="M1079" s="1142"/>
      <c r="N1079" s="1142"/>
    </row>
    <row r="1080" spans="1:14" s="3" customFormat="1" x14ac:dyDescent="0.25">
      <c r="A1080" s="727"/>
      <c r="B1080" s="609"/>
      <c r="C1080" s="609"/>
      <c r="D1080" s="610"/>
      <c r="E1080" s="1140"/>
      <c r="F1080" s="1141"/>
      <c r="G1080" s="1142"/>
      <c r="H1080" s="1142"/>
      <c r="I1080" s="1148"/>
      <c r="J1080" s="1142"/>
      <c r="K1080" s="1142"/>
      <c r="L1080" s="1142"/>
      <c r="M1080" s="1142"/>
      <c r="N1080" s="1142"/>
    </row>
    <row r="1081" spans="1:14" s="3" customFormat="1" x14ac:dyDescent="0.25">
      <c r="A1081" s="727"/>
      <c r="B1081" s="609"/>
      <c r="C1081" s="609"/>
      <c r="D1081" s="610"/>
      <c r="E1081" s="1140"/>
      <c r="F1081" s="1141"/>
      <c r="G1081" s="1142"/>
      <c r="H1081" s="1142"/>
      <c r="I1081" s="1148"/>
      <c r="J1081" s="1142"/>
      <c r="K1081" s="1142"/>
      <c r="L1081" s="1142"/>
      <c r="M1081" s="1142"/>
      <c r="N1081" s="1142"/>
    </row>
    <row r="1082" spans="1:14" s="3" customFormat="1" x14ac:dyDescent="0.25">
      <c r="A1082" s="727"/>
      <c r="B1082" s="609"/>
      <c r="C1082" s="609"/>
      <c r="D1082" s="610"/>
      <c r="E1082" s="1140"/>
      <c r="F1082" s="1141"/>
      <c r="G1082" s="1142"/>
      <c r="H1082" s="1142"/>
      <c r="I1082" s="1148"/>
      <c r="J1082" s="1142"/>
      <c r="K1082" s="1142"/>
      <c r="L1082" s="1142"/>
      <c r="M1082" s="1142"/>
      <c r="N1082" s="1142"/>
    </row>
    <row r="1083" spans="1:14" s="3" customFormat="1" x14ac:dyDescent="0.25">
      <c r="A1083" s="727"/>
      <c r="B1083" s="609"/>
      <c r="C1083" s="609"/>
      <c r="D1083" s="610"/>
      <c r="E1083" s="1140"/>
      <c r="F1083" s="1141"/>
      <c r="G1083" s="1142"/>
      <c r="H1083" s="1142"/>
      <c r="I1083" s="1148"/>
      <c r="J1083" s="1142"/>
      <c r="K1083" s="1142"/>
      <c r="L1083" s="1142"/>
      <c r="M1083" s="1142"/>
      <c r="N1083" s="1142"/>
    </row>
    <row r="1084" spans="1:14" s="3" customFormat="1" x14ac:dyDescent="0.25">
      <c r="A1084" s="727"/>
      <c r="B1084" s="609"/>
      <c r="C1084" s="609"/>
      <c r="D1084" s="610"/>
      <c r="E1084" s="1140"/>
      <c r="F1084" s="1141"/>
      <c r="G1084" s="1142"/>
      <c r="H1084" s="1142"/>
      <c r="I1084" s="1148"/>
      <c r="J1084" s="1142"/>
      <c r="K1084" s="1142"/>
      <c r="L1084" s="1142"/>
      <c r="M1084" s="1142"/>
      <c r="N1084" s="1142"/>
    </row>
    <row r="1085" spans="1:14" s="3" customFormat="1" x14ac:dyDescent="0.25">
      <c r="A1085" s="727"/>
      <c r="B1085" s="609"/>
      <c r="C1085" s="609"/>
      <c r="D1085" s="610"/>
      <c r="E1085" s="1140"/>
      <c r="F1085" s="1141"/>
      <c r="G1085" s="1142"/>
      <c r="H1085" s="1142"/>
      <c r="I1085" s="1148"/>
      <c r="J1085" s="1142"/>
      <c r="K1085" s="1142"/>
      <c r="L1085" s="1142"/>
      <c r="M1085" s="1142"/>
      <c r="N1085" s="1142"/>
    </row>
    <row r="1086" spans="1:14" s="3" customFormat="1" x14ac:dyDescent="0.25">
      <c r="A1086" s="727"/>
      <c r="B1086" s="609"/>
      <c r="C1086" s="609"/>
      <c r="D1086" s="610"/>
      <c r="E1086" s="1140"/>
      <c r="F1086" s="1141"/>
      <c r="G1086" s="1142"/>
      <c r="H1086" s="1142"/>
      <c r="I1086" s="1148"/>
      <c r="J1086" s="1142"/>
      <c r="K1086" s="1142"/>
      <c r="L1086" s="1142"/>
      <c r="M1086" s="1142"/>
      <c r="N1086" s="1142"/>
    </row>
    <row r="1087" spans="1:14" s="3" customFormat="1" x14ac:dyDescent="0.25">
      <c r="A1087" s="727"/>
      <c r="B1087" s="609"/>
      <c r="C1087" s="609"/>
      <c r="D1087" s="610"/>
      <c r="E1087" s="1140"/>
      <c r="F1087" s="1141"/>
      <c r="G1087" s="1142"/>
      <c r="H1087" s="1142"/>
      <c r="I1087" s="1148"/>
      <c r="J1087" s="1142"/>
      <c r="K1087" s="1142"/>
      <c r="L1087" s="1142"/>
      <c r="M1087" s="1142"/>
      <c r="N1087" s="1142"/>
    </row>
    <row r="1088" spans="1:14" s="3" customFormat="1" x14ac:dyDescent="0.25">
      <c r="A1088" s="727"/>
      <c r="B1088" s="609"/>
      <c r="C1088" s="609"/>
      <c r="D1088" s="610"/>
      <c r="E1088" s="1140"/>
      <c r="F1088" s="1141"/>
      <c r="G1088" s="1142"/>
      <c r="H1088" s="1142"/>
      <c r="I1088" s="1148"/>
      <c r="J1088" s="1142"/>
      <c r="K1088" s="1142"/>
      <c r="L1088" s="1142"/>
      <c r="M1088" s="1142"/>
      <c r="N1088" s="1142"/>
    </row>
    <row r="1089" spans="1:14" s="3" customFormat="1" x14ac:dyDescent="0.25">
      <c r="A1089" s="727"/>
      <c r="B1089" s="609"/>
      <c r="C1089" s="609"/>
      <c r="D1089" s="610"/>
      <c r="E1089" s="1140"/>
      <c r="F1089" s="1141"/>
      <c r="G1089" s="1142"/>
      <c r="H1089" s="1142"/>
      <c r="I1089" s="1148"/>
      <c r="J1089" s="1142"/>
      <c r="K1089" s="1142"/>
      <c r="L1089" s="1142"/>
      <c r="M1089" s="1142"/>
      <c r="N1089" s="1142"/>
    </row>
    <row r="1090" spans="1:14" s="3" customFormat="1" x14ac:dyDescent="0.25">
      <c r="A1090" s="727"/>
      <c r="B1090" s="609"/>
      <c r="C1090" s="609"/>
      <c r="D1090" s="610"/>
      <c r="E1090" s="1140"/>
      <c r="F1090" s="1141"/>
      <c r="G1090" s="1142"/>
      <c r="H1090" s="1142"/>
      <c r="I1090" s="1148"/>
      <c r="J1090" s="1142"/>
      <c r="K1090" s="1142"/>
      <c r="L1090" s="1142"/>
      <c r="M1090" s="1142"/>
      <c r="N1090" s="1142"/>
    </row>
    <row r="1091" spans="1:14" s="3" customFormat="1" x14ac:dyDescent="0.25">
      <c r="A1091" s="727"/>
      <c r="B1091" s="609"/>
      <c r="C1091" s="609"/>
      <c r="D1091" s="610"/>
      <c r="E1091" s="1140"/>
      <c r="F1091" s="1141"/>
      <c r="G1091" s="1142"/>
      <c r="H1091" s="1142"/>
      <c r="I1091" s="1148"/>
      <c r="J1091" s="1142"/>
      <c r="K1091" s="1142"/>
      <c r="L1091" s="1142"/>
      <c r="M1091" s="1142"/>
      <c r="N1091" s="1142"/>
    </row>
    <row r="1092" spans="1:14" s="3" customFormat="1" x14ac:dyDescent="0.25">
      <c r="A1092" s="727"/>
      <c r="B1092" s="609"/>
      <c r="C1092" s="609"/>
      <c r="D1092" s="610"/>
      <c r="E1092" s="1140"/>
      <c r="F1092" s="1141"/>
      <c r="G1092" s="1142"/>
      <c r="H1092" s="1142"/>
      <c r="I1092" s="1148"/>
      <c r="J1092" s="1142"/>
      <c r="K1092" s="1142"/>
      <c r="L1092" s="1142"/>
      <c r="M1092" s="1142"/>
      <c r="N1092" s="1142"/>
    </row>
    <row r="1093" spans="1:14" s="3" customFormat="1" x14ac:dyDescent="0.25">
      <c r="A1093" s="727"/>
      <c r="B1093" s="609"/>
      <c r="C1093" s="609"/>
      <c r="D1093" s="610"/>
      <c r="E1093" s="1140"/>
      <c r="F1093" s="1141"/>
      <c r="G1093" s="1142"/>
      <c r="H1093" s="1142"/>
      <c r="I1093" s="1148"/>
      <c r="J1093" s="1142"/>
      <c r="K1093" s="1142"/>
      <c r="L1093" s="1142"/>
      <c r="M1093" s="1142"/>
      <c r="N1093" s="1142"/>
    </row>
    <row r="1094" spans="1:14" s="3" customFormat="1" x14ac:dyDescent="0.25">
      <c r="A1094" s="727"/>
      <c r="B1094" s="609"/>
      <c r="C1094" s="609"/>
      <c r="D1094" s="610"/>
      <c r="E1094" s="1140"/>
      <c r="F1094" s="1141"/>
      <c r="G1094" s="1142"/>
      <c r="H1094" s="1142"/>
      <c r="I1094" s="1148"/>
      <c r="J1094" s="1142"/>
      <c r="K1094" s="1142"/>
      <c r="L1094" s="1142"/>
      <c r="M1094" s="1142"/>
      <c r="N1094" s="1142"/>
    </row>
    <row r="1095" spans="1:14" s="3" customFormat="1" x14ac:dyDescent="0.25">
      <c r="A1095" s="727"/>
      <c r="B1095" s="609"/>
      <c r="C1095" s="609"/>
      <c r="D1095" s="610"/>
      <c r="E1095" s="1140"/>
      <c r="F1095" s="1141"/>
      <c r="G1095" s="1142"/>
      <c r="H1095" s="1142"/>
      <c r="I1095" s="1148"/>
      <c r="J1095" s="1142"/>
      <c r="K1095" s="1142"/>
      <c r="L1095" s="1142"/>
      <c r="M1095" s="1142"/>
      <c r="N1095" s="1142"/>
    </row>
    <row r="1096" spans="1:14" s="3" customFormat="1" x14ac:dyDescent="0.25">
      <c r="A1096" s="727"/>
      <c r="B1096" s="609"/>
      <c r="C1096" s="609"/>
      <c r="D1096" s="610"/>
      <c r="E1096" s="1140"/>
      <c r="F1096" s="1141"/>
      <c r="G1096" s="1142"/>
      <c r="H1096" s="1142"/>
      <c r="I1096" s="1148"/>
      <c r="J1096" s="1142"/>
      <c r="K1096" s="1142"/>
      <c r="L1096" s="1142"/>
      <c r="M1096" s="1142"/>
      <c r="N1096" s="1142"/>
    </row>
    <row r="1097" spans="1:14" s="3" customFormat="1" x14ac:dyDescent="0.25">
      <c r="A1097" s="727"/>
      <c r="B1097" s="609"/>
      <c r="C1097" s="609"/>
      <c r="D1097" s="610"/>
      <c r="E1097" s="1140"/>
      <c r="F1097" s="1141"/>
      <c r="G1097" s="1142"/>
      <c r="H1097" s="1142"/>
      <c r="I1097" s="1148"/>
      <c r="J1097" s="1142"/>
      <c r="K1097" s="1142"/>
      <c r="L1097" s="1142"/>
      <c r="M1097" s="1142"/>
      <c r="N1097" s="1142"/>
    </row>
    <row r="1098" spans="1:14" s="3" customFormat="1" x14ac:dyDescent="0.25">
      <c r="A1098" s="727"/>
      <c r="B1098" s="609"/>
      <c r="C1098" s="609"/>
      <c r="D1098" s="610"/>
      <c r="E1098" s="1140"/>
      <c r="F1098" s="1141"/>
      <c r="G1098" s="1142"/>
      <c r="H1098" s="1142"/>
      <c r="I1098" s="1148"/>
      <c r="J1098" s="1142"/>
      <c r="K1098" s="1142"/>
      <c r="L1098" s="1142"/>
      <c r="M1098" s="1142"/>
      <c r="N1098" s="1142"/>
    </row>
    <row r="1099" spans="1:14" s="3" customFormat="1" x14ac:dyDescent="0.25">
      <c r="A1099" s="727"/>
      <c r="B1099" s="609"/>
      <c r="C1099" s="609"/>
      <c r="D1099" s="610"/>
      <c r="E1099" s="1140"/>
      <c r="F1099" s="1141"/>
      <c r="G1099" s="1142"/>
      <c r="H1099" s="1142"/>
      <c r="I1099" s="1148"/>
      <c r="J1099" s="1142"/>
      <c r="K1099" s="1142"/>
      <c r="L1099" s="1142"/>
      <c r="M1099" s="1142"/>
      <c r="N1099" s="1142"/>
    </row>
    <row r="1100" spans="1:14" s="3" customFormat="1" x14ac:dyDescent="0.25">
      <c r="A1100" s="727"/>
      <c r="B1100" s="609"/>
      <c r="C1100" s="609"/>
      <c r="D1100" s="610"/>
      <c r="E1100" s="1140"/>
      <c r="F1100" s="1141"/>
      <c r="G1100" s="1142"/>
      <c r="H1100" s="1142"/>
      <c r="I1100" s="1148"/>
      <c r="J1100" s="1142"/>
      <c r="K1100" s="1142"/>
      <c r="L1100" s="1142"/>
      <c r="M1100" s="1142"/>
      <c r="N1100" s="1142"/>
    </row>
    <row r="1101" spans="1:14" s="3" customFormat="1" x14ac:dyDescent="0.25">
      <c r="A1101" s="727"/>
      <c r="B1101" s="609"/>
      <c r="C1101" s="609"/>
      <c r="D1101" s="610"/>
      <c r="E1101" s="1140"/>
      <c r="F1101" s="1141"/>
      <c r="G1101" s="1142"/>
      <c r="H1101" s="1142"/>
      <c r="I1101" s="1148"/>
      <c r="J1101" s="1142"/>
      <c r="K1101" s="1142"/>
      <c r="L1101" s="1142"/>
      <c r="M1101" s="1142"/>
      <c r="N1101" s="1142"/>
    </row>
    <row r="1102" spans="1:14" s="3" customFormat="1" x14ac:dyDescent="0.25">
      <c r="A1102" s="727"/>
      <c r="B1102" s="609"/>
      <c r="C1102" s="609"/>
      <c r="D1102" s="610"/>
      <c r="E1102" s="1140"/>
      <c r="F1102" s="1141"/>
      <c r="G1102" s="1142"/>
      <c r="H1102" s="1142"/>
      <c r="I1102" s="1148"/>
      <c r="J1102" s="1142"/>
      <c r="K1102" s="1142"/>
      <c r="L1102" s="1142"/>
      <c r="M1102" s="1142"/>
      <c r="N1102" s="1142"/>
    </row>
    <row r="1103" spans="1:14" s="3" customFormat="1" x14ac:dyDescent="0.25">
      <c r="A1103" s="727"/>
      <c r="B1103" s="609"/>
      <c r="C1103" s="609"/>
      <c r="D1103" s="610"/>
      <c r="E1103" s="1140"/>
      <c r="F1103" s="1141"/>
      <c r="G1103" s="1142"/>
      <c r="H1103" s="1142"/>
      <c r="I1103" s="1148"/>
      <c r="J1103" s="1142"/>
      <c r="K1103" s="1142"/>
      <c r="L1103" s="1142"/>
      <c r="M1103" s="1142"/>
      <c r="N1103" s="1142"/>
    </row>
    <row r="1104" spans="1:14" s="3" customFormat="1" x14ac:dyDescent="0.25">
      <c r="A1104" s="727"/>
      <c r="B1104" s="609"/>
      <c r="C1104" s="609"/>
      <c r="D1104" s="610"/>
      <c r="E1104" s="1140"/>
      <c r="F1104" s="1141"/>
      <c r="G1104" s="1142"/>
      <c r="H1104" s="1142"/>
      <c r="I1104" s="1148"/>
      <c r="J1104" s="1142"/>
      <c r="K1104" s="1142"/>
      <c r="L1104" s="1142"/>
      <c r="M1104" s="1142"/>
      <c r="N1104" s="1142"/>
    </row>
    <row r="1105" spans="1:14" s="3" customFormat="1" x14ac:dyDescent="0.25">
      <c r="A1105" s="727"/>
      <c r="B1105" s="609"/>
      <c r="C1105" s="609"/>
      <c r="D1105" s="610"/>
      <c r="E1105" s="1140"/>
      <c r="F1105" s="1141"/>
      <c r="G1105" s="1142"/>
      <c r="H1105" s="1142"/>
      <c r="I1105" s="1148"/>
      <c r="J1105" s="1142"/>
      <c r="K1105" s="1142"/>
      <c r="L1105" s="1142"/>
      <c r="M1105" s="1142"/>
      <c r="N1105" s="1142"/>
    </row>
    <row r="1106" spans="1:14" s="3" customFormat="1" x14ac:dyDescent="0.25">
      <c r="A1106" s="727"/>
      <c r="B1106" s="609"/>
      <c r="C1106" s="609"/>
      <c r="D1106" s="610"/>
      <c r="E1106" s="1140"/>
      <c r="F1106" s="1141"/>
      <c r="G1106" s="1142"/>
      <c r="H1106" s="1142"/>
      <c r="I1106" s="1148"/>
      <c r="J1106" s="1142"/>
      <c r="K1106" s="1142"/>
      <c r="L1106" s="1142"/>
      <c r="M1106" s="1142"/>
      <c r="N1106" s="1142"/>
    </row>
    <row r="1107" spans="1:14" s="3" customFormat="1" x14ac:dyDescent="0.25">
      <c r="A1107" s="727"/>
      <c r="B1107" s="609"/>
      <c r="C1107" s="609"/>
      <c r="D1107" s="610"/>
      <c r="E1107" s="1140"/>
      <c r="F1107" s="1141"/>
      <c r="G1107" s="1142"/>
      <c r="H1107" s="1142"/>
      <c r="I1107" s="1148"/>
      <c r="J1107" s="1142"/>
      <c r="K1107" s="1142"/>
      <c r="L1107" s="1142"/>
      <c r="M1107" s="1142"/>
      <c r="N1107" s="1142"/>
    </row>
    <row r="1108" spans="1:14" s="3" customFormat="1" x14ac:dyDescent="0.25">
      <c r="A1108" s="727"/>
      <c r="B1108" s="609"/>
      <c r="C1108" s="609"/>
      <c r="D1108" s="610"/>
      <c r="E1108" s="1140"/>
      <c r="F1108" s="1141"/>
      <c r="G1108" s="1142"/>
      <c r="H1108" s="1142"/>
      <c r="I1108" s="1148"/>
      <c r="J1108" s="1142"/>
      <c r="K1108" s="1142"/>
      <c r="L1108" s="1142"/>
      <c r="M1108" s="1142"/>
      <c r="N1108" s="1142"/>
    </row>
    <row r="1109" spans="1:14" s="3" customFormat="1" x14ac:dyDescent="0.25">
      <c r="A1109" s="727"/>
      <c r="B1109" s="609"/>
      <c r="C1109" s="609"/>
      <c r="D1109" s="610"/>
      <c r="E1109" s="1140"/>
      <c r="F1109" s="1141"/>
      <c r="G1109" s="1142"/>
      <c r="H1109" s="1142"/>
      <c r="I1109" s="1148"/>
      <c r="J1109" s="1142"/>
      <c r="K1109" s="1142"/>
      <c r="L1109" s="1142"/>
      <c r="M1109" s="1142"/>
      <c r="N1109" s="1142"/>
    </row>
    <row r="1110" spans="1:14" s="3" customFormat="1" x14ac:dyDescent="0.25">
      <c r="A1110" s="727"/>
      <c r="B1110" s="609"/>
      <c r="C1110" s="609"/>
      <c r="D1110" s="610"/>
      <c r="E1110" s="1140"/>
      <c r="F1110" s="1141"/>
      <c r="G1110" s="1142"/>
      <c r="H1110" s="1142"/>
      <c r="I1110" s="1148"/>
      <c r="J1110" s="1142"/>
      <c r="K1110" s="1142"/>
      <c r="L1110" s="1142"/>
      <c r="M1110" s="1142"/>
      <c r="N1110" s="1142"/>
    </row>
    <row r="1111" spans="1:14" s="3" customFormat="1" x14ac:dyDescent="0.25">
      <c r="A1111" s="727"/>
      <c r="B1111" s="609"/>
      <c r="C1111" s="609"/>
      <c r="D1111" s="610"/>
      <c r="E1111" s="1140"/>
      <c r="F1111" s="1141"/>
      <c r="G1111" s="1142"/>
      <c r="H1111" s="1142"/>
      <c r="I1111" s="1148"/>
      <c r="J1111" s="1142"/>
      <c r="K1111" s="1142"/>
      <c r="L1111" s="1142"/>
      <c r="M1111" s="1142"/>
      <c r="N1111" s="1142"/>
    </row>
    <row r="1112" spans="1:14" s="3" customFormat="1" x14ac:dyDescent="0.25">
      <c r="A1112" s="727"/>
      <c r="B1112" s="609"/>
      <c r="C1112" s="609"/>
      <c r="D1112" s="610"/>
      <c r="E1112" s="1140"/>
      <c r="F1112" s="1141"/>
      <c r="G1112" s="1142"/>
      <c r="H1112" s="1142"/>
      <c r="I1112" s="1148"/>
      <c r="J1112" s="1142"/>
      <c r="K1112" s="1142"/>
      <c r="L1112" s="1142"/>
      <c r="M1112" s="1142"/>
      <c r="N1112" s="1142"/>
    </row>
    <row r="1113" spans="1:14" s="3" customFormat="1" x14ac:dyDescent="0.25">
      <c r="A1113" s="727"/>
      <c r="B1113" s="609"/>
      <c r="C1113" s="609"/>
      <c r="D1113" s="610"/>
      <c r="E1113" s="1140"/>
      <c r="F1113" s="1141"/>
      <c r="G1113" s="1142"/>
      <c r="H1113" s="1142"/>
      <c r="I1113" s="1148"/>
      <c r="J1113" s="1142"/>
      <c r="K1113" s="1142"/>
      <c r="L1113" s="1142"/>
      <c r="M1113" s="1142"/>
      <c r="N1113" s="1142"/>
    </row>
    <row r="1114" spans="1:14" s="3" customFormat="1" x14ac:dyDescent="0.25">
      <c r="A1114" s="727"/>
      <c r="B1114" s="609"/>
      <c r="C1114" s="609"/>
      <c r="D1114" s="610"/>
      <c r="E1114" s="1140"/>
      <c r="F1114" s="1141"/>
      <c r="G1114" s="1142"/>
      <c r="H1114" s="1142"/>
      <c r="I1114" s="1148"/>
      <c r="J1114" s="1142"/>
      <c r="K1114" s="1142"/>
      <c r="L1114" s="1142"/>
      <c r="M1114" s="1142"/>
      <c r="N1114" s="1142"/>
    </row>
    <row r="1115" spans="1:14" s="3" customFormat="1" x14ac:dyDescent="0.25">
      <c r="A1115" s="727"/>
      <c r="B1115" s="609"/>
      <c r="C1115" s="609"/>
      <c r="D1115" s="610"/>
      <c r="E1115" s="1140"/>
      <c r="F1115" s="1141"/>
      <c r="G1115" s="1142"/>
      <c r="H1115" s="1142"/>
      <c r="I1115" s="1148"/>
      <c r="J1115" s="1142"/>
      <c r="K1115" s="1142"/>
      <c r="L1115" s="1142"/>
      <c r="M1115" s="1142"/>
      <c r="N1115" s="1142"/>
    </row>
    <row r="1116" spans="1:14" s="3" customFormat="1" x14ac:dyDescent="0.25">
      <c r="A1116" s="727"/>
      <c r="B1116" s="609"/>
      <c r="C1116" s="609"/>
      <c r="D1116" s="610"/>
      <c r="E1116" s="1140"/>
      <c r="F1116" s="1141"/>
      <c r="G1116" s="1142"/>
      <c r="H1116" s="1142"/>
      <c r="I1116" s="1148"/>
      <c r="J1116" s="1142"/>
      <c r="K1116" s="1142"/>
      <c r="L1116" s="1142"/>
      <c r="M1116" s="1142"/>
      <c r="N1116" s="1142"/>
    </row>
    <row r="1117" spans="1:14" s="3" customFormat="1" x14ac:dyDescent="0.25">
      <c r="A1117" s="727"/>
      <c r="B1117" s="609"/>
      <c r="C1117" s="609"/>
      <c r="D1117" s="610"/>
      <c r="E1117" s="1140"/>
      <c r="F1117" s="1141"/>
      <c r="G1117" s="1142"/>
      <c r="H1117" s="1142"/>
      <c r="I1117" s="1148"/>
      <c r="J1117" s="1142"/>
      <c r="K1117" s="1142"/>
      <c r="L1117" s="1142"/>
      <c r="M1117" s="1142"/>
      <c r="N1117" s="1142"/>
    </row>
    <row r="1118" spans="1:14" s="3" customFormat="1" x14ac:dyDescent="0.25">
      <c r="A1118" s="727"/>
      <c r="B1118" s="609"/>
      <c r="C1118" s="609"/>
      <c r="D1118" s="610"/>
      <c r="E1118" s="1140"/>
      <c r="F1118" s="1141"/>
      <c r="G1118" s="1142"/>
      <c r="H1118" s="1142"/>
      <c r="I1118" s="1148"/>
      <c r="J1118" s="1142"/>
      <c r="K1118" s="1142"/>
      <c r="L1118" s="1142"/>
      <c r="M1118" s="1142"/>
      <c r="N1118" s="1142"/>
    </row>
    <row r="1119" spans="1:14" s="3" customFormat="1" x14ac:dyDescent="0.25">
      <c r="A1119" s="727"/>
      <c r="B1119" s="609"/>
      <c r="C1119" s="609"/>
      <c r="D1119" s="610"/>
      <c r="E1119" s="1140"/>
      <c r="F1119" s="1141"/>
      <c r="G1119" s="1142"/>
      <c r="H1119" s="1142"/>
      <c r="I1119" s="1148"/>
      <c r="J1119" s="1142"/>
      <c r="K1119" s="1142"/>
      <c r="L1119" s="1142"/>
      <c r="M1119" s="1142"/>
      <c r="N1119" s="1142"/>
    </row>
    <row r="1120" spans="1:14" s="3" customFormat="1" x14ac:dyDescent="0.25">
      <c r="A1120" s="727"/>
      <c r="B1120" s="609"/>
      <c r="C1120" s="609"/>
      <c r="D1120" s="610"/>
      <c r="E1120" s="1140"/>
      <c r="F1120" s="1141"/>
      <c r="G1120" s="1142"/>
      <c r="H1120" s="1142"/>
      <c r="I1120" s="1148"/>
      <c r="J1120" s="1142"/>
      <c r="K1120" s="1142"/>
      <c r="L1120" s="1142"/>
      <c r="M1120" s="1142"/>
      <c r="N1120" s="1142"/>
    </row>
    <row r="1121" spans="1:14" s="3" customFormat="1" x14ac:dyDescent="0.25">
      <c r="A1121" s="727"/>
      <c r="B1121" s="609"/>
      <c r="C1121" s="609"/>
      <c r="D1121" s="610"/>
      <c r="E1121" s="1140"/>
      <c r="F1121" s="1141"/>
      <c r="G1121" s="1142"/>
      <c r="H1121" s="1142"/>
      <c r="I1121" s="1148"/>
      <c r="J1121" s="1142"/>
      <c r="K1121" s="1142"/>
      <c r="L1121" s="1142"/>
      <c r="M1121" s="1142"/>
      <c r="N1121" s="1142"/>
    </row>
    <row r="1122" spans="1:14" s="3" customFormat="1" x14ac:dyDescent="0.25">
      <c r="A1122" s="727"/>
      <c r="B1122" s="609"/>
      <c r="C1122" s="609"/>
      <c r="D1122" s="610"/>
      <c r="E1122" s="1140"/>
      <c r="F1122" s="1141"/>
      <c r="G1122" s="1142"/>
      <c r="H1122" s="1142"/>
      <c r="I1122" s="1148"/>
      <c r="J1122" s="1142"/>
      <c r="K1122" s="1142"/>
      <c r="L1122" s="1142"/>
      <c r="M1122" s="1142"/>
      <c r="N1122" s="1142"/>
    </row>
    <row r="1123" spans="1:14" s="3" customFormat="1" x14ac:dyDescent="0.25">
      <c r="A1123" s="727"/>
      <c r="B1123" s="609"/>
      <c r="C1123" s="609"/>
      <c r="D1123" s="610"/>
      <c r="E1123" s="1140"/>
      <c r="F1123" s="1141"/>
      <c r="G1123" s="1142"/>
      <c r="H1123" s="1142"/>
      <c r="I1123" s="1148"/>
      <c r="J1123" s="1142"/>
      <c r="K1123" s="1142"/>
      <c r="L1123" s="1142"/>
      <c r="M1123" s="1142"/>
      <c r="N1123" s="1142"/>
    </row>
    <row r="1124" spans="1:14" s="3" customFormat="1" x14ac:dyDescent="0.25">
      <c r="A1124" s="727"/>
      <c r="B1124" s="609"/>
      <c r="C1124" s="609"/>
      <c r="D1124" s="610"/>
      <c r="E1124" s="1140"/>
      <c r="F1124" s="1141"/>
      <c r="G1124" s="1142"/>
      <c r="H1124" s="1142"/>
      <c r="I1124" s="1148"/>
      <c r="J1124" s="1142"/>
      <c r="K1124" s="1142"/>
      <c r="L1124" s="1142"/>
      <c r="M1124" s="1142"/>
      <c r="N1124" s="1142"/>
    </row>
    <row r="1125" spans="1:14" s="3" customFormat="1" x14ac:dyDescent="0.25">
      <c r="A1125" s="727"/>
      <c r="B1125" s="609"/>
      <c r="C1125" s="609"/>
      <c r="D1125" s="610"/>
      <c r="E1125" s="1140"/>
      <c r="F1125" s="1141"/>
      <c r="G1125" s="1142"/>
      <c r="H1125" s="1142"/>
      <c r="I1125" s="1148"/>
      <c r="J1125" s="1142"/>
      <c r="K1125" s="1142"/>
      <c r="L1125" s="1142"/>
      <c r="M1125" s="1142"/>
      <c r="N1125" s="1142"/>
    </row>
    <row r="1126" spans="1:14" s="3" customFormat="1" x14ac:dyDescent="0.25">
      <c r="A1126" s="727"/>
      <c r="B1126" s="609"/>
      <c r="C1126" s="609"/>
      <c r="D1126" s="610"/>
      <c r="E1126" s="1140"/>
      <c r="F1126" s="1141"/>
      <c r="G1126" s="1142"/>
      <c r="H1126" s="1142"/>
      <c r="I1126" s="1148"/>
      <c r="J1126" s="1142"/>
      <c r="K1126" s="1142"/>
      <c r="L1126" s="1142"/>
      <c r="M1126" s="1142"/>
      <c r="N1126" s="1142"/>
    </row>
    <row r="1127" spans="1:14" s="3" customFormat="1" x14ac:dyDescent="0.25">
      <c r="A1127" s="727"/>
      <c r="B1127" s="609"/>
      <c r="C1127" s="609"/>
      <c r="D1127" s="610"/>
      <c r="E1127" s="1140"/>
      <c r="F1127" s="1141"/>
      <c r="G1127" s="1142"/>
      <c r="H1127" s="1142"/>
      <c r="I1127" s="1148"/>
      <c r="J1127" s="1142"/>
      <c r="K1127" s="1142"/>
      <c r="L1127" s="1142"/>
      <c r="M1127" s="1142"/>
      <c r="N1127" s="1142"/>
    </row>
    <row r="1128" spans="1:14" s="3" customFormat="1" x14ac:dyDescent="0.25">
      <c r="A1128" s="727"/>
      <c r="B1128" s="609"/>
      <c r="C1128" s="609"/>
      <c r="D1128" s="610"/>
      <c r="E1128" s="1140"/>
      <c r="F1128" s="1141"/>
      <c r="G1128" s="1142"/>
      <c r="H1128" s="1142"/>
      <c r="I1128" s="1148"/>
      <c r="J1128" s="1142"/>
      <c r="K1128" s="1142"/>
      <c r="L1128" s="1142"/>
      <c r="M1128" s="1142"/>
      <c r="N1128" s="1142"/>
    </row>
    <row r="1129" spans="1:14" s="3" customFormat="1" x14ac:dyDescent="0.25">
      <c r="A1129" s="727"/>
      <c r="B1129" s="609"/>
      <c r="C1129" s="609"/>
      <c r="D1129" s="610"/>
      <c r="E1129" s="1140"/>
      <c r="F1129" s="1141"/>
      <c r="G1129" s="1142"/>
      <c r="H1129" s="1142"/>
      <c r="I1129" s="1148"/>
      <c r="J1129" s="1142"/>
      <c r="K1129" s="1142"/>
      <c r="L1129" s="1142"/>
      <c r="M1129" s="1142"/>
      <c r="N1129" s="1142"/>
    </row>
    <row r="1130" spans="1:14" s="3" customFormat="1" x14ac:dyDescent="0.25">
      <c r="A1130" s="727"/>
      <c r="B1130" s="609"/>
      <c r="C1130" s="609"/>
      <c r="D1130" s="610"/>
      <c r="E1130" s="1140"/>
      <c r="F1130" s="1141"/>
      <c r="G1130" s="1142"/>
      <c r="H1130" s="1142"/>
      <c r="I1130" s="1148"/>
      <c r="J1130" s="1142"/>
      <c r="K1130" s="1142"/>
      <c r="L1130" s="1142"/>
      <c r="M1130" s="1142"/>
      <c r="N1130" s="1142"/>
    </row>
    <row r="1131" spans="1:14" s="3" customFormat="1" x14ac:dyDescent="0.25">
      <c r="A1131" s="727"/>
      <c r="B1131" s="609"/>
      <c r="C1131" s="609"/>
      <c r="D1131" s="610"/>
      <c r="E1131" s="1140"/>
      <c r="F1131" s="1141"/>
      <c r="G1131" s="1142"/>
      <c r="H1131" s="1142"/>
      <c r="I1131" s="1148"/>
      <c r="J1131" s="1142"/>
      <c r="K1131" s="1142"/>
      <c r="L1131" s="1142"/>
      <c r="M1131" s="1142"/>
      <c r="N1131" s="1142"/>
    </row>
    <row r="1132" spans="1:14" s="3" customFormat="1" x14ac:dyDescent="0.25">
      <c r="A1132" s="727"/>
      <c r="B1132" s="609"/>
      <c r="C1132" s="609"/>
      <c r="D1132" s="610"/>
      <c r="E1132" s="1140"/>
      <c r="F1132" s="1141"/>
      <c r="G1132" s="1142"/>
      <c r="H1132" s="1142"/>
      <c r="I1132" s="1148"/>
      <c r="J1132" s="1142"/>
      <c r="K1132" s="1142"/>
      <c r="L1132" s="1142"/>
      <c r="M1132" s="1142"/>
      <c r="N1132" s="1142"/>
    </row>
    <row r="1133" spans="1:14" s="3" customFormat="1" x14ac:dyDescent="0.25">
      <c r="A1133" s="727"/>
      <c r="B1133" s="609"/>
      <c r="C1133" s="609"/>
      <c r="D1133" s="610"/>
      <c r="E1133" s="1140"/>
      <c r="F1133" s="1141"/>
      <c r="G1133" s="1142"/>
      <c r="H1133" s="1142"/>
      <c r="I1133" s="1148"/>
      <c r="J1133" s="1142"/>
      <c r="K1133" s="1142"/>
      <c r="L1133" s="1142"/>
      <c r="M1133" s="1142"/>
      <c r="N1133" s="1142"/>
    </row>
    <row r="1134" spans="1:14" s="3" customFormat="1" x14ac:dyDescent="0.25">
      <c r="A1134" s="727"/>
      <c r="B1134" s="609"/>
      <c r="C1134" s="609"/>
      <c r="D1134" s="610"/>
      <c r="E1134" s="1140"/>
      <c r="F1134" s="1141"/>
      <c r="G1134" s="1142"/>
      <c r="H1134" s="1142"/>
      <c r="I1134" s="1148"/>
      <c r="J1134" s="1142"/>
      <c r="K1134" s="1142"/>
      <c r="L1134" s="1142"/>
      <c r="M1134" s="1142"/>
      <c r="N1134" s="1142"/>
    </row>
    <row r="1135" spans="1:14" s="3" customFormat="1" x14ac:dyDescent="0.25">
      <c r="A1135" s="727"/>
      <c r="B1135" s="609"/>
      <c r="C1135" s="609"/>
      <c r="D1135" s="610"/>
      <c r="E1135" s="1140"/>
      <c r="F1135" s="1141"/>
      <c r="G1135" s="1142"/>
      <c r="H1135" s="1142"/>
      <c r="I1135" s="1148"/>
      <c r="J1135" s="1142"/>
      <c r="K1135" s="1142"/>
      <c r="L1135" s="1142"/>
      <c r="M1135" s="1142"/>
      <c r="N1135" s="1142"/>
    </row>
    <row r="1136" spans="1:14" s="3" customFormat="1" x14ac:dyDescent="0.25">
      <c r="A1136" s="727"/>
      <c r="B1136" s="609"/>
      <c r="C1136" s="609"/>
      <c r="D1136" s="610"/>
      <c r="E1136" s="1140"/>
      <c r="F1136" s="1141"/>
      <c r="G1136" s="1142"/>
      <c r="H1136" s="1142"/>
      <c r="I1136" s="1148"/>
      <c r="J1136" s="1142"/>
      <c r="K1136" s="1142"/>
      <c r="L1136" s="1142"/>
      <c r="M1136" s="1142"/>
      <c r="N1136" s="1142"/>
    </row>
    <row r="1137" spans="1:14" s="3" customFormat="1" x14ac:dyDescent="0.25">
      <c r="A1137" s="727"/>
      <c r="B1137" s="609"/>
      <c r="C1137" s="609"/>
      <c r="D1137" s="610"/>
      <c r="E1137" s="1140"/>
      <c r="F1137" s="1141"/>
      <c r="G1137" s="1142"/>
      <c r="H1137" s="1142"/>
      <c r="I1137" s="1148"/>
      <c r="J1137" s="1142"/>
      <c r="K1137" s="1142"/>
      <c r="L1137" s="1142"/>
      <c r="M1137" s="1142"/>
      <c r="N1137" s="1142"/>
    </row>
    <row r="1138" spans="1:14" s="3" customFormat="1" x14ac:dyDescent="0.25">
      <c r="A1138" s="727"/>
      <c r="B1138" s="609"/>
      <c r="C1138" s="609"/>
      <c r="D1138" s="610"/>
      <c r="E1138" s="1140"/>
      <c r="F1138" s="1141"/>
      <c r="G1138" s="1142"/>
      <c r="H1138" s="1142"/>
      <c r="I1138" s="1148"/>
      <c r="J1138" s="1142"/>
      <c r="K1138" s="1142"/>
      <c r="L1138" s="1142"/>
      <c r="M1138" s="1142"/>
      <c r="N1138" s="1142"/>
    </row>
    <row r="1139" spans="1:14" s="3" customFormat="1" x14ac:dyDescent="0.25">
      <c r="A1139" s="727"/>
      <c r="B1139" s="609"/>
      <c r="C1139" s="609"/>
      <c r="D1139" s="610"/>
      <c r="E1139" s="1140"/>
      <c r="F1139" s="1141"/>
      <c r="G1139" s="1142"/>
      <c r="H1139" s="1142"/>
      <c r="I1139" s="1148"/>
      <c r="J1139" s="1142"/>
      <c r="K1139" s="1142"/>
      <c r="L1139" s="1142"/>
      <c r="M1139" s="1142"/>
      <c r="N1139" s="1142"/>
    </row>
    <row r="1140" spans="1:14" s="3" customFormat="1" x14ac:dyDescent="0.25">
      <c r="A1140" s="727"/>
      <c r="B1140" s="609"/>
      <c r="C1140" s="609"/>
      <c r="D1140" s="610"/>
      <c r="E1140" s="1140"/>
      <c r="F1140" s="1141"/>
      <c r="G1140" s="1142"/>
      <c r="H1140" s="1142"/>
      <c r="I1140" s="1148"/>
      <c r="J1140" s="1142"/>
      <c r="K1140" s="1142"/>
      <c r="L1140" s="1142"/>
      <c r="M1140" s="1142"/>
      <c r="N1140" s="1142"/>
    </row>
    <row r="1141" spans="1:14" s="3" customFormat="1" x14ac:dyDescent="0.25">
      <c r="A1141" s="727"/>
      <c r="B1141" s="609"/>
      <c r="C1141" s="609"/>
      <c r="D1141" s="610"/>
      <c r="E1141" s="1140"/>
      <c r="F1141" s="1141"/>
      <c r="G1141" s="1142"/>
      <c r="H1141" s="1142"/>
      <c r="I1141" s="1148"/>
      <c r="J1141" s="1142"/>
      <c r="K1141" s="1142"/>
      <c r="L1141" s="1142"/>
      <c r="M1141" s="1142"/>
      <c r="N1141" s="1142"/>
    </row>
    <row r="1142" spans="1:14" s="3" customFormat="1" x14ac:dyDescent="0.25">
      <c r="A1142" s="727"/>
      <c r="B1142" s="609"/>
      <c r="C1142" s="609"/>
      <c r="D1142" s="610"/>
      <c r="E1142" s="1140"/>
      <c r="F1142" s="1141"/>
      <c r="G1142" s="1142"/>
      <c r="H1142" s="1142"/>
      <c r="I1142" s="1148"/>
      <c r="J1142" s="1142"/>
      <c r="K1142" s="1142"/>
      <c r="L1142" s="1142"/>
      <c r="M1142" s="1142"/>
      <c r="N1142" s="1142"/>
    </row>
    <row r="1143" spans="1:14" s="3" customFormat="1" x14ac:dyDescent="0.25">
      <c r="A1143" s="727"/>
      <c r="B1143" s="609"/>
      <c r="C1143" s="609"/>
      <c r="D1143" s="610"/>
      <c r="E1143" s="1140"/>
      <c r="F1143" s="1141"/>
      <c r="G1143" s="1142"/>
      <c r="H1143" s="1142"/>
      <c r="I1143" s="1148"/>
      <c r="J1143" s="1142"/>
      <c r="K1143" s="1142"/>
      <c r="L1143" s="1142"/>
      <c r="M1143" s="1142"/>
      <c r="N1143" s="1142"/>
    </row>
    <row r="1144" spans="1:14" s="3" customFormat="1" x14ac:dyDescent="0.25">
      <c r="A1144" s="727"/>
      <c r="B1144" s="609"/>
      <c r="C1144" s="609"/>
      <c r="D1144" s="610"/>
      <c r="E1144" s="1140"/>
      <c r="F1144" s="1141"/>
      <c r="G1144" s="1142"/>
      <c r="H1144" s="1142"/>
      <c r="I1144" s="1148"/>
      <c r="J1144" s="1142"/>
      <c r="K1144" s="1142"/>
      <c r="L1144" s="1142"/>
      <c r="M1144" s="1142"/>
      <c r="N1144" s="1142"/>
    </row>
    <row r="1145" spans="1:14" s="3" customFormat="1" x14ac:dyDescent="0.25">
      <c r="A1145" s="727"/>
      <c r="B1145" s="609"/>
      <c r="C1145" s="609"/>
      <c r="D1145" s="610"/>
      <c r="E1145" s="1140"/>
      <c r="F1145" s="1141"/>
      <c r="G1145" s="1142"/>
      <c r="H1145" s="1142"/>
      <c r="I1145" s="1148"/>
      <c r="J1145" s="1142"/>
      <c r="K1145" s="1142"/>
      <c r="L1145" s="1142"/>
      <c r="M1145" s="1142"/>
      <c r="N1145" s="1142"/>
    </row>
    <row r="1146" spans="1:14" s="3" customFormat="1" x14ac:dyDescent="0.25">
      <c r="A1146" s="727"/>
      <c r="B1146" s="609"/>
      <c r="C1146" s="609"/>
      <c r="D1146" s="610"/>
      <c r="E1146" s="1140"/>
      <c r="F1146" s="1141"/>
      <c r="G1146" s="1142"/>
      <c r="H1146" s="1142"/>
      <c r="I1146" s="1148"/>
      <c r="J1146" s="1142"/>
      <c r="K1146" s="1142"/>
      <c r="L1146" s="1142"/>
      <c r="M1146" s="1142"/>
      <c r="N1146" s="1142"/>
    </row>
    <row r="1147" spans="1:14" s="3" customFormat="1" x14ac:dyDescent="0.25">
      <c r="A1147" s="727"/>
      <c r="B1147" s="609"/>
      <c r="C1147" s="609"/>
      <c r="D1147" s="610"/>
      <c r="E1147" s="1140"/>
      <c r="F1147" s="1141"/>
      <c r="G1147" s="1142"/>
      <c r="H1147" s="1142"/>
      <c r="I1147" s="1148"/>
      <c r="J1147" s="1142"/>
      <c r="K1147" s="1142"/>
      <c r="L1147" s="1142"/>
      <c r="M1147" s="1142"/>
      <c r="N1147" s="1142"/>
    </row>
    <row r="1148" spans="1:14" s="3" customFormat="1" x14ac:dyDescent="0.25">
      <c r="A1148" s="727"/>
      <c r="B1148" s="609"/>
      <c r="C1148" s="609"/>
      <c r="D1148" s="610"/>
      <c r="E1148" s="1140"/>
      <c r="F1148" s="1141"/>
      <c r="G1148" s="1142"/>
      <c r="H1148" s="1142"/>
      <c r="I1148" s="1148"/>
      <c r="J1148" s="1142"/>
      <c r="K1148" s="1142"/>
      <c r="L1148" s="1142"/>
      <c r="M1148" s="1142"/>
      <c r="N1148" s="1142"/>
    </row>
    <row r="1149" spans="1:14" s="3" customFormat="1" x14ac:dyDescent="0.25">
      <c r="A1149" s="727"/>
      <c r="B1149" s="609"/>
      <c r="C1149" s="609"/>
      <c r="D1149" s="610"/>
      <c r="E1149" s="1140"/>
      <c r="F1149" s="1141"/>
      <c r="G1149" s="1142"/>
      <c r="H1149" s="1142"/>
      <c r="I1149" s="1148"/>
      <c r="J1149" s="1142"/>
      <c r="K1149" s="1142"/>
      <c r="L1149" s="1142"/>
      <c r="M1149" s="1142"/>
      <c r="N1149" s="1142"/>
    </row>
    <row r="1150" spans="1:14" s="3" customFormat="1" x14ac:dyDescent="0.25">
      <c r="A1150" s="727"/>
      <c r="B1150" s="609"/>
      <c r="C1150" s="609"/>
      <c r="D1150" s="610"/>
      <c r="E1150" s="1140"/>
      <c r="F1150" s="1141"/>
      <c r="G1150" s="1142"/>
      <c r="H1150" s="1142"/>
      <c r="I1150" s="1148"/>
      <c r="J1150" s="1142"/>
      <c r="K1150" s="1142"/>
      <c r="L1150" s="1142"/>
      <c r="M1150" s="1142"/>
      <c r="N1150" s="1142"/>
    </row>
    <row r="1151" spans="1:14" s="3" customFormat="1" x14ac:dyDescent="0.25">
      <c r="A1151" s="727"/>
      <c r="B1151" s="609"/>
      <c r="C1151" s="609"/>
      <c r="D1151" s="610"/>
      <c r="E1151" s="1140"/>
      <c r="F1151" s="1141"/>
      <c r="G1151" s="1142"/>
      <c r="H1151" s="1142"/>
      <c r="I1151" s="1148"/>
      <c r="J1151" s="1142"/>
      <c r="K1151" s="1142"/>
      <c r="L1151" s="1142"/>
      <c r="M1151" s="1142"/>
      <c r="N1151" s="1142"/>
    </row>
    <row r="1152" spans="1:14" s="3" customFormat="1" x14ac:dyDescent="0.25">
      <c r="A1152" s="727"/>
      <c r="B1152" s="609"/>
      <c r="C1152" s="609"/>
      <c r="D1152" s="610"/>
      <c r="E1152" s="1140"/>
      <c r="F1152" s="1141"/>
      <c r="G1152" s="1142"/>
      <c r="H1152" s="1142"/>
      <c r="I1152" s="1148"/>
      <c r="J1152" s="1142"/>
      <c r="K1152" s="1142"/>
      <c r="L1152" s="1142"/>
      <c r="M1152" s="1142"/>
      <c r="N1152" s="1142"/>
    </row>
    <row r="1153" spans="1:14" s="3" customFormat="1" x14ac:dyDescent="0.25">
      <c r="A1153" s="727"/>
      <c r="B1153" s="609"/>
      <c r="C1153" s="609"/>
      <c r="D1153" s="610"/>
      <c r="E1153" s="1140"/>
      <c r="F1153" s="1141"/>
      <c r="G1153" s="1142"/>
      <c r="H1153" s="1142"/>
      <c r="I1153" s="1148"/>
      <c r="J1153" s="1142"/>
      <c r="K1153" s="1142"/>
      <c r="L1153" s="1142"/>
      <c r="M1153" s="1142"/>
      <c r="N1153" s="1142"/>
    </row>
    <row r="1154" spans="1:14" s="3" customFormat="1" x14ac:dyDescent="0.25">
      <c r="A1154" s="727"/>
      <c r="B1154" s="609"/>
      <c r="C1154" s="609"/>
      <c r="D1154" s="610"/>
      <c r="E1154" s="1140"/>
      <c r="F1154" s="1141"/>
      <c r="G1154" s="1142"/>
      <c r="H1154" s="1142"/>
      <c r="I1154" s="1148"/>
      <c r="J1154" s="1142"/>
      <c r="K1154" s="1142"/>
      <c r="L1154" s="1142"/>
      <c r="M1154" s="1142"/>
      <c r="N1154" s="1142"/>
    </row>
    <row r="1155" spans="1:14" s="3" customFormat="1" x14ac:dyDescent="0.25">
      <c r="A1155" s="727"/>
      <c r="B1155" s="609"/>
      <c r="C1155" s="609"/>
      <c r="D1155" s="610"/>
      <c r="E1155" s="1140"/>
      <c r="F1155" s="1141"/>
      <c r="G1155" s="1142"/>
      <c r="H1155" s="1142"/>
      <c r="I1155" s="1148"/>
      <c r="J1155" s="1142"/>
      <c r="K1155" s="1142"/>
      <c r="L1155" s="1142"/>
      <c r="M1155" s="1142"/>
      <c r="N1155" s="1142"/>
    </row>
    <row r="1156" spans="1:14" s="3" customFormat="1" x14ac:dyDescent="0.25">
      <c r="A1156" s="727"/>
      <c r="B1156" s="609"/>
      <c r="C1156" s="609"/>
      <c r="D1156" s="610"/>
      <c r="E1156" s="1140"/>
      <c r="F1156" s="1141"/>
      <c r="G1156" s="1142"/>
      <c r="H1156" s="1142"/>
      <c r="I1156" s="1148"/>
      <c r="J1156" s="1142"/>
      <c r="K1156" s="1142"/>
      <c r="L1156" s="1142"/>
      <c r="M1156" s="1142"/>
      <c r="N1156" s="1142"/>
    </row>
    <row r="1157" spans="1:14" s="3" customFormat="1" x14ac:dyDescent="0.25">
      <c r="A1157" s="727"/>
      <c r="B1157" s="609"/>
      <c r="C1157" s="609"/>
      <c r="D1157" s="610"/>
      <c r="E1157" s="1140"/>
      <c r="F1157" s="1141"/>
      <c r="G1157" s="1142"/>
      <c r="H1157" s="1142"/>
      <c r="I1157" s="1148"/>
      <c r="J1157" s="1142"/>
      <c r="K1157" s="1142"/>
      <c r="L1157" s="1142"/>
      <c r="M1157" s="1142"/>
      <c r="N1157" s="1142"/>
    </row>
    <row r="1158" spans="1:14" s="3" customFormat="1" x14ac:dyDescent="0.25">
      <c r="A1158" s="727"/>
      <c r="B1158" s="609"/>
      <c r="C1158" s="609"/>
      <c r="D1158" s="610"/>
      <c r="E1158" s="1140"/>
      <c r="F1158" s="1141"/>
      <c r="G1158" s="1142"/>
      <c r="H1158" s="1142"/>
      <c r="I1158" s="1148"/>
      <c r="J1158" s="1142"/>
      <c r="K1158" s="1142"/>
      <c r="L1158" s="1142"/>
      <c r="M1158" s="1142"/>
      <c r="N1158" s="1142"/>
    </row>
    <row r="1159" spans="1:14" s="3" customFormat="1" x14ac:dyDescent="0.25">
      <c r="A1159" s="727"/>
      <c r="B1159" s="609"/>
      <c r="C1159" s="609"/>
      <c r="D1159" s="610"/>
      <c r="E1159" s="1140"/>
      <c r="F1159" s="1141"/>
      <c r="G1159" s="1142"/>
      <c r="H1159" s="1142"/>
      <c r="I1159" s="1148"/>
      <c r="J1159" s="1142"/>
      <c r="K1159" s="1142"/>
      <c r="L1159" s="1142"/>
      <c r="M1159" s="1142"/>
      <c r="N1159" s="1142"/>
    </row>
    <row r="1160" spans="1:14" s="3" customFormat="1" x14ac:dyDescent="0.25">
      <c r="A1160" s="727"/>
      <c r="B1160" s="609"/>
      <c r="C1160" s="609"/>
      <c r="D1160" s="610"/>
      <c r="E1160" s="1140"/>
      <c r="F1160" s="1141"/>
      <c r="G1160" s="1142"/>
      <c r="H1160" s="1142"/>
      <c r="I1160" s="1148"/>
      <c r="J1160" s="1142"/>
      <c r="K1160" s="1142"/>
      <c r="L1160" s="1142"/>
      <c r="M1160" s="1142"/>
      <c r="N1160" s="1142"/>
    </row>
    <row r="1161" spans="1:14" s="3" customFormat="1" x14ac:dyDescent="0.25">
      <c r="A1161" s="727"/>
      <c r="B1161" s="609"/>
      <c r="C1161" s="609"/>
      <c r="D1161" s="610"/>
      <c r="E1161" s="1140"/>
      <c r="F1161" s="1141"/>
      <c r="G1161" s="1142"/>
      <c r="H1161" s="1142"/>
      <c r="I1161" s="1148"/>
      <c r="J1161" s="1142"/>
      <c r="K1161" s="1142"/>
      <c r="L1161" s="1142"/>
      <c r="M1161" s="1142"/>
      <c r="N1161" s="1142"/>
    </row>
    <row r="1162" spans="1:14" s="3" customFormat="1" x14ac:dyDescent="0.25">
      <c r="A1162" s="727"/>
      <c r="B1162" s="609"/>
      <c r="C1162" s="609"/>
      <c r="D1162" s="610"/>
      <c r="E1162" s="1140"/>
      <c r="F1162" s="1141"/>
      <c r="G1162" s="1142"/>
      <c r="H1162" s="1142"/>
      <c r="I1162" s="1148"/>
      <c r="J1162" s="1142"/>
      <c r="K1162" s="1142"/>
      <c r="L1162" s="1142"/>
      <c r="M1162" s="1142"/>
      <c r="N1162" s="1142"/>
    </row>
    <row r="1163" spans="1:14" s="3" customFormat="1" x14ac:dyDescent="0.25">
      <c r="A1163" s="727"/>
      <c r="B1163" s="609"/>
      <c r="C1163" s="609"/>
      <c r="D1163" s="610"/>
      <c r="E1163" s="1140"/>
      <c r="F1163" s="1141"/>
      <c r="G1163" s="1142"/>
      <c r="H1163" s="1142"/>
      <c r="I1163" s="1148"/>
      <c r="J1163" s="1142"/>
      <c r="K1163" s="1142"/>
      <c r="L1163" s="1142"/>
      <c r="M1163" s="1142"/>
      <c r="N1163" s="1142"/>
    </row>
    <row r="1164" spans="1:14" s="3" customFormat="1" x14ac:dyDescent="0.25">
      <c r="A1164" s="727"/>
      <c r="B1164" s="609"/>
      <c r="C1164" s="609"/>
      <c r="D1164" s="610"/>
      <c r="E1164" s="1140"/>
      <c r="F1164" s="1141"/>
      <c r="G1164" s="1142"/>
      <c r="H1164" s="1142"/>
      <c r="I1164" s="1148"/>
      <c r="J1164" s="1142"/>
      <c r="K1164" s="1142"/>
      <c r="L1164" s="1142"/>
      <c r="M1164" s="1142"/>
      <c r="N1164" s="1142"/>
    </row>
    <row r="1165" spans="1:14" s="3" customFormat="1" x14ac:dyDescent="0.25">
      <c r="A1165" s="727"/>
      <c r="B1165" s="609"/>
      <c r="C1165" s="609"/>
      <c r="D1165" s="610"/>
      <c r="E1165" s="1140"/>
      <c r="F1165" s="1141"/>
      <c r="G1165" s="1142"/>
      <c r="H1165" s="1142"/>
      <c r="I1165" s="1148"/>
      <c r="J1165" s="1142"/>
      <c r="K1165" s="1142"/>
      <c r="L1165" s="1142"/>
      <c r="M1165" s="1142"/>
      <c r="N1165" s="1142"/>
    </row>
    <row r="1166" spans="1:14" s="3" customFormat="1" x14ac:dyDescent="0.25">
      <c r="A1166" s="727"/>
      <c r="B1166" s="609"/>
      <c r="C1166" s="609"/>
      <c r="D1166" s="610"/>
      <c r="E1166" s="1140"/>
      <c r="F1166" s="1141"/>
      <c r="G1166" s="1142"/>
      <c r="H1166" s="1142"/>
      <c r="I1166" s="1148"/>
      <c r="J1166" s="1142"/>
      <c r="K1166" s="1142"/>
      <c r="L1166" s="1142"/>
      <c r="M1166" s="1142"/>
      <c r="N1166" s="1142"/>
    </row>
    <row r="1167" spans="1:14" s="3" customFormat="1" x14ac:dyDescent="0.25">
      <c r="A1167" s="727"/>
      <c r="B1167" s="609"/>
      <c r="C1167" s="609"/>
      <c r="D1167" s="610"/>
      <c r="E1167" s="1140"/>
      <c r="F1167" s="1141"/>
      <c r="G1167" s="1142"/>
      <c r="H1167" s="1142"/>
      <c r="I1167" s="1148"/>
      <c r="J1167" s="1142"/>
      <c r="K1167" s="1142"/>
      <c r="L1167" s="1142"/>
      <c r="M1167" s="1142"/>
      <c r="N1167" s="1142"/>
    </row>
    <row r="1168" spans="1:14" s="3" customFormat="1" x14ac:dyDescent="0.25">
      <c r="A1168" s="727"/>
      <c r="B1168" s="609"/>
      <c r="C1168" s="609"/>
      <c r="D1168" s="610"/>
      <c r="E1168" s="1140"/>
      <c r="F1168" s="1141"/>
      <c r="G1168" s="1142"/>
      <c r="H1168" s="1142"/>
      <c r="I1168" s="1148"/>
      <c r="J1168" s="1142"/>
      <c r="K1168" s="1142"/>
      <c r="L1168" s="1142"/>
      <c r="M1168" s="1142"/>
      <c r="N1168" s="1142"/>
    </row>
    <row r="1169" spans="1:14" s="3" customFormat="1" x14ac:dyDescent="0.25">
      <c r="A1169" s="727"/>
      <c r="B1169" s="609"/>
      <c r="C1169" s="609"/>
      <c r="D1169" s="610"/>
      <c r="E1169" s="1140"/>
      <c r="F1169" s="1141"/>
      <c r="G1169" s="1142"/>
      <c r="H1169" s="1142"/>
      <c r="I1169" s="1148"/>
      <c r="J1169" s="1142"/>
      <c r="K1169" s="1142"/>
      <c r="L1169" s="1142"/>
      <c r="M1169" s="1142"/>
      <c r="N1169" s="1142"/>
    </row>
    <row r="1170" spans="1:14" s="3" customFormat="1" x14ac:dyDescent="0.25">
      <c r="A1170" s="727"/>
      <c r="B1170" s="609"/>
      <c r="C1170" s="609"/>
      <c r="D1170" s="610"/>
      <c r="E1170" s="1140"/>
      <c r="F1170" s="1141"/>
      <c r="G1170" s="1142"/>
      <c r="H1170" s="1142"/>
      <c r="I1170" s="1148"/>
      <c r="J1170" s="1142"/>
      <c r="K1170" s="1142"/>
      <c r="L1170" s="1142"/>
      <c r="M1170" s="1142"/>
      <c r="N1170" s="1142"/>
    </row>
    <row r="1171" spans="1:14" s="3" customFormat="1" x14ac:dyDescent="0.25">
      <c r="A1171" s="727"/>
      <c r="B1171" s="609"/>
      <c r="C1171" s="609"/>
      <c r="D1171" s="610"/>
      <c r="E1171" s="1140"/>
      <c r="F1171" s="1141"/>
      <c r="G1171" s="1142"/>
      <c r="H1171" s="1142"/>
      <c r="I1171" s="1148"/>
      <c r="J1171" s="1142"/>
      <c r="K1171" s="1142"/>
      <c r="L1171" s="1142"/>
      <c r="M1171" s="1142"/>
      <c r="N1171" s="1142"/>
    </row>
    <row r="1172" spans="1:14" s="3" customFormat="1" x14ac:dyDescent="0.25">
      <c r="A1172" s="727"/>
      <c r="B1172" s="609"/>
      <c r="C1172" s="609"/>
      <c r="D1172" s="610"/>
      <c r="E1172" s="1140"/>
      <c r="F1172" s="1141"/>
      <c r="G1172" s="1142"/>
      <c r="H1172" s="1142"/>
      <c r="I1172" s="1148"/>
      <c r="J1172" s="1142"/>
      <c r="K1172" s="1142"/>
      <c r="L1172" s="1142"/>
      <c r="M1172" s="1142"/>
      <c r="N1172" s="1142"/>
    </row>
    <row r="1173" spans="1:14" s="3" customFormat="1" x14ac:dyDescent="0.25">
      <c r="A1173" s="727"/>
      <c r="B1173" s="609"/>
      <c r="C1173" s="609"/>
      <c r="D1173" s="610"/>
      <c r="E1173" s="1140"/>
      <c r="F1173" s="1141"/>
      <c r="G1173" s="1142"/>
      <c r="H1173" s="1142"/>
      <c r="I1173" s="1148"/>
      <c r="J1173" s="1142"/>
      <c r="K1173" s="1142"/>
      <c r="L1173" s="1142"/>
      <c r="M1173" s="1142"/>
      <c r="N1173" s="1142"/>
    </row>
    <row r="1174" spans="1:14" s="3" customFormat="1" x14ac:dyDescent="0.25">
      <c r="A1174" s="727"/>
      <c r="B1174" s="609"/>
      <c r="C1174" s="609"/>
      <c r="D1174" s="610"/>
      <c r="E1174" s="1140"/>
      <c r="F1174" s="1141"/>
      <c r="G1174" s="1142"/>
      <c r="H1174" s="1142"/>
      <c r="I1174" s="1148"/>
      <c r="J1174" s="1142"/>
      <c r="K1174" s="1142"/>
      <c r="L1174" s="1142"/>
      <c r="M1174" s="1142"/>
      <c r="N1174" s="1142"/>
    </row>
    <row r="1175" spans="1:14" s="3" customFormat="1" x14ac:dyDescent="0.25">
      <c r="A1175" s="727"/>
      <c r="B1175" s="609"/>
      <c r="C1175" s="609"/>
      <c r="D1175" s="610"/>
      <c r="E1175" s="1140"/>
      <c r="F1175" s="1141"/>
      <c r="G1175" s="1142"/>
      <c r="H1175" s="1142"/>
      <c r="I1175" s="1148"/>
      <c r="J1175" s="1142"/>
      <c r="K1175" s="1142"/>
      <c r="L1175" s="1142"/>
      <c r="M1175" s="1142"/>
      <c r="N1175" s="1142"/>
    </row>
    <row r="1176" spans="1:14" s="3" customFormat="1" x14ac:dyDescent="0.25">
      <c r="A1176" s="727"/>
      <c r="B1176" s="609"/>
      <c r="C1176" s="609"/>
      <c r="D1176" s="610"/>
      <c r="E1176" s="1140"/>
      <c r="F1176" s="1141"/>
      <c r="G1176" s="1142"/>
      <c r="H1176" s="1142"/>
      <c r="I1176" s="1148"/>
      <c r="J1176" s="1142"/>
      <c r="K1176" s="1142"/>
      <c r="L1176" s="1142"/>
      <c r="M1176" s="1142"/>
      <c r="N1176" s="1142"/>
    </row>
    <row r="1177" spans="1:14" s="3" customFormat="1" x14ac:dyDescent="0.25">
      <c r="A1177" s="727"/>
      <c r="B1177" s="609"/>
      <c r="C1177" s="609"/>
      <c r="D1177" s="610"/>
      <c r="E1177" s="1140"/>
      <c r="F1177" s="1141"/>
      <c r="G1177" s="1142"/>
      <c r="H1177" s="1142"/>
      <c r="I1177" s="1148"/>
      <c r="J1177" s="1142"/>
      <c r="K1177" s="1142"/>
      <c r="L1177" s="1142"/>
      <c r="M1177" s="1142"/>
      <c r="N1177" s="1142"/>
    </row>
    <row r="1178" spans="1:14" s="3" customFormat="1" x14ac:dyDescent="0.25">
      <c r="A1178" s="727"/>
      <c r="B1178" s="609"/>
      <c r="C1178" s="609"/>
      <c r="D1178" s="610"/>
      <c r="E1178" s="1140"/>
      <c r="F1178" s="1141"/>
      <c r="G1178" s="1142"/>
      <c r="H1178" s="1142"/>
      <c r="I1178" s="1148"/>
      <c r="J1178" s="1142"/>
      <c r="K1178" s="1142"/>
      <c r="L1178" s="1142"/>
      <c r="M1178" s="1142"/>
      <c r="N1178" s="1142"/>
    </row>
    <row r="1179" spans="1:14" s="3" customFormat="1" x14ac:dyDescent="0.25">
      <c r="A1179" s="727"/>
      <c r="B1179" s="609"/>
      <c r="C1179" s="609"/>
      <c r="D1179" s="610"/>
      <c r="E1179" s="1140"/>
      <c r="F1179" s="1141"/>
      <c r="G1179" s="1142"/>
      <c r="H1179" s="1142"/>
      <c r="I1179" s="1148"/>
      <c r="J1179" s="1142"/>
      <c r="K1179" s="1142"/>
      <c r="L1179" s="1142"/>
      <c r="M1179" s="1142"/>
      <c r="N1179" s="1142"/>
    </row>
    <row r="1180" spans="1:14" s="3" customFormat="1" x14ac:dyDescent="0.25">
      <c r="A1180" s="727"/>
      <c r="B1180" s="609"/>
      <c r="C1180" s="609"/>
      <c r="D1180" s="610"/>
      <c r="E1180" s="1140"/>
      <c r="F1180" s="1141"/>
      <c r="G1180" s="1142"/>
      <c r="H1180" s="1142"/>
      <c r="I1180" s="1148"/>
      <c r="J1180" s="1142"/>
      <c r="K1180" s="1142"/>
      <c r="L1180" s="1142"/>
      <c r="M1180" s="1142"/>
      <c r="N1180" s="1142"/>
    </row>
    <row r="1181" spans="1:14" s="3" customFormat="1" x14ac:dyDescent="0.25">
      <c r="A1181" s="727"/>
      <c r="B1181" s="609"/>
      <c r="C1181" s="609"/>
      <c r="D1181" s="610"/>
      <c r="E1181" s="1140"/>
      <c r="F1181" s="1141"/>
      <c r="G1181" s="1142"/>
      <c r="H1181" s="1142"/>
      <c r="I1181" s="1148"/>
      <c r="J1181" s="1142"/>
      <c r="K1181" s="1142"/>
      <c r="L1181" s="1142"/>
      <c r="M1181" s="1142"/>
      <c r="N1181" s="1142"/>
    </row>
    <row r="1182" spans="1:14" s="3" customFormat="1" x14ac:dyDescent="0.25">
      <c r="A1182" s="727"/>
      <c r="B1182" s="609"/>
      <c r="C1182" s="609"/>
      <c r="D1182" s="610"/>
      <c r="E1182" s="1140"/>
      <c r="F1182" s="1141"/>
      <c r="G1182" s="1142"/>
      <c r="H1182" s="1142"/>
      <c r="I1182" s="1148"/>
      <c r="J1182" s="1142"/>
      <c r="K1182" s="1142"/>
      <c r="L1182" s="1142"/>
      <c r="M1182" s="1142"/>
      <c r="N1182" s="1142"/>
    </row>
    <row r="1183" spans="1:14" s="3" customFormat="1" x14ac:dyDescent="0.25">
      <c r="A1183" s="727"/>
      <c r="B1183" s="609"/>
      <c r="C1183" s="609"/>
      <c r="D1183" s="610"/>
      <c r="E1183" s="1140"/>
      <c r="F1183" s="1141"/>
      <c r="G1183" s="1142"/>
      <c r="H1183" s="1142"/>
      <c r="I1183" s="1148"/>
      <c r="J1183" s="1142"/>
      <c r="K1183" s="1142"/>
      <c r="L1183" s="1142"/>
      <c r="M1183" s="1142"/>
      <c r="N1183" s="1142"/>
    </row>
    <row r="1184" spans="1:14" s="3" customFormat="1" x14ac:dyDescent="0.25">
      <c r="A1184" s="727"/>
      <c r="B1184" s="609"/>
      <c r="C1184" s="609"/>
      <c r="D1184" s="610"/>
      <c r="E1184" s="1140"/>
      <c r="F1184" s="1141"/>
      <c r="G1184" s="1142"/>
      <c r="H1184" s="1142"/>
      <c r="I1184" s="1148"/>
      <c r="J1184" s="1142"/>
      <c r="K1184" s="1142"/>
      <c r="L1184" s="1142"/>
      <c r="M1184" s="1142"/>
      <c r="N1184" s="1142"/>
    </row>
    <row r="1185" spans="1:14" s="3" customFormat="1" x14ac:dyDescent="0.25">
      <c r="A1185" s="727"/>
      <c r="B1185" s="609"/>
      <c r="C1185" s="609"/>
      <c r="D1185" s="610"/>
      <c r="E1185" s="1140"/>
      <c r="F1185" s="1141"/>
      <c r="G1185" s="1142"/>
      <c r="H1185" s="1142"/>
      <c r="I1185" s="1148"/>
      <c r="J1185" s="1142"/>
      <c r="K1185" s="1142"/>
      <c r="L1185" s="1142"/>
      <c r="M1185" s="1142"/>
      <c r="N1185" s="1142"/>
    </row>
    <row r="1186" spans="1:14" s="3" customFormat="1" x14ac:dyDescent="0.25">
      <c r="A1186" s="727"/>
      <c r="B1186" s="609"/>
      <c r="C1186" s="609"/>
      <c r="D1186" s="610"/>
      <c r="E1186" s="1140"/>
      <c r="F1186" s="1141"/>
      <c r="G1186" s="1142"/>
      <c r="H1186" s="1142"/>
      <c r="I1186" s="1148"/>
      <c r="J1186" s="1142"/>
      <c r="K1186" s="1142"/>
      <c r="L1186" s="1142"/>
      <c r="M1186" s="1142"/>
      <c r="N1186" s="1142"/>
    </row>
    <row r="1187" spans="1:14" s="3" customFormat="1" x14ac:dyDescent="0.25">
      <c r="A1187" s="727"/>
      <c r="B1187" s="609"/>
      <c r="C1187" s="609"/>
      <c r="D1187" s="610"/>
      <c r="E1187" s="1140"/>
      <c r="F1187" s="1141"/>
      <c r="G1187" s="1142"/>
      <c r="H1187" s="1142"/>
      <c r="I1187" s="1148"/>
      <c r="J1187" s="1142"/>
      <c r="K1187" s="1142"/>
      <c r="L1187" s="1142"/>
      <c r="M1187" s="1142"/>
      <c r="N1187" s="1142"/>
    </row>
    <row r="1188" spans="1:14" s="3" customFormat="1" x14ac:dyDescent="0.25">
      <c r="A1188" s="727"/>
      <c r="B1188" s="609"/>
      <c r="C1188" s="609"/>
      <c r="D1188" s="610"/>
      <c r="E1188" s="1140"/>
      <c r="F1188" s="1141"/>
      <c r="G1188" s="1142"/>
      <c r="H1188" s="1142"/>
      <c r="I1188" s="1148"/>
      <c r="J1188" s="1142"/>
      <c r="K1188" s="1142"/>
      <c r="L1188" s="1142"/>
      <c r="M1188" s="1142"/>
      <c r="N1188" s="1142"/>
    </row>
    <row r="1189" spans="1:14" s="3" customFormat="1" x14ac:dyDescent="0.25">
      <c r="A1189" s="727"/>
      <c r="B1189" s="609"/>
      <c r="C1189" s="609"/>
      <c r="D1189" s="610"/>
      <c r="E1189" s="1140"/>
      <c r="F1189" s="1141"/>
      <c r="G1189" s="1142"/>
      <c r="H1189" s="1142"/>
      <c r="I1189" s="1148"/>
      <c r="J1189" s="1142"/>
      <c r="K1189" s="1142"/>
      <c r="L1189" s="1142"/>
      <c r="M1189" s="1142"/>
      <c r="N1189" s="1142"/>
    </row>
    <row r="1190" spans="1:14" s="3" customFormat="1" x14ac:dyDescent="0.25">
      <c r="A1190" s="727"/>
      <c r="B1190" s="609"/>
      <c r="C1190" s="609"/>
      <c r="D1190" s="610"/>
      <c r="E1190" s="1140"/>
      <c r="F1190" s="1141"/>
      <c r="G1190" s="1142"/>
      <c r="H1190" s="1142"/>
      <c r="I1190" s="1148"/>
      <c r="J1190" s="1142"/>
      <c r="K1190" s="1142"/>
      <c r="L1190" s="1142"/>
      <c r="M1190" s="1142"/>
      <c r="N1190" s="1142"/>
    </row>
    <row r="1191" spans="1:14" s="3" customFormat="1" x14ac:dyDescent="0.25">
      <c r="A1191" s="727"/>
      <c r="B1191" s="609"/>
      <c r="C1191" s="609"/>
      <c r="D1191" s="610"/>
      <c r="E1191" s="1140"/>
      <c r="F1191" s="1141"/>
      <c r="G1191" s="1142"/>
      <c r="H1191" s="1142"/>
      <c r="I1191" s="1148"/>
      <c r="J1191" s="1142"/>
      <c r="K1191" s="1142"/>
      <c r="L1191" s="1142"/>
      <c r="M1191" s="1142"/>
      <c r="N1191" s="1142"/>
    </row>
    <row r="1192" spans="1:14" s="3" customFormat="1" x14ac:dyDescent="0.25">
      <c r="A1192" s="727"/>
      <c r="B1192" s="609"/>
      <c r="C1192" s="609"/>
      <c r="D1192" s="610"/>
      <c r="E1192" s="1140"/>
      <c r="F1192" s="1141"/>
      <c r="G1192" s="1142"/>
      <c r="H1192" s="1142"/>
      <c r="I1192" s="1148"/>
      <c r="J1192" s="1142"/>
      <c r="K1192" s="1142"/>
      <c r="L1192" s="1142"/>
      <c r="M1192" s="1142"/>
      <c r="N1192" s="1142"/>
    </row>
    <row r="1193" spans="1:14" s="3" customFormat="1" x14ac:dyDescent="0.25">
      <c r="A1193" s="727"/>
      <c r="B1193" s="609"/>
      <c r="C1193" s="609"/>
      <c r="D1193" s="610"/>
      <c r="E1193" s="1140"/>
      <c r="F1193" s="1141"/>
      <c r="G1193" s="1142"/>
      <c r="H1193" s="1142"/>
      <c r="I1193" s="1148"/>
      <c r="J1193" s="1142"/>
      <c r="K1193" s="1142"/>
      <c r="L1193" s="1142"/>
      <c r="M1193" s="1142"/>
      <c r="N1193" s="1142"/>
    </row>
    <row r="1194" spans="1:14" s="3" customFormat="1" x14ac:dyDescent="0.25">
      <c r="A1194" s="727"/>
      <c r="B1194" s="609"/>
      <c r="C1194" s="609"/>
      <c r="D1194" s="610"/>
      <c r="E1194" s="1140"/>
      <c r="F1194" s="1141"/>
      <c r="G1194" s="1142"/>
      <c r="H1194" s="1142"/>
      <c r="I1194" s="1148"/>
      <c r="J1194" s="1142"/>
      <c r="K1194" s="1142"/>
      <c r="L1194" s="1142"/>
      <c r="M1194" s="1142"/>
      <c r="N1194" s="1142"/>
    </row>
    <row r="1195" spans="1:14" s="3" customFormat="1" x14ac:dyDescent="0.25">
      <c r="A1195" s="727"/>
      <c r="B1195" s="609"/>
      <c r="C1195" s="609"/>
      <c r="D1195" s="610"/>
      <c r="E1195" s="1140"/>
      <c r="F1195" s="1141"/>
      <c r="G1195" s="1142"/>
      <c r="H1195" s="1142"/>
      <c r="I1195" s="1148"/>
      <c r="J1195" s="1142"/>
      <c r="K1195" s="1142"/>
      <c r="L1195" s="1142"/>
      <c r="M1195" s="1142"/>
      <c r="N1195" s="1142"/>
    </row>
    <row r="1196" spans="1:14" s="3" customFormat="1" x14ac:dyDescent="0.25">
      <c r="A1196" s="727"/>
      <c r="B1196" s="609"/>
      <c r="C1196" s="609"/>
      <c r="D1196" s="610"/>
      <c r="E1196" s="1140"/>
      <c r="F1196" s="1141"/>
      <c r="G1196" s="1142"/>
      <c r="H1196" s="1142"/>
      <c r="I1196" s="1148"/>
      <c r="J1196" s="1142"/>
      <c r="K1196" s="1142"/>
      <c r="L1196" s="1142"/>
      <c r="M1196" s="1142"/>
      <c r="N1196" s="1142"/>
    </row>
    <row r="1197" spans="1:14" s="3" customFormat="1" x14ac:dyDescent="0.25">
      <c r="A1197" s="727"/>
      <c r="B1197" s="609"/>
      <c r="C1197" s="609"/>
      <c r="D1197" s="610"/>
      <c r="E1197" s="1140"/>
      <c r="F1197" s="1141"/>
      <c r="G1197" s="1142"/>
      <c r="H1197" s="1142"/>
      <c r="I1197" s="1148"/>
      <c r="J1197" s="1142"/>
      <c r="K1197" s="1142"/>
      <c r="L1197" s="1142"/>
      <c r="M1197" s="1142"/>
      <c r="N1197" s="1142"/>
    </row>
    <row r="1198" spans="1:14" s="3" customFormat="1" x14ac:dyDescent="0.25">
      <c r="A1198" s="727"/>
      <c r="B1198" s="609"/>
      <c r="C1198" s="609"/>
      <c r="D1198" s="610"/>
      <c r="E1198" s="1140"/>
      <c r="F1198" s="1141"/>
      <c r="G1198" s="1142"/>
      <c r="H1198" s="1142"/>
      <c r="I1198" s="1148"/>
      <c r="J1198" s="1142"/>
      <c r="K1198" s="1142"/>
      <c r="L1198" s="1142"/>
      <c r="M1198" s="1142"/>
      <c r="N1198" s="1142"/>
    </row>
    <row r="1199" spans="1:14" s="3" customFormat="1" x14ac:dyDescent="0.25">
      <c r="A1199" s="727"/>
      <c r="B1199" s="609"/>
      <c r="C1199" s="609"/>
      <c r="D1199" s="610"/>
      <c r="E1199" s="1140"/>
      <c r="F1199" s="1141"/>
      <c r="G1199" s="1142"/>
      <c r="H1199" s="1142"/>
      <c r="I1199" s="1148"/>
      <c r="J1199" s="1142"/>
      <c r="K1199" s="1142"/>
      <c r="L1199" s="1142"/>
      <c r="M1199" s="1142"/>
      <c r="N1199" s="1142"/>
    </row>
    <row r="1200" spans="1:14" s="3" customFormat="1" x14ac:dyDescent="0.25">
      <c r="A1200" s="727"/>
      <c r="B1200" s="609"/>
      <c r="C1200" s="609"/>
      <c r="D1200" s="610"/>
      <c r="E1200" s="1140"/>
      <c r="F1200" s="1141"/>
      <c r="G1200" s="1142"/>
      <c r="H1200" s="1142"/>
      <c r="I1200" s="1148"/>
      <c r="J1200" s="1142"/>
      <c r="K1200" s="1142"/>
      <c r="L1200" s="1142"/>
      <c r="M1200" s="1142"/>
      <c r="N1200" s="1142"/>
    </row>
    <row r="1201" spans="1:14" s="3" customFormat="1" x14ac:dyDescent="0.25">
      <c r="A1201" s="727"/>
      <c r="B1201" s="609"/>
      <c r="C1201" s="609"/>
      <c r="D1201" s="610"/>
      <c r="E1201" s="1140"/>
      <c r="F1201" s="1141"/>
      <c r="G1201" s="1142"/>
      <c r="H1201" s="1142"/>
      <c r="I1201" s="1148"/>
      <c r="J1201" s="1142"/>
      <c r="K1201" s="1142"/>
      <c r="L1201" s="1142"/>
      <c r="M1201" s="1142"/>
      <c r="N1201" s="1142"/>
    </row>
    <row r="1202" spans="1:14" s="3" customFormat="1" x14ac:dyDescent="0.25">
      <c r="A1202" s="727"/>
      <c r="B1202" s="609"/>
      <c r="C1202" s="609"/>
      <c r="D1202" s="610"/>
      <c r="E1202" s="1140"/>
      <c r="F1202" s="1141"/>
      <c r="G1202" s="1142"/>
      <c r="H1202" s="1142"/>
      <c r="I1202" s="1148"/>
      <c r="J1202" s="1142"/>
      <c r="K1202" s="1142"/>
      <c r="L1202" s="1142"/>
      <c r="M1202" s="1142"/>
      <c r="N1202" s="1142"/>
    </row>
    <row r="1203" spans="1:14" s="3" customFormat="1" x14ac:dyDescent="0.25">
      <c r="A1203" s="727"/>
      <c r="B1203" s="609"/>
      <c r="C1203" s="609"/>
      <c r="D1203" s="610"/>
      <c r="E1203" s="1140"/>
      <c r="F1203" s="1141"/>
      <c r="G1203" s="1142"/>
      <c r="H1203" s="1142"/>
      <c r="I1203" s="1148"/>
      <c r="J1203" s="1142"/>
      <c r="K1203" s="1142"/>
      <c r="L1203" s="1142"/>
      <c r="M1203" s="1142"/>
      <c r="N1203" s="1142"/>
    </row>
    <row r="1204" spans="1:14" s="3" customFormat="1" x14ac:dyDescent="0.25">
      <c r="A1204" s="727"/>
      <c r="B1204" s="609"/>
      <c r="C1204" s="609"/>
      <c r="D1204" s="610"/>
      <c r="E1204" s="1140"/>
      <c r="F1204" s="1141"/>
      <c r="G1204" s="1142"/>
      <c r="H1204" s="1142"/>
      <c r="I1204" s="1148"/>
      <c r="J1204" s="1142"/>
      <c r="K1204" s="1142"/>
      <c r="L1204" s="1142"/>
      <c r="M1204" s="1142"/>
      <c r="N1204" s="1142"/>
    </row>
    <row r="1205" spans="1:14" s="3" customFormat="1" x14ac:dyDescent="0.25">
      <c r="A1205" s="727"/>
      <c r="B1205" s="609"/>
      <c r="C1205" s="609"/>
      <c r="D1205" s="610"/>
      <c r="E1205" s="1140"/>
      <c r="F1205" s="1141"/>
      <c r="G1205" s="1142"/>
      <c r="H1205" s="1142"/>
      <c r="I1205" s="1148"/>
      <c r="J1205" s="1142"/>
      <c r="K1205" s="1142"/>
      <c r="L1205" s="1142"/>
      <c r="M1205" s="1142"/>
      <c r="N1205" s="1142"/>
    </row>
    <row r="1206" spans="1:14" s="3" customFormat="1" x14ac:dyDescent="0.25">
      <c r="A1206" s="727"/>
      <c r="B1206" s="609"/>
      <c r="C1206" s="609"/>
      <c r="D1206" s="610"/>
      <c r="E1206" s="1140"/>
      <c r="F1206" s="1141"/>
      <c r="G1206" s="1142"/>
      <c r="H1206" s="1142"/>
      <c r="I1206" s="1148"/>
      <c r="J1206" s="1142"/>
      <c r="K1206" s="1142"/>
      <c r="L1206" s="1142"/>
      <c r="M1206" s="1142"/>
      <c r="N1206" s="1142"/>
    </row>
    <row r="1207" spans="1:14" s="3" customFormat="1" x14ac:dyDescent="0.25">
      <c r="A1207" s="727"/>
      <c r="B1207" s="609"/>
      <c r="C1207" s="609"/>
      <c r="D1207" s="610"/>
      <c r="E1207" s="1140"/>
      <c r="F1207" s="1141"/>
      <c r="G1207" s="1142"/>
      <c r="H1207" s="1142"/>
      <c r="I1207" s="1148"/>
      <c r="J1207" s="1142"/>
      <c r="K1207" s="1142"/>
      <c r="L1207" s="1142"/>
      <c r="M1207" s="1142"/>
      <c r="N1207" s="1142"/>
    </row>
    <row r="1208" spans="1:14" s="3" customFormat="1" x14ac:dyDescent="0.25">
      <c r="A1208" s="727"/>
      <c r="B1208" s="609"/>
      <c r="C1208" s="609"/>
      <c r="D1208" s="610"/>
      <c r="E1208" s="1140"/>
      <c r="F1208" s="1141"/>
      <c r="G1208" s="1142"/>
      <c r="H1208" s="1142"/>
      <c r="I1208" s="1148"/>
      <c r="J1208" s="1142"/>
      <c r="K1208" s="1142"/>
      <c r="L1208" s="1142"/>
      <c r="M1208" s="1142"/>
      <c r="N1208" s="1142"/>
    </row>
    <row r="1209" spans="1:14" s="3" customFormat="1" x14ac:dyDescent="0.25">
      <c r="A1209" s="727"/>
      <c r="B1209" s="609"/>
      <c r="C1209" s="609"/>
      <c r="D1209" s="610"/>
      <c r="E1209" s="1140"/>
      <c r="F1209" s="1141"/>
      <c r="G1209" s="1142"/>
      <c r="H1209" s="1142"/>
      <c r="I1209" s="1148"/>
      <c r="J1209" s="1142"/>
      <c r="K1209" s="1142"/>
      <c r="L1209" s="1142"/>
      <c r="M1209" s="1142"/>
      <c r="N1209" s="1142"/>
    </row>
    <row r="1210" spans="1:14" s="3" customFormat="1" x14ac:dyDescent="0.25">
      <c r="A1210" s="727"/>
      <c r="B1210" s="609"/>
      <c r="C1210" s="609"/>
      <c r="D1210" s="610"/>
      <c r="E1210" s="1140"/>
      <c r="F1210" s="1141"/>
      <c r="G1210" s="1142"/>
      <c r="H1210" s="1142"/>
      <c r="I1210" s="1148"/>
      <c r="J1210" s="1142"/>
      <c r="K1210" s="1142"/>
      <c r="L1210" s="1142"/>
      <c r="M1210" s="1142"/>
      <c r="N1210" s="1142"/>
    </row>
    <row r="1211" spans="1:14" s="3" customFormat="1" x14ac:dyDescent="0.25">
      <c r="A1211" s="727"/>
      <c r="B1211" s="609"/>
      <c r="C1211" s="609"/>
      <c r="D1211" s="610"/>
      <c r="E1211" s="1140"/>
      <c r="F1211" s="1141"/>
      <c r="G1211" s="1142"/>
      <c r="H1211" s="1142"/>
      <c r="I1211" s="1148"/>
      <c r="J1211" s="1142"/>
      <c r="K1211" s="1142"/>
      <c r="L1211" s="1142"/>
      <c r="M1211" s="1142"/>
      <c r="N1211" s="1142"/>
    </row>
    <row r="1212" spans="1:14" s="3" customFormat="1" x14ac:dyDescent="0.25">
      <c r="A1212" s="727"/>
      <c r="B1212" s="609"/>
      <c r="C1212" s="609"/>
      <c r="D1212" s="610"/>
      <c r="E1212" s="1140"/>
      <c r="F1212" s="1141"/>
      <c r="G1212" s="1142"/>
      <c r="H1212" s="1142"/>
      <c r="I1212" s="1148"/>
      <c r="J1212" s="1142"/>
      <c r="K1212" s="1142"/>
      <c r="L1212" s="1142"/>
      <c r="M1212" s="1142"/>
      <c r="N1212" s="1142"/>
    </row>
    <row r="1213" spans="1:14" s="3" customFormat="1" x14ac:dyDescent="0.25">
      <c r="A1213" s="727"/>
      <c r="B1213" s="609"/>
      <c r="C1213" s="609"/>
      <c r="D1213" s="610"/>
      <c r="E1213" s="1140"/>
      <c r="F1213" s="1141"/>
      <c r="G1213" s="1142"/>
      <c r="H1213" s="1142"/>
      <c r="I1213" s="1148"/>
      <c r="J1213" s="1142"/>
      <c r="K1213" s="1142"/>
      <c r="L1213" s="1142"/>
      <c r="M1213" s="1142"/>
      <c r="N1213" s="1142"/>
    </row>
    <row r="1214" spans="1:14" s="3" customFormat="1" x14ac:dyDescent="0.25">
      <c r="A1214" s="727"/>
      <c r="B1214" s="609"/>
      <c r="C1214" s="609"/>
      <c r="D1214" s="610"/>
      <c r="E1214" s="1140"/>
      <c r="F1214" s="1141"/>
      <c r="G1214" s="1142"/>
      <c r="H1214" s="1142"/>
      <c r="I1214" s="1148"/>
      <c r="J1214" s="1142"/>
      <c r="K1214" s="1142"/>
      <c r="L1214" s="1142"/>
      <c r="M1214" s="1142"/>
      <c r="N1214" s="1142"/>
    </row>
    <row r="1215" spans="1:14" s="3" customFormat="1" x14ac:dyDescent="0.25">
      <c r="A1215" s="727"/>
      <c r="B1215" s="609"/>
      <c r="C1215" s="609"/>
      <c r="D1215" s="610"/>
      <c r="E1215" s="1140"/>
      <c r="F1215" s="1141"/>
      <c r="G1215" s="1142"/>
      <c r="H1215" s="1142"/>
      <c r="I1215" s="1148"/>
      <c r="J1215" s="1142"/>
      <c r="K1215" s="1142"/>
      <c r="L1215" s="1142"/>
      <c r="M1215" s="1142"/>
      <c r="N1215" s="1142"/>
    </row>
    <row r="1216" spans="1:14" s="3" customFormat="1" x14ac:dyDescent="0.25">
      <c r="A1216" s="727"/>
      <c r="B1216" s="609"/>
      <c r="C1216" s="609"/>
      <c r="D1216" s="610"/>
      <c r="E1216" s="1140"/>
      <c r="F1216" s="1141"/>
      <c r="G1216" s="1142"/>
      <c r="H1216" s="1142"/>
      <c r="I1216" s="1148"/>
      <c r="J1216" s="1142"/>
      <c r="K1216" s="1142"/>
      <c r="L1216" s="1142"/>
      <c r="M1216" s="1142"/>
      <c r="N1216" s="1142"/>
    </row>
    <row r="1217" spans="1:14" s="3" customFormat="1" x14ac:dyDescent="0.25">
      <c r="A1217" s="727"/>
      <c r="B1217" s="609"/>
      <c r="C1217" s="609"/>
      <c r="D1217" s="610"/>
      <c r="E1217" s="1140"/>
      <c r="F1217" s="1141"/>
      <c r="G1217" s="1142"/>
      <c r="H1217" s="1142"/>
      <c r="I1217" s="1148"/>
      <c r="J1217" s="1142"/>
      <c r="K1217" s="1142"/>
      <c r="L1217" s="1142"/>
      <c r="M1217" s="1142"/>
      <c r="N1217" s="1142"/>
    </row>
    <row r="1218" spans="1:14" s="3" customFormat="1" x14ac:dyDescent="0.25">
      <c r="A1218" s="727"/>
      <c r="B1218" s="609"/>
      <c r="C1218" s="609"/>
      <c r="D1218" s="610"/>
      <c r="E1218" s="1140"/>
      <c r="F1218" s="1141"/>
      <c r="G1218" s="1142"/>
      <c r="H1218" s="1142"/>
      <c r="I1218" s="1148"/>
      <c r="J1218" s="1142"/>
      <c r="K1218" s="1142"/>
      <c r="L1218" s="1142"/>
      <c r="M1218" s="1142"/>
      <c r="N1218" s="1142"/>
    </row>
    <row r="1219" spans="1:14" s="3" customFormat="1" x14ac:dyDescent="0.25">
      <c r="A1219" s="727"/>
      <c r="B1219" s="609"/>
      <c r="C1219" s="609"/>
      <c r="D1219" s="610"/>
      <c r="E1219" s="1140"/>
      <c r="F1219" s="1141"/>
      <c r="G1219" s="1142"/>
      <c r="H1219" s="1142"/>
      <c r="I1219" s="1148"/>
      <c r="J1219" s="1142"/>
      <c r="K1219" s="1142"/>
      <c r="L1219" s="1142"/>
      <c r="M1219" s="1142"/>
      <c r="N1219" s="1142"/>
    </row>
    <row r="1220" spans="1:14" s="3" customFormat="1" x14ac:dyDescent="0.25">
      <c r="A1220" s="727"/>
      <c r="B1220" s="609"/>
      <c r="C1220" s="609"/>
      <c r="D1220" s="610"/>
      <c r="E1220" s="1140"/>
      <c r="F1220" s="1141"/>
      <c r="G1220" s="1142"/>
      <c r="H1220" s="1142"/>
      <c r="I1220" s="1148"/>
      <c r="J1220" s="1142"/>
      <c r="K1220" s="1142"/>
      <c r="L1220" s="1142"/>
      <c r="M1220" s="1142"/>
      <c r="N1220" s="1142"/>
    </row>
    <row r="1221" spans="1:14" s="3" customFormat="1" x14ac:dyDescent="0.25">
      <c r="A1221" s="727"/>
      <c r="B1221" s="609"/>
      <c r="C1221" s="609"/>
      <c r="D1221" s="610"/>
      <c r="E1221" s="1140"/>
      <c r="F1221" s="1141"/>
      <c r="G1221" s="1142"/>
      <c r="H1221" s="1142"/>
      <c r="I1221" s="1148"/>
      <c r="J1221" s="1142"/>
      <c r="K1221" s="1142"/>
      <c r="L1221" s="1142"/>
      <c r="M1221" s="1142"/>
      <c r="N1221" s="1142"/>
    </row>
    <row r="1222" spans="1:14" s="3" customFormat="1" x14ac:dyDescent="0.25">
      <c r="A1222" s="727"/>
      <c r="B1222" s="609"/>
      <c r="C1222" s="609"/>
      <c r="D1222" s="610"/>
      <c r="E1222" s="1140"/>
      <c r="F1222" s="1141"/>
      <c r="G1222" s="1142"/>
      <c r="H1222" s="1142"/>
      <c r="I1222" s="1148"/>
      <c r="J1222" s="1142"/>
      <c r="K1222" s="1142"/>
      <c r="L1222" s="1142"/>
      <c r="M1222" s="1142"/>
      <c r="N1222" s="1142"/>
    </row>
    <row r="1223" spans="1:14" s="3" customFormat="1" x14ac:dyDescent="0.25">
      <c r="A1223" s="727"/>
      <c r="B1223" s="609"/>
      <c r="C1223" s="609"/>
      <c r="D1223" s="610"/>
      <c r="E1223" s="1140"/>
      <c r="F1223" s="1141"/>
      <c r="G1223" s="1142"/>
      <c r="H1223" s="1142"/>
      <c r="I1223" s="1148"/>
      <c r="J1223" s="1142"/>
      <c r="K1223" s="1142"/>
      <c r="L1223" s="1142"/>
      <c r="M1223" s="1142"/>
      <c r="N1223" s="1142"/>
    </row>
    <row r="1224" spans="1:14" s="3" customFormat="1" x14ac:dyDescent="0.25">
      <c r="A1224" s="727"/>
      <c r="B1224" s="609"/>
      <c r="C1224" s="609"/>
      <c r="D1224" s="610"/>
      <c r="E1224" s="1140"/>
      <c r="F1224" s="1141"/>
      <c r="G1224" s="1142"/>
      <c r="H1224" s="1142"/>
      <c r="I1224" s="1148"/>
      <c r="J1224" s="1142"/>
      <c r="K1224" s="1142"/>
      <c r="L1224" s="1142"/>
      <c r="M1224" s="1142"/>
      <c r="N1224" s="1142"/>
    </row>
    <row r="1225" spans="1:14" s="3" customFormat="1" x14ac:dyDescent="0.25">
      <c r="A1225" s="727"/>
      <c r="B1225" s="609"/>
      <c r="C1225" s="609"/>
      <c r="D1225" s="610"/>
      <c r="E1225" s="1140"/>
      <c r="F1225" s="1141"/>
      <c r="G1225" s="1142"/>
      <c r="H1225" s="1142"/>
      <c r="I1225" s="1148"/>
      <c r="J1225" s="1142"/>
      <c r="K1225" s="1142"/>
      <c r="L1225" s="1142"/>
      <c r="M1225" s="1142"/>
      <c r="N1225" s="1142"/>
    </row>
    <row r="1226" spans="1:14" s="3" customFormat="1" x14ac:dyDescent="0.25">
      <c r="A1226" s="727"/>
      <c r="B1226" s="609"/>
      <c r="C1226" s="609"/>
      <c r="D1226" s="610"/>
      <c r="E1226" s="1140"/>
      <c r="F1226" s="1141"/>
      <c r="G1226" s="1142"/>
      <c r="H1226" s="1142"/>
      <c r="I1226" s="1148"/>
      <c r="J1226" s="1142"/>
      <c r="K1226" s="1142"/>
      <c r="L1226" s="1142"/>
      <c r="M1226" s="1142"/>
      <c r="N1226" s="1142"/>
    </row>
    <row r="1227" spans="1:14" s="3" customFormat="1" x14ac:dyDescent="0.25">
      <c r="A1227" s="727"/>
      <c r="B1227" s="609"/>
      <c r="C1227" s="609"/>
      <c r="D1227" s="610"/>
      <c r="E1227" s="1140"/>
      <c r="F1227" s="1141"/>
      <c r="G1227" s="1142"/>
      <c r="H1227" s="1142"/>
      <c r="I1227" s="1148"/>
      <c r="J1227" s="1142"/>
      <c r="K1227" s="1142"/>
      <c r="L1227" s="1142"/>
      <c r="M1227" s="1142"/>
      <c r="N1227" s="1142"/>
    </row>
    <row r="1228" spans="1:14" s="3" customFormat="1" x14ac:dyDescent="0.25">
      <c r="A1228" s="727"/>
      <c r="B1228" s="609"/>
      <c r="C1228" s="609"/>
      <c r="D1228" s="610"/>
      <c r="E1228" s="1140"/>
      <c r="F1228" s="1141"/>
      <c r="G1228" s="1142"/>
      <c r="H1228" s="1142"/>
      <c r="I1228" s="1148"/>
      <c r="J1228" s="1142"/>
      <c r="K1228" s="1142"/>
      <c r="L1228" s="1142"/>
      <c r="M1228" s="1142"/>
      <c r="N1228" s="1142"/>
    </row>
    <row r="1229" spans="1:14" s="3" customFormat="1" x14ac:dyDescent="0.25">
      <c r="A1229" s="727"/>
      <c r="B1229" s="609"/>
      <c r="C1229" s="609"/>
      <c r="D1229" s="610"/>
      <c r="E1229" s="1140"/>
      <c r="F1229" s="1141"/>
      <c r="G1229" s="1142"/>
      <c r="H1229" s="1142"/>
      <c r="I1229" s="1148"/>
      <c r="J1229" s="1142"/>
      <c r="K1229" s="1142"/>
      <c r="L1229" s="1142"/>
      <c r="M1229" s="1142"/>
      <c r="N1229" s="1142"/>
    </row>
    <row r="1230" spans="1:14" s="3" customFormat="1" x14ac:dyDescent="0.25">
      <c r="A1230" s="727"/>
      <c r="B1230" s="609"/>
      <c r="C1230" s="609"/>
      <c r="D1230" s="610"/>
      <c r="E1230" s="1140"/>
      <c r="F1230" s="1141"/>
      <c r="G1230" s="1142"/>
      <c r="H1230" s="1142"/>
      <c r="I1230" s="1148"/>
      <c r="J1230" s="1142"/>
      <c r="K1230" s="1142"/>
      <c r="L1230" s="1142"/>
      <c r="M1230" s="1142"/>
      <c r="N1230" s="1142"/>
    </row>
    <row r="1231" spans="1:14" s="3" customFormat="1" x14ac:dyDescent="0.25">
      <c r="A1231" s="727"/>
      <c r="B1231" s="609"/>
      <c r="C1231" s="609"/>
      <c r="D1231" s="610"/>
      <c r="E1231" s="1140"/>
      <c r="F1231" s="1141"/>
      <c r="G1231" s="1142"/>
      <c r="H1231" s="1142"/>
      <c r="I1231" s="1148"/>
      <c r="J1231" s="1142"/>
      <c r="K1231" s="1142"/>
      <c r="L1231" s="1142"/>
      <c r="M1231" s="1142"/>
      <c r="N1231" s="1142"/>
    </row>
    <row r="1232" spans="1:14" s="3" customFormat="1" x14ac:dyDescent="0.25">
      <c r="A1232" s="727"/>
      <c r="B1232" s="609"/>
      <c r="C1232" s="609"/>
      <c r="D1232" s="610"/>
      <c r="E1232" s="1140"/>
      <c r="F1232" s="1141"/>
      <c r="G1232" s="1142"/>
      <c r="H1232" s="1142"/>
      <c r="I1232" s="1148"/>
      <c r="J1232" s="1142"/>
      <c r="K1232" s="1142"/>
      <c r="L1232" s="1142"/>
      <c r="M1232" s="1142"/>
      <c r="N1232" s="1142"/>
    </row>
    <row r="1233" spans="1:14" s="3" customFormat="1" x14ac:dyDescent="0.25">
      <c r="A1233" s="727"/>
      <c r="B1233" s="609"/>
      <c r="C1233" s="609"/>
      <c r="D1233" s="610"/>
      <c r="E1233" s="1140"/>
      <c r="F1233" s="1141"/>
      <c r="G1233" s="1142"/>
      <c r="H1233" s="1142"/>
      <c r="I1233" s="1148"/>
      <c r="J1233" s="1142"/>
      <c r="K1233" s="1142"/>
      <c r="L1233" s="1142"/>
      <c r="M1233" s="1142"/>
      <c r="N1233" s="1142"/>
    </row>
    <row r="1234" spans="1:14" s="3" customFormat="1" x14ac:dyDescent="0.25">
      <c r="A1234" s="727"/>
      <c r="B1234" s="609"/>
      <c r="C1234" s="609"/>
      <c r="D1234" s="610"/>
      <c r="E1234" s="1140"/>
      <c r="F1234" s="1141"/>
      <c r="G1234" s="1142"/>
      <c r="H1234" s="1142"/>
      <c r="I1234" s="1148"/>
      <c r="J1234" s="1142"/>
      <c r="K1234" s="1142"/>
      <c r="L1234" s="1142"/>
      <c r="M1234" s="1142"/>
      <c r="N1234" s="1142"/>
    </row>
    <row r="1235" spans="1:14" s="3" customFormat="1" x14ac:dyDescent="0.25">
      <c r="A1235" s="727"/>
      <c r="B1235" s="609"/>
      <c r="C1235" s="609"/>
      <c r="D1235" s="610"/>
      <c r="E1235" s="1140"/>
      <c r="F1235" s="1141"/>
      <c r="G1235" s="1142"/>
      <c r="H1235" s="1142"/>
      <c r="I1235" s="1148"/>
      <c r="J1235" s="1142"/>
      <c r="K1235" s="1142"/>
      <c r="L1235" s="1142"/>
      <c r="M1235" s="1142"/>
      <c r="N1235" s="1142"/>
    </row>
    <row r="1236" spans="1:14" s="3" customFormat="1" x14ac:dyDescent="0.25">
      <c r="A1236" s="727"/>
      <c r="B1236" s="609"/>
      <c r="C1236" s="609"/>
      <c r="D1236" s="610"/>
      <c r="E1236" s="1140"/>
      <c r="F1236" s="1141"/>
      <c r="G1236" s="1142"/>
      <c r="H1236" s="1142"/>
      <c r="I1236" s="1148"/>
      <c r="J1236" s="1142"/>
      <c r="K1236" s="1142"/>
      <c r="L1236" s="1142"/>
      <c r="M1236" s="1142"/>
      <c r="N1236" s="1142"/>
    </row>
    <row r="1237" spans="1:14" s="3" customFormat="1" x14ac:dyDescent="0.25">
      <c r="A1237" s="727"/>
      <c r="B1237" s="609"/>
      <c r="C1237" s="609"/>
      <c r="D1237" s="610"/>
      <c r="E1237" s="1140"/>
      <c r="F1237" s="1141"/>
      <c r="G1237" s="1142"/>
      <c r="H1237" s="1142"/>
      <c r="I1237" s="1148"/>
      <c r="J1237" s="1142"/>
      <c r="K1237" s="1142"/>
      <c r="L1237" s="1142"/>
      <c r="M1237" s="1142"/>
      <c r="N1237" s="1142"/>
    </row>
    <row r="1238" spans="1:14" s="3" customFormat="1" x14ac:dyDescent="0.25">
      <c r="A1238" s="727"/>
      <c r="B1238" s="609"/>
      <c r="C1238" s="609"/>
      <c r="D1238" s="610"/>
      <c r="E1238" s="1140"/>
      <c r="F1238" s="1141"/>
      <c r="G1238" s="1142"/>
      <c r="H1238" s="1142"/>
      <c r="I1238" s="1148"/>
      <c r="J1238" s="1142"/>
      <c r="K1238" s="1142"/>
      <c r="L1238" s="1142"/>
      <c r="M1238" s="1142"/>
      <c r="N1238" s="1142"/>
    </row>
    <row r="1239" spans="1:14" s="3" customFormat="1" x14ac:dyDescent="0.25">
      <c r="A1239" s="727"/>
      <c r="B1239" s="609"/>
      <c r="C1239" s="609"/>
      <c r="D1239" s="610"/>
      <c r="E1239" s="1140"/>
      <c r="F1239" s="1141"/>
      <c r="G1239" s="1142"/>
      <c r="H1239" s="1142"/>
      <c r="I1239" s="1148"/>
      <c r="J1239" s="1142"/>
      <c r="K1239" s="1142"/>
      <c r="L1239" s="1142"/>
      <c r="M1239" s="1142"/>
      <c r="N1239" s="1142"/>
    </row>
    <row r="1240" spans="1:14" s="3" customFormat="1" x14ac:dyDescent="0.25">
      <c r="A1240" s="727"/>
      <c r="B1240" s="609"/>
      <c r="C1240" s="609"/>
      <c r="D1240" s="610"/>
      <c r="E1240" s="1140"/>
      <c r="F1240" s="1141"/>
      <c r="G1240" s="1142"/>
      <c r="H1240" s="1142"/>
      <c r="I1240" s="1148"/>
      <c r="J1240" s="1142"/>
      <c r="K1240" s="1142"/>
      <c r="L1240" s="1142"/>
      <c r="M1240" s="1142"/>
      <c r="N1240" s="1142"/>
    </row>
    <row r="1241" spans="1:14" s="3" customFormat="1" x14ac:dyDescent="0.25">
      <c r="A1241" s="727"/>
      <c r="B1241" s="609"/>
      <c r="C1241" s="609"/>
      <c r="D1241" s="610"/>
      <c r="E1241" s="1140"/>
      <c r="F1241" s="1141"/>
      <c r="G1241" s="1142"/>
      <c r="H1241" s="1142"/>
      <c r="I1241" s="1148"/>
      <c r="J1241" s="1142"/>
      <c r="K1241" s="1142"/>
      <c r="L1241" s="1142"/>
      <c r="M1241" s="1142"/>
      <c r="N1241" s="1142"/>
    </row>
    <row r="1242" spans="1:14" s="3" customFormat="1" x14ac:dyDescent="0.25">
      <c r="A1242" s="727"/>
      <c r="B1242" s="609"/>
      <c r="C1242" s="609"/>
      <c r="D1242" s="610"/>
      <c r="E1242" s="1140"/>
      <c r="F1242" s="1141"/>
      <c r="G1242" s="1142"/>
      <c r="H1242" s="1142"/>
      <c r="I1242" s="1148"/>
      <c r="J1242" s="1142"/>
      <c r="K1242" s="1142"/>
      <c r="L1242" s="1142"/>
      <c r="M1242" s="1142"/>
      <c r="N1242" s="1142"/>
    </row>
    <row r="1243" spans="1:14" s="3" customFormat="1" x14ac:dyDescent="0.25">
      <c r="A1243" s="727"/>
      <c r="B1243" s="609"/>
      <c r="C1243" s="609"/>
      <c r="D1243" s="610"/>
      <c r="E1243" s="1140"/>
      <c r="F1243" s="1141"/>
      <c r="G1243" s="1142"/>
      <c r="H1243" s="1142"/>
      <c r="I1243" s="1148"/>
      <c r="J1243" s="1142"/>
      <c r="K1243" s="1142"/>
      <c r="L1243" s="1142"/>
      <c r="M1243" s="1142"/>
      <c r="N1243" s="1142"/>
    </row>
    <row r="1244" spans="1:14" s="3" customFormat="1" x14ac:dyDescent="0.25">
      <c r="A1244" s="727"/>
      <c r="B1244" s="609"/>
      <c r="C1244" s="609"/>
      <c r="D1244" s="610"/>
      <c r="E1244" s="1140"/>
      <c r="F1244" s="1141"/>
      <c r="G1244" s="1142"/>
      <c r="H1244" s="1142"/>
      <c r="I1244" s="1148"/>
      <c r="J1244" s="1142"/>
      <c r="K1244" s="1142"/>
      <c r="L1244" s="1142"/>
      <c r="M1244" s="1142"/>
      <c r="N1244" s="1142"/>
    </row>
    <row r="1245" spans="1:14" s="3" customFormat="1" x14ac:dyDescent="0.25">
      <c r="A1245" s="727"/>
      <c r="B1245" s="609"/>
      <c r="C1245" s="609"/>
      <c r="D1245" s="610"/>
      <c r="E1245" s="1140"/>
      <c r="F1245" s="1141"/>
      <c r="G1245" s="1142"/>
      <c r="H1245" s="1142"/>
      <c r="I1245" s="1148"/>
      <c r="J1245" s="1142"/>
      <c r="K1245" s="1142"/>
      <c r="L1245" s="1142"/>
      <c r="M1245" s="1142"/>
      <c r="N1245" s="1142"/>
    </row>
    <row r="1246" spans="1:14" s="3" customFormat="1" x14ac:dyDescent="0.25">
      <c r="A1246" s="727"/>
      <c r="B1246" s="609"/>
      <c r="C1246" s="609"/>
      <c r="D1246" s="610"/>
      <c r="E1246" s="1140"/>
      <c r="F1246" s="1141"/>
      <c r="G1246" s="1142"/>
      <c r="H1246" s="1142"/>
      <c r="I1246" s="1148"/>
      <c r="J1246" s="1142"/>
      <c r="K1246" s="1142"/>
      <c r="L1246" s="1142"/>
      <c r="M1246" s="1142"/>
      <c r="N1246" s="1142"/>
    </row>
    <row r="1247" spans="1:14" s="3" customFormat="1" x14ac:dyDescent="0.25">
      <c r="A1247" s="727"/>
      <c r="B1247" s="609"/>
      <c r="C1247" s="609"/>
      <c r="D1247" s="610"/>
      <c r="E1247" s="1140"/>
      <c r="F1247" s="1141"/>
      <c r="G1247" s="1142"/>
      <c r="H1247" s="1142"/>
      <c r="I1247" s="1148"/>
      <c r="J1247" s="1142"/>
      <c r="K1247" s="1142"/>
      <c r="L1247" s="1142"/>
      <c r="M1247" s="1142"/>
      <c r="N1247" s="1142"/>
    </row>
    <row r="1248" spans="1:14" s="3" customFormat="1" x14ac:dyDescent="0.25">
      <c r="A1248" s="727"/>
      <c r="B1248" s="609"/>
      <c r="C1248" s="609"/>
      <c r="D1248" s="610"/>
      <c r="E1248" s="1140"/>
      <c r="F1248" s="1141"/>
      <c r="G1248" s="1142"/>
      <c r="H1248" s="1142"/>
      <c r="I1248" s="1148"/>
      <c r="J1248" s="1142"/>
      <c r="K1248" s="1142"/>
      <c r="L1248" s="1142"/>
      <c r="M1248" s="1142"/>
      <c r="N1248" s="1142"/>
    </row>
    <row r="1249" spans="1:14" s="3" customFormat="1" x14ac:dyDescent="0.25">
      <c r="A1249" s="727"/>
      <c r="B1249" s="609"/>
      <c r="C1249" s="609"/>
      <c r="D1249" s="610"/>
      <c r="E1249" s="1140"/>
      <c r="F1249" s="1141"/>
      <c r="G1249" s="1142"/>
      <c r="H1249" s="1142"/>
      <c r="I1249" s="1148"/>
      <c r="J1249" s="1142"/>
      <c r="K1249" s="1142"/>
      <c r="L1249" s="1142"/>
      <c r="M1249" s="1142"/>
      <c r="N1249" s="1142"/>
    </row>
    <row r="1250" spans="1:14" s="3" customFormat="1" x14ac:dyDescent="0.25">
      <c r="A1250" s="727"/>
      <c r="B1250" s="609"/>
      <c r="C1250" s="609"/>
      <c r="D1250" s="610"/>
      <c r="E1250" s="1140"/>
      <c r="F1250" s="1141"/>
      <c r="G1250" s="1142"/>
      <c r="H1250" s="1142"/>
      <c r="I1250" s="1148"/>
      <c r="J1250" s="1142"/>
      <c r="K1250" s="1142"/>
      <c r="L1250" s="1142"/>
      <c r="M1250" s="1142"/>
      <c r="N1250" s="1142"/>
    </row>
    <row r="1251" spans="1:14" s="3" customFormat="1" x14ac:dyDescent="0.25">
      <c r="A1251" s="727"/>
      <c r="B1251" s="609"/>
      <c r="C1251" s="609"/>
      <c r="D1251" s="610"/>
      <c r="E1251" s="1140"/>
      <c r="F1251" s="1141"/>
      <c r="G1251" s="1142"/>
      <c r="H1251" s="1142"/>
      <c r="I1251" s="1148"/>
      <c r="J1251" s="1142"/>
      <c r="K1251" s="1142"/>
      <c r="L1251" s="1142"/>
      <c r="M1251" s="1142"/>
      <c r="N1251" s="1142"/>
    </row>
    <row r="1252" spans="1:14" s="3" customFormat="1" x14ac:dyDescent="0.25">
      <c r="A1252" s="727"/>
      <c r="B1252" s="609"/>
      <c r="C1252" s="609"/>
      <c r="D1252" s="610"/>
      <c r="E1252" s="1140"/>
      <c r="F1252" s="1141"/>
      <c r="G1252" s="1142"/>
      <c r="H1252" s="1142"/>
      <c r="I1252" s="1148"/>
      <c r="J1252" s="1142"/>
      <c r="K1252" s="1142"/>
      <c r="L1252" s="1142"/>
      <c r="M1252" s="1142"/>
      <c r="N1252" s="1142"/>
    </row>
    <row r="1253" spans="1:14" s="3" customFormat="1" x14ac:dyDescent="0.25">
      <c r="A1253" s="727"/>
      <c r="B1253" s="609"/>
      <c r="C1253" s="609"/>
      <c r="D1253" s="610"/>
      <c r="E1253" s="1140"/>
      <c r="F1253" s="1141"/>
      <c r="G1253" s="1142"/>
      <c r="H1253" s="1142"/>
      <c r="I1253" s="1148"/>
      <c r="J1253" s="1142"/>
      <c r="K1253" s="1142"/>
      <c r="L1253" s="1142"/>
      <c r="M1253" s="1142"/>
      <c r="N1253" s="1142"/>
    </row>
    <row r="1254" spans="1:14" s="3" customFormat="1" x14ac:dyDescent="0.25">
      <c r="A1254" s="727"/>
      <c r="B1254" s="609"/>
      <c r="C1254" s="609"/>
      <c r="D1254" s="610"/>
      <c r="E1254" s="1140"/>
      <c r="F1254" s="1141"/>
      <c r="G1254" s="1142"/>
      <c r="H1254" s="1142"/>
      <c r="I1254" s="1148"/>
      <c r="J1254" s="1142"/>
      <c r="K1254" s="1142"/>
      <c r="L1254" s="1142"/>
      <c r="M1254" s="1142"/>
      <c r="N1254" s="1142"/>
    </row>
    <row r="1255" spans="1:14" s="3" customFormat="1" x14ac:dyDescent="0.25">
      <c r="A1255" s="727"/>
      <c r="B1255" s="609"/>
      <c r="C1255" s="609"/>
      <c r="D1255" s="610"/>
      <c r="E1255" s="1140"/>
      <c r="F1255" s="1141"/>
      <c r="G1255" s="1142"/>
      <c r="H1255" s="1142"/>
      <c r="I1255" s="1148"/>
      <c r="J1255" s="1142"/>
      <c r="K1255" s="1142"/>
      <c r="L1255" s="1142"/>
      <c r="M1255" s="1142"/>
      <c r="N1255" s="1142"/>
    </row>
    <row r="1256" spans="1:14" s="3" customFormat="1" x14ac:dyDescent="0.25">
      <c r="A1256" s="727"/>
      <c r="B1256" s="609"/>
      <c r="C1256" s="609"/>
      <c r="D1256" s="610"/>
      <c r="E1256" s="1140"/>
      <c r="F1256" s="1141"/>
      <c r="G1256" s="1142"/>
      <c r="H1256" s="1142"/>
      <c r="I1256" s="1148"/>
      <c r="J1256" s="1142"/>
      <c r="K1256" s="1142"/>
      <c r="L1256" s="1142"/>
      <c r="M1256" s="1142"/>
      <c r="N1256" s="1142"/>
    </row>
    <row r="1257" spans="1:14" s="3" customFormat="1" x14ac:dyDescent="0.25">
      <c r="A1257" s="727"/>
      <c r="B1257" s="609"/>
      <c r="C1257" s="609"/>
      <c r="D1257" s="610"/>
      <c r="E1257" s="1140"/>
      <c r="F1257" s="1141"/>
      <c r="G1257" s="1142"/>
      <c r="H1257" s="1142"/>
      <c r="I1257" s="1148"/>
      <c r="J1257" s="1142"/>
      <c r="K1257" s="1142"/>
      <c r="L1257" s="1142"/>
      <c r="M1257" s="1142"/>
      <c r="N1257" s="1142"/>
    </row>
    <row r="1258" spans="1:14" s="3" customFormat="1" x14ac:dyDescent="0.25">
      <c r="A1258" s="727"/>
      <c r="B1258" s="609"/>
      <c r="C1258" s="609"/>
      <c r="D1258" s="610"/>
      <c r="E1258" s="1140"/>
      <c r="F1258" s="1141"/>
      <c r="G1258" s="1142"/>
      <c r="H1258" s="1142"/>
      <c r="I1258" s="1148"/>
      <c r="J1258" s="1142"/>
      <c r="K1258" s="1142"/>
      <c r="L1258" s="1142"/>
      <c r="M1258" s="1142"/>
      <c r="N1258" s="1142"/>
    </row>
    <row r="1259" spans="1:14" s="3" customFormat="1" x14ac:dyDescent="0.25">
      <c r="A1259" s="727"/>
      <c r="B1259" s="609"/>
      <c r="C1259" s="609"/>
      <c r="D1259" s="610"/>
      <c r="E1259" s="1140"/>
      <c r="F1259" s="1141"/>
      <c r="G1259" s="1142"/>
      <c r="H1259" s="1142"/>
      <c r="I1259" s="1148"/>
      <c r="J1259" s="1142"/>
      <c r="K1259" s="1142"/>
      <c r="L1259" s="1142"/>
      <c r="M1259" s="1142"/>
      <c r="N1259" s="1142"/>
    </row>
    <row r="1260" spans="1:14" s="3" customFormat="1" x14ac:dyDescent="0.25">
      <c r="A1260" s="727"/>
      <c r="B1260" s="609"/>
      <c r="C1260" s="609"/>
      <c r="D1260" s="610"/>
      <c r="E1260" s="1140"/>
      <c r="F1260" s="1141"/>
      <c r="G1260" s="1142"/>
      <c r="H1260" s="1142"/>
      <c r="I1260" s="1148"/>
      <c r="J1260" s="1142"/>
      <c r="K1260" s="1142"/>
      <c r="L1260" s="1142"/>
      <c r="M1260" s="1142"/>
      <c r="N1260" s="1142"/>
    </row>
    <row r="1261" spans="1:14" s="3" customFormat="1" x14ac:dyDescent="0.25">
      <c r="A1261" s="727"/>
      <c r="B1261" s="609"/>
      <c r="C1261" s="609"/>
      <c r="D1261" s="610"/>
      <c r="E1261" s="1140"/>
      <c r="F1261" s="1141"/>
      <c r="G1261" s="1142"/>
      <c r="H1261" s="1142"/>
      <c r="I1261" s="1148"/>
      <c r="J1261" s="1142"/>
      <c r="K1261" s="1142"/>
      <c r="L1261" s="1142"/>
      <c r="M1261" s="1142"/>
      <c r="N1261" s="1142"/>
    </row>
    <row r="1262" spans="1:14" s="3" customFormat="1" x14ac:dyDescent="0.25">
      <c r="A1262" s="727"/>
      <c r="B1262" s="609"/>
      <c r="C1262" s="609"/>
      <c r="D1262" s="610"/>
      <c r="E1262" s="1140"/>
      <c r="F1262" s="1141"/>
      <c r="G1262" s="1142"/>
      <c r="H1262" s="1142"/>
      <c r="I1262" s="1148"/>
      <c r="J1262" s="1142"/>
      <c r="K1262" s="1142"/>
      <c r="L1262" s="1142"/>
      <c r="M1262" s="1142"/>
      <c r="N1262" s="1142"/>
    </row>
    <row r="1263" spans="1:14" s="3" customFormat="1" x14ac:dyDescent="0.25">
      <c r="A1263" s="727"/>
      <c r="B1263" s="609"/>
      <c r="C1263" s="609"/>
      <c r="D1263" s="610"/>
      <c r="E1263" s="1140"/>
      <c r="F1263" s="1141"/>
      <c r="G1263" s="1142"/>
      <c r="H1263" s="1142"/>
      <c r="I1263" s="1148"/>
      <c r="J1263" s="1142"/>
      <c r="K1263" s="1142"/>
      <c r="L1263" s="1142"/>
      <c r="M1263" s="1142"/>
      <c r="N1263" s="1142"/>
    </row>
    <row r="1264" spans="1:14" s="3" customFormat="1" x14ac:dyDescent="0.25">
      <c r="A1264" s="727"/>
      <c r="B1264" s="609"/>
      <c r="C1264" s="609"/>
      <c r="D1264" s="610"/>
      <c r="E1264" s="1140"/>
      <c r="F1264" s="1141"/>
      <c r="G1264" s="1142"/>
      <c r="H1264" s="1142"/>
      <c r="I1264" s="1148"/>
      <c r="J1264" s="1142"/>
      <c r="K1264" s="1142"/>
      <c r="L1264" s="1142"/>
      <c r="M1264" s="1142"/>
      <c r="N1264" s="1142"/>
    </row>
    <row r="1265" spans="1:14" s="3" customFormat="1" x14ac:dyDescent="0.25">
      <c r="A1265" s="727"/>
      <c r="B1265" s="609"/>
      <c r="C1265" s="609"/>
      <c r="D1265" s="610"/>
      <c r="E1265" s="1140"/>
      <c r="F1265" s="1141"/>
      <c r="G1265" s="1142"/>
      <c r="H1265" s="1142"/>
      <c r="I1265" s="1148"/>
      <c r="J1265" s="1142"/>
      <c r="K1265" s="1142"/>
      <c r="L1265" s="1142"/>
      <c r="M1265" s="1142"/>
      <c r="N1265" s="1142"/>
    </row>
    <row r="1266" spans="1:14" s="3" customFormat="1" x14ac:dyDescent="0.25">
      <c r="A1266" s="727"/>
      <c r="B1266" s="609"/>
      <c r="C1266" s="609"/>
      <c r="D1266" s="610"/>
      <c r="E1266" s="1140"/>
      <c r="F1266" s="1141"/>
      <c r="G1266" s="1142"/>
      <c r="H1266" s="1142"/>
      <c r="I1266" s="1148"/>
      <c r="J1266" s="1142"/>
      <c r="K1266" s="1142"/>
      <c r="L1266" s="1142"/>
      <c r="M1266" s="1142"/>
      <c r="N1266" s="1142"/>
    </row>
    <row r="1267" spans="1:14" s="3" customFormat="1" x14ac:dyDescent="0.25">
      <c r="A1267" s="727"/>
      <c r="B1267" s="609"/>
      <c r="C1267" s="609"/>
      <c r="D1267" s="610"/>
      <c r="E1267" s="1140"/>
      <c r="F1267" s="1141"/>
      <c r="G1267" s="1142"/>
      <c r="H1267" s="1142"/>
      <c r="I1267" s="1148"/>
      <c r="J1267" s="1142"/>
      <c r="K1267" s="1142"/>
      <c r="L1267" s="1142"/>
      <c r="M1267" s="1142"/>
      <c r="N1267" s="1142"/>
    </row>
    <row r="1268" spans="1:14" s="3" customFormat="1" x14ac:dyDescent="0.25">
      <c r="A1268" s="727"/>
      <c r="B1268" s="609"/>
      <c r="C1268" s="609"/>
      <c r="D1268" s="610"/>
      <c r="E1268" s="1140"/>
      <c r="F1268" s="1141"/>
      <c r="G1268" s="1142"/>
      <c r="H1268" s="1142"/>
      <c r="I1268" s="1148"/>
      <c r="J1268" s="1142"/>
      <c r="K1268" s="1142"/>
      <c r="L1268" s="1142"/>
      <c r="M1268" s="1142"/>
      <c r="N1268" s="1142"/>
    </row>
    <row r="1269" spans="1:14" s="3" customFormat="1" x14ac:dyDescent="0.25">
      <c r="A1269" s="727"/>
      <c r="B1269" s="609"/>
      <c r="C1269" s="609"/>
      <c r="D1269" s="610"/>
      <c r="E1269" s="1140"/>
      <c r="F1269" s="1141"/>
      <c r="G1269" s="1142"/>
      <c r="H1269" s="1142"/>
      <c r="I1269" s="1148"/>
      <c r="J1269" s="1142"/>
      <c r="K1269" s="1142"/>
      <c r="L1269" s="1142"/>
      <c r="M1269" s="1142"/>
      <c r="N1269" s="1142"/>
    </row>
    <row r="1270" spans="1:14" s="3" customFormat="1" x14ac:dyDescent="0.25">
      <c r="A1270" s="727"/>
      <c r="B1270" s="609"/>
      <c r="C1270" s="609"/>
      <c r="D1270" s="610"/>
      <c r="E1270" s="1140"/>
      <c r="F1270" s="1141"/>
      <c r="G1270" s="1142"/>
      <c r="H1270" s="1142"/>
      <c r="I1270" s="1148"/>
      <c r="J1270" s="1142"/>
      <c r="K1270" s="1142"/>
      <c r="L1270" s="1142"/>
      <c r="M1270" s="1142"/>
      <c r="N1270" s="1142"/>
    </row>
    <row r="1271" spans="1:14" s="3" customFormat="1" x14ac:dyDescent="0.25">
      <c r="A1271" s="727"/>
      <c r="B1271" s="609"/>
      <c r="C1271" s="609"/>
      <c r="D1271" s="610"/>
      <c r="E1271" s="1140"/>
      <c r="F1271" s="1141"/>
      <c r="G1271" s="1142"/>
      <c r="H1271" s="1142"/>
      <c r="I1271" s="1148"/>
      <c r="J1271" s="1142"/>
      <c r="K1271" s="1142"/>
      <c r="L1271" s="1142"/>
      <c r="M1271" s="1142"/>
      <c r="N1271" s="1142"/>
    </row>
    <row r="1272" spans="1:14" s="3" customFormat="1" x14ac:dyDescent="0.25">
      <c r="A1272" s="727"/>
      <c r="B1272" s="609"/>
      <c r="C1272" s="609"/>
      <c r="D1272" s="610"/>
      <c r="E1272" s="1140"/>
      <c r="F1272" s="1141"/>
      <c r="G1272" s="1142"/>
      <c r="H1272" s="1142"/>
      <c r="I1272" s="1148"/>
      <c r="J1272" s="1142"/>
      <c r="K1272" s="1142"/>
      <c r="L1272" s="1142"/>
      <c r="M1272" s="1142"/>
      <c r="N1272" s="1142"/>
    </row>
    <row r="1273" spans="1:14" s="3" customFormat="1" x14ac:dyDescent="0.25">
      <c r="A1273" s="727"/>
      <c r="B1273" s="609"/>
      <c r="C1273" s="609"/>
      <c r="D1273" s="610"/>
      <c r="E1273" s="1140"/>
      <c r="F1273" s="1141"/>
      <c r="G1273" s="1142"/>
      <c r="H1273" s="1142"/>
      <c r="I1273" s="1148"/>
      <c r="J1273" s="1142"/>
      <c r="K1273" s="1142"/>
      <c r="L1273" s="1142"/>
      <c r="M1273" s="1142"/>
      <c r="N1273" s="1142"/>
    </row>
    <row r="1274" spans="1:14" s="3" customFormat="1" x14ac:dyDescent="0.25">
      <c r="A1274" s="727"/>
      <c r="B1274" s="609"/>
      <c r="C1274" s="609"/>
      <c r="D1274" s="610"/>
      <c r="E1274" s="1140"/>
      <c r="F1274" s="1141"/>
      <c r="G1274" s="1142"/>
      <c r="H1274" s="1142"/>
      <c r="I1274" s="1148"/>
      <c r="J1274" s="1142"/>
      <c r="K1274" s="1142"/>
      <c r="L1274" s="1142"/>
      <c r="M1274" s="1142"/>
      <c r="N1274" s="1142"/>
    </row>
    <row r="1275" spans="1:14" s="3" customFormat="1" x14ac:dyDescent="0.25">
      <c r="A1275" s="727"/>
      <c r="B1275" s="609"/>
      <c r="C1275" s="609"/>
      <c r="D1275" s="610"/>
      <c r="E1275" s="1140"/>
      <c r="F1275" s="1141"/>
      <c r="G1275" s="1142"/>
      <c r="H1275" s="1142"/>
      <c r="I1275" s="1148"/>
      <c r="J1275" s="1142"/>
      <c r="K1275" s="1142"/>
      <c r="L1275" s="1142"/>
      <c r="M1275" s="1142"/>
      <c r="N1275" s="1142"/>
    </row>
    <row r="1276" spans="1:14" s="3" customFormat="1" x14ac:dyDescent="0.25">
      <c r="A1276" s="727"/>
      <c r="B1276" s="609"/>
      <c r="C1276" s="609"/>
      <c r="D1276" s="610"/>
      <c r="E1276" s="1140"/>
      <c r="F1276" s="1141"/>
      <c r="G1276" s="1142"/>
      <c r="H1276" s="1142"/>
      <c r="I1276" s="1148"/>
      <c r="J1276" s="1142"/>
      <c r="K1276" s="1142"/>
      <c r="L1276" s="1142"/>
      <c r="M1276" s="1142"/>
      <c r="N1276" s="1142"/>
    </row>
    <row r="1277" spans="1:14" s="3" customFormat="1" x14ac:dyDescent="0.25">
      <c r="A1277" s="727"/>
      <c r="B1277" s="609"/>
      <c r="C1277" s="609"/>
      <c r="D1277" s="610"/>
      <c r="E1277" s="1140"/>
      <c r="F1277" s="1141"/>
      <c r="G1277" s="1142"/>
      <c r="H1277" s="1142"/>
      <c r="I1277" s="1148"/>
      <c r="J1277" s="1142"/>
      <c r="K1277" s="1142"/>
      <c r="L1277" s="1142"/>
      <c r="M1277" s="1142"/>
      <c r="N1277" s="1142"/>
    </row>
    <row r="1278" spans="1:14" s="3" customFormat="1" x14ac:dyDescent="0.25">
      <c r="A1278" s="727"/>
      <c r="B1278" s="609"/>
      <c r="C1278" s="609"/>
      <c r="D1278" s="610"/>
      <c r="E1278" s="1140"/>
      <c r="F1278" s="1141"/>
      <c r="G1278" s="1142"/>
      <c r="H1278" s="1142"/>
      <c r="I1278" s="1148"/>
      <c r="J1278" s="1142"/>
      <c r="K1278" s="1142"/>
      <c r="L1278" s="1142"/>
      <c r="M1278" s="1142"/>
      <c r="N1278" s="1142"/>
    </row>
    <row r="1279" spans="1:14" s="3" customFormat="1" x14ac:dyDescent="0.25">
      <c r="A1279" s="727"/>
      <c r="B1279" s="609"/>
      <c r="C1279" s="609"/>
      <c r="D1279" s="610"/>
      <c r="E1279" s="1140"/>
      <c r="F1279" s="1141"/>
      <c r="G1279" s="1142"/>
      <c r="H1279" s="1142"/>
      <c r="I1279" s="1148"/>
      <c r="J1279" s="1142"/>
      <c r="K1279" s="1142"/>
      <c r="L1279" s="1142"/>
      <c r="M1279" s="1142"/>
      <c r="N1279" s="1142"/>
    </row>
    <row r="1280" spans="1:14" s="3" customFormat="1" x14ac:dyDescent="0.25">
      <c r="A1280" s="727"/>
      <c r="B1280" s="609"/>
      <c r="C1280" s="609"/>
      <c r="D1280" s="610"/>
      <c r="E1280" s="1140"/>
      <c r="F1280" s="1141"/>
      <c r="G1280" s="1142"/>
      <c r="H1280" s="1142"/>
      <c r="I1280" s="1148"/>
      <c r="J1280" s="1142"/>
      <c r="K1280" s="1142"/>
      <c r="L1280" s="1142"/>
      <c r="M1280" s="1142"/>
      <c r="N1280" s="1142"/>
    </row>
    <row r="1281" spans="1:14" s="3" customFormat="1" x14ac:dyDescent="0.25">
      <c r="A1281" s="727"/>
      <c r="B1281" s="609"/>
      <c r="C1281" s="609"/>
      <c r="D1281" s="610"/>
      <c r="E1281" s="1140"/>
      <c r="F1281" s="1141"/>
      <c r="G1281" s="1142"/>
      <c r="H1281" s="1142"/>
      <c r="I1281" s="1148"/>
      <c r="J1281" s="1142"/>
      <c r="K1281" s="1142"/>
      <c r="L1281" s="1142"/>
      <c r="M1281" s="1142"/>
      <c r="N1281" s="1142"/>
    </row>
    <row r="1282" spans="1:14" s="3" customFormat="1" x14ac:dyDescent="0.25">
      <c r="A1282" s="727"/>
      <c r="B1282" s="609"/>
      <c r="C1282" s="609"/>
      <c r="D1282" s="610"/>
      <c r="E1282" s="1140"/>
      <c r="F1282" s="1141"/>
      <c r="G1282" s="1142"/>
      <c r="H1282" s="1142"/>
      <c r="I1282" s="1148"/>
      <c r="J1282" s="1142"/>
      <c r="K1282" s="1142"/>
      <c r="L1282" s="1142"/>
      <c r="M1282" s="1142"/>
      <c r="N1282" s="1142"/>
    </row>
    <row r="1283" spans="1:14" s="3" customFormat="1" x14ac:dyDescent="0.25">
      <c r="A1283" s="727"/>
      <c r="B1283" s="609"/>
      <c r="C1283" s="609"/>
      <c r="D1283" s="610"/>
      <c r="E1283" s="1140"/>
      <c r="F1283" s="1141"/>
      <c r="G1283" s="1142"/>
      <c r="H1283" s="1142"/>
      <c r="I1283" s="1148"/>
      <c r="J1283" s="1142"/>
      <c r="K1283" s="1142"/>
      <c r="L1283" s="1142"/>
      <c r="M1283" s="1142"/>
      <c r="N1283" s="1142"/>
    </row>
    <row r="1284" spans="1:14" s="3" customFormat="1" x14ac:dyDescent="0.25">
      <c r="A1284" s="727"/>
      <c r="B1284" s="609"/>
      <c r="C1284" s="609"/>
      <c r="D1284" s="610"/>
      <c r="E1284" s="1140"/>
      <c r="F1284" s="1141"/>
      <c r="G1284" s="1142"/>
      <c r="H1284" s="1142"/>
      <c r="I1284" s="1148"/>
      <c r="J1284" s="1142"/>
      <c r="K1284" s="1142"/>
      <c r="L1284" s="1142"/>
      <c r="M1284" s="1142"/>
      <c r="N1284" s="1142"/>
    </row>
    <row r="1285" spans="1:14" s="3" customFormat="1" x14ac:dyDescent="0.25">
      <c r="A1285" s="727"/>
      <c r="B1285" s="609"/>
      <c r="C1285" s="609"/>
      <c r="D1285" s="610"/>
      <c r="E1285" s="1140"/>
      <c r="F1285" s="1141"/>
      <c r="G1285" s="1142"/>
      <c r="H1285" s="1142"/>
      <c r="I1285" s="1148"/>
      <c r="J1285" s="1142"/>
      <c r="K1285" s="1142"/>
      <c r="L1285" s="1142"/>
      <c r="M1285" s="1142"/>
      <c r="N1285" s="1142"/>
    </row>
    <row r="1286" spans="1:14" s="3" customFormat="1" x14ac:dyDescent="0.25">
      <c r="A1286" s="727"/>
      <c r="B1286" s="609"/>
      <c r="C1286" s="609"/>
      <c r="D1286" s="610"/>
      <c r="E1286" s="1140"/>
      <c r="F1286" s="1141"/>
      <c r="G1286" s="1142"/>
      <c r="H1286" s="1142"/>
      <c r="I1286" s="1148"/>
      <c r="J1286" s="1142"/>
      <c r="K1286" s="1142"/>
      <c r="L1286" s="1142"/>
      <c r="M1286" s="1142"/>
      <c r="N1286" s="1142"/>
    </row>
    <row r="1287" spans="1:14" s="3" customFormat="1" x14ac:dyDescent="0.25">
      <c r="A1287" s="727"/>
      <c r="B1287" s="609"/>
      <c r="C1287" s="609"/>
      <c r="D1287" s="610"/>
      <c r="E1287" s="1140"/>
      <c r="F1287" s="1141"/>
      <c r="G1287" s="1142"/>
      <c r="H1287" s="1142"/>
      <c r="I1287" s="1148"/>
      <c r="J1287" s="1142"/>
      <c r="K1287" s="1142"/>
      <c r="L1287" s="1142"/>
      <c r="M1287" s="1142"/>
      <c r="N1287" s="1142"/>
    </row>
    <row r="1288" spans="1:14" s="3" customFormat="1" x14ac:dyDescent="0.25">
      <c r="A1288" s="727"/>
      <c r="B1288" s="609"/>
      <c r="C1288" s="609"/>
      <c r="D1288" s="610"/>
      <c r="E1288" s="1140"/>
      <c r="F1288" s="1141"/>
      <c r="G1288" s="1142"/>
      <c r="H1288" s="1142"/>
      <c r="I1288" s="1148"/>
      <c r="J1288" s="1142"/>
      <c r="K1288" s="1142"/>
      <c r="L1288" s="1142"/>
      <c r="M1288" s="1142"/>
      <c r="N1288" s="1142"/>
    </row>
    <row r="1289" spans="1:14" s="3" customFormat="1" x14ac:dyDescent="0.25">
      <c r="A1289" s="727"/>
      <c r="B1289" s="609"/>
      <c r="C1289" s="609"/>
      <c r="D1289" s="610"/>
      <c r="E1289" s="1140"/>
      <c r="F1289" s="1141"/>
      <c r="G1289" s="1142"/>
      <c r="H1289" s="1142"/>
      <c r="I1289" s="1148"/>
      <c r="J1289" s="1142"/>
      <c r="K1289" s="1142"/>
      <c r="L1289" s="1142"/>
      <c r="M1289" s="1142"/>
      <c r="N1289" s="1142"/>
    </row>
    <row r="1290" spans="1:14" s="3" customFormat="1" x14ac:dyDescent="0.25">
      <c r="A1290" s="727"/>
      <c r="B1290" s="609"/>
      <c r="C1290" s="609"/>
      <c r="D1290" s="610"/>
      <c r="E1290" s="1140"/>
      <c r="F1290" s="1141"/>
      <c r="G1290" s="1142"/>
      <c r="H1290" s="1142"/>
      <c r="I1290" s="1148"/>
      <c r="J1290" s="1142"/>
      <c r="K1290" s="1142"/>
      <c r="L1290" s="1142"/>
      <c r="M1290" s="1142"/>
      <c r="N1290" s="1142"/>
    </row>
    <row r="1291" spans="1:14" s="3" customFormat="1" x14ac:dyDescent="0.25">
      <c r="A1291" s="727"/>
      <c r="B1291" s="609"/>
      <c r="C1291" s="609"/>
      <c r="D1291" s="610"/>
      <c r="E1291" s="1140"/>
      <c r="F1291" s="1141"/>
      <c r="G1291" s="1142"/>
      <c r="H1291" s="1142"/>
      <c r="I1291" s="1148"/>
      <c r="J1291" s="1142"/>
      <c r="K1291" s="1142"/>
      <c r="L1291" s="1142"/>
      <c r="M1291" s="1142"/>
      <c r="N1291" s="1142"/>
    </row>
    <row r="1292" spans="1:14" s="3" customFormat="1" x14ac:dyDescent="0.25">
      <c r="A1292" s="727"/>
      <c r="B1292" s="609"/>
      <c r="C1292" s="609"/>
      <c r="D1292" s="610"/>
      <c r="E1292" s="1140"/>
      <c r="F1292" s="1141"/>
      <c r="G1292" s="1142"/>
      <c r="H1292" s="1142"/>
      <c r="I1292" s="1148"/>
      <c r="J1292" s="1142"/>
      <c r="K1292" s="1142"/>
      <c r="L1292" s="1142"/>
      <c r="M1292" s="1142"/>
      <c r="N1292" s="1142"/>
    </row>
    <row r="1293" spans="1:14" s="3" customFormat="1" x14ac:dyDescent="0.25">
      <c r="A1293" s="727"/>
      <c r="B1293" s="609"/>
      <c r="C1293" s="609"/>
      <c r="D1293" s="610"/>
      <c r="E1293" s="1140"/>
      <c r="F1293" s="1141"/>
      <c r="G1293" s="1142"/>
      <c r="H1293" s="1142"/>
      <c r="I1293" s="1148"/>
      <c r="J1293" s="1142"/>
      <c r="K1293" s="1142"/>
      <c r="L1293" s="1142"/>
      <c r="M1293" s="1142"/>
      <c r="N1293" s="1142"/>
    </row>
    <row r="1294" spans="1:14" s="3" customFormat="1" x14ac:dyDescent="0.25">
      <c r="A1294" s="727"/>
      <c r="B1294" s="609"/>
      <c r="C1294" s="609"/>
      <c r="D1294" s="610"/>
      <c r="E1294" s="1140"/>
      <c r="F1294" s="1141"/>
      <c r="G1294" s="1142"/>
      <c r="H1294" s="1142"/>
      <c r="I1294" s="1148"/>
      <c r="J1294" s="1142"/>
      <c r="K1294" s="1142"/>
      <c r="L1294" s="1142"/>
      <c r="M1294" s="1142"/>
      <c r="N1294" s="1142"/>
    </row>
    <row r="1295" spans="1:14" s="3" customFormat="1" x14ac:dyDescent="0.25">
      <c r="A1295" s="727"/>
      <c r="B1295" s="609"/>
      <c r="C1295" s="609"/>
      <c r="D1295" s="610"/>
      <c r="E1295" s="1140"/>
      <c r="F1295" s="1141"/>
      <c r="G1295" s="1142"/>
      <c r="H1295" s="1142"/>
      <c r="I1295" s="1148"/>
      <c r="J1295" s="1142"/>
      <c r="K1295" s="1142"/>
      <c r="L1295" s="1142"/>
      <c r="M1295" s="1142"/>
      <c r="N1295" s="1142"/>
    </row>
    <row r="1296" spans="1:14" s="3" customFormat="1" x14ac:dyDescent="0.25">
      <c r="A1296" s="727"/>
      <c r="B1296" s="609"/>
      <c r="C1296" s="609"/>
      <c r="D1296" s="610"/>
      <c r="E1296" s="1140"/>
      <c r="F1296" s="1141"/>
      <c r="G1296" s="1142"/>
      <c r="H1296" s="1142"/>
      <c r="I1296" s="1148"/>
      <c r="J1296" s="1142"/>
      <c r="K1296" s="1142"/>
      <c r="L1296" s="1142"/>
      <c r="M1296" s="1142"/>
      <c r="N1296" s="1142"/>
    </row>
    <row r="1297" spans="1:14" s="3" customFormat="1" x14ac:dyDescent="0.25">
      <c r="A1297" s="727"/>
      <c r="B1297" s="609"/>
      <c r="C1297" s="609"/>
      <c r="D1297" s="610"/>
      <c r="E1297" s="1140"/>
      <c r="F1297" s="1141"/>
      <c r="G1297" s="1142"/>
      <c r="H1297" s="1142"/>
      <c r="I1297" s="1148"/>
      <c r="J1297" s="1142"/>
      <c r="K1297" s="1142"/>
      <c r="L1297" s="1142"/>
      <c r="M1297" s="1142"/>
      <c r="N1297" s="1142"/>
    </row>
    <row r="1298" spans="1:14" s="3" customFormat="1" x14ac:dyDescent="0.25">
      <c r="A1298" s="727"/>
      <c r="B1298" s="609"/>
      <c r="C1298" s="609"/>
      <c r="D1298" s="610"/>
      <c r="E1298" s="1140"/>
      <c r="F1298" s="1141"/>
      <c r="G1298" s="1142"/>
      <c r="H1298" s="1142"/>
      <c r="I1298" s="1148"/>
      <c r="J1298" s="1142"/>
      <c r="K1298" s="1142"/>
      <c r="L1298" s="1142"/>
      <c r="M1298" s="1142"/>
      <c r="N1298" s="1142"/>
    </row>
    <row r="1299" spans="1:14" s="3" customFormat="1" x14ac:dyDescent="0.25">
      <c r="A1299" s="727"/>
      <c r="B1299" s="609"/>
      <c r="C1299" s="609"/>
      <c r="D1299" s="610"/>
      <c r="E1299" s="1140"/>
      <c r="F1299" s="1141"/>
      <c r="G1299" s="1142"/>
      <c r="H1299" s="1142"/>
      <c r="I1299" s="1148"/>
      <c r="J1299" s="1142"/>
      <c r="K1299" s="1142"/>
      <c r="L1299" s="1142"/>
      <c r="M1299" s="1142"/>
      <c r="N1299" s="1142"/>
    </row>
    <row r="1300" spans="1:14" s="3" customFormat="1" x14ac:dyDescent="0.25">
      <c r="A1300" s="727"/>
      <c r="B1300" s="609"/>
      <c r="C1300" s="609"/>
      <c r="D1300" s="610"/>
      <c r="E1300" s="1140"/>
      <c r="F1300" s="1141"/>
      <c r="G1300" s="1142"/>
      <c r="H1300" s="1142"/>
      <c r="I1300" s="1148"/>
      <c r="J1300" s="1142"/>
      <c r="K1300" s="1142"/>
      <c r="L1300" s="1142"/>
      <c r="M1300" s="1142"/>
      <c r="N1300" s="1142"/>
    </row>
    <row r="1301" spans="1:14" s="3" customFormat="1" x14ac:dyDescent="0.25">
      <c r="A1301" s="727"/>
      <c r="B1301" s="609"/>
      <c r="C1301" s="609"/>
      <c r="D1301" s="610"/>
      <c r="E1301" s="1140"/>
      <c r="F1301" s="1141"/>
      <c r="G1301" s="1142"/>
      <c r="H1301" s="1142"/>
      <c r="I1301" s="1148"/>
      <c r="J1301" s="1142"/>
      <c r="K1301" s="1142"/>
      <c r="L1301" s="1142"/>
      <c r="M1301" s="1142"/>
      <c r="N1301" s="1142"/>
    </row>
    <row r="1302" spans="1:14" s="3" customFormat="1" x14ac:dyDescent="0.25">
      <c r="A1302" s="727"/>
      <c r="B1302" s="609"/>
      <c r="C1302" s="609"/>
      <c r="D1302" s="610"/>
      <c r="E1302" s="1140"/>
      <c r="F1302" s="1141"/>
      <c r="G1302" s="1142"/>
      <c r="H1302" s="1142"/>
      <c r="I1302" s="1148"/>
      <c r="J1302" s="1142"/>
      <c r="K1302" s="1142"/>
      <c r="L1302" s="1142"/>
      <c r="M1302" s="1142"/>
      <c r="N1302" s="1142"/>
    </row>
    <row r="1303" spans="1:14" s="3" customFormat="1" x14ac:dyDescent="0.25">
      <c r="A1303" s="727"/>
      <c r="B1303" s="609"/>
      <c r="C1303" s="609"/>
      <c r="D1303" s="610"/>
      <c r="E1303" s="1140"/>
      <c r="F1303" s="1141"/>
      <c r="G1303" s="1142"/>
      <c r="H1303" s="1142"/>
      <c r="I1303" s="1148"/>
      <c r="J1303" s="1142"/>
      <c r="K1303" s="1142"/>
      <c r="L1303" s="1142"/>
      <c r="M1303" s="1142"/>
      <c r="N1303" s="1142"/>
    </row>
    <row r="1304" spans="1:14" s="3" customFormat="1" x14ac:dyDescent="0.25">
      <c r="A1304" s="727"/>
      <c r="B1304" s="609"/>
      <c r="C1304" s="609"/>
      <c r="D1304" s="610"/>
      <c r="E1304" s="1140"/>
      <c r="F1304" s="1141"/>
      <c r="G1304" s="1142"/>
      <c r="H1304" s="1142"/>
      <c r="I1304" s="1148"/>
      <c r="J1304" s="1142"/>
      <c r="K1304" s="1142"/>
      <c r="L1304" s="1142"/>
      <c r="M1304" s="1142"/>
      <c r="N1304" s="1142"/>
    </row>
    <row r="1305" spans="1:14" s="3" customFormat="1" x14ac:dyDescent="0.25">
      <c r="A1305" s="727"/>
      <c r="B1305" s="609"/>
      <c r="C1305" s="609"/>
      <c r="D1305" s="610"/>
      <c r="E1305" s="1140"/>
      <c r="F1305" s="1141"/>
      <c r="G1305" s="1142"/>
      <c r="H1305" s="1142"/>
      <c r="I1305" s="1148"/>
      <c r="J1305" s="1142"/>
      <c r="K1305" s="1142"/>
      <c r="L1305" s="1142"/>
      <c r="M1305" s="1142"/>
      <c r="N1305" s="1142"/>
    </row>
    <row r="1306" spans="1:14" s="3" customFormat="1" x14ac:dyDescent="0.25">
      <c r="A1306" s="727"/>
      <c r="B1306" s="609"/>
      <c r="C1306" s="609"/>
      <c r="D1306" s="610"/>
      <c r="E1306" s="1140"/>
      <c r="F1306" s="1141"/>
      <c r="G1306" s="1142"/>
      <c r="H1306" s="1142"/>
      <c r="I1306" s="1148"/>
      <c r="J1306" s="1142"/>
      <c r="K1306" s="1142"/>
      <c r="L1306" s="1142"/>
      <c r="M1306" s="1142"/>
      <c r="N1306" s="1142"/>
    </row>
    <row r="1307" spans="1:14" s="3" customFormat="1" x14ac:dyDescent="0.25">
      <c r="A1307" s="727"/>
      <c r="B1307" s="609"/>
      <c r="C1307" s="609"/>
      <c r="D1307" s="610"/>
      <c r="E1307" s="1140"/>
      <c r="F1307" s="1141"/>
      <c r="G1307" s="1142"/>
      <c r="H1307" s="1142"/>
      <c r="I1307" s="1148"/>
      <c r="J1307" s="1142"/>
      <c r="K1307" s="1142"/>
      <c r="L1307" s="1142"/>
      <c r="M1307" s="1142"/>
      <c r="N1307" s="1142"/>
    </row>
    <row r="1308" spans="1:14" s="3" customFormat="1" x14ac:dyDescent="0.25">
      <c r="A1308" s="727"/>
      <c r="B1308" s="609"/>
      <c r="C1308" s="609"/>
      <c r="D1308" s="610"/>
      <c r="E1308" s="1140"/>
      <c r="F1308" s="1141"/>
      <c r="G1308" s="1142"/>
      <c r="H1308" s="1142"/>
      <c r="I1308" s="1148"/>
      <c r="J1308" s="1142"/>
      <c r="K1308" s="1142"/>
      <c r="L1308" s="1142"/>
      <c r="M1308" s="1142"/>
      <c r="N1308" s="1142"/>
    </row>
    <row r="1309" spans="1:14" s="3" customFormat="1" x14ac:dyDescent="0.25">
      <c r="A1309" s="727"/>
      <c r="B1309" s="609"/>
      <c r="C1309" s="609"/>
      <c r="D1309" s="610"/>
      <c r="E1309" s="1140"/>
      <c r="F1309" s="1141"/>
      <c r="G1309" s="1142"/>
      <c r="H1309" s="1142"/>
      <c r="I1309" s="1148"/>
      <c r="J1309" s="1142"/>
      <c r="K1309" s="1142"/>
      <c r="L1309" s="1142"/>
      <c r="M1309" s="1142"/>
      <c r="N1309" s="1142"/>
    </row>
    <row r="1310" spans="1:14" s="3" customFormat="1" x14ac:dyDescent="0.25">
      <c r="A1310" s="727"/>
      <c r="B1310" s="609"/>
      <c r="C1310" s="609"/>
      <c r="D1310" s="610"/>
      <c r="E1310" s="1140"/>
      <c r="F1310" s="1141"/>
      <c r="G1310" s="1142"/>
      <c r="H1310" s="1142"/>
      <c r="I1310" s="1148"/>
      <c r="J1310" s="1142"/>
      <c r="K1310" s="1142"/>
      <c r="L1310" s="1142"/>
      <c r="M1310" s="1142"/>
      <c r="N1310" s="1142"/>
    </row>
    <row r="1311" spans="1:14" s="3" customFormat="1" x14ac:dyDescent="0.25">
      <c r="A1311" s="727"/>
      <c r="B1311" s="609"/>
      <c r="C1311" s="609"/>
      <c r="D1311" s="610"/>
      <c r="E1311" s="1140"/>
      <c r="F1311" s="1141"/>
      <c r="G1311" s="1142"/>
      <c r="H1311" s="1142"/>
      <c r="I1311" s="1148"/>
      <c r="J1311" s="1142"/>
      <c r="K1311" s="1142"/>
      <c r="L1311" s="1142"/>
      <c r="M1311" s="1142"/>
      <c r="N1311" s="1142"/>
    </row>
    <row r="1312" spans="1:14" s="3" customFormat="1" x14ac:dyDescent="0.25">
      <c r="A1312" s="727"/>
      <c r="B1312" s="609"/>
      <c r="C1312" s="609"/>
      <c r="D1312" s="610"/>
      <c r="E1312" s="1140"/>
      <c r="F1312" s="1141"/>
      <c r="G1312" s="1142"/>
      <c r="H1312" s="1142"/>
      <c r="I1312" s="1148"/>
      <c r="J1312" s="1142"/>
      <c r="K1312" s="1142"/>
      <c r="L1312" s="1142"/>
      <c r="M1312" s="1142"/>
      <c r="N1312" s="1142"/>
    </row>
    <row r="1313" spans="1:14" s="3" customFormat="1" x14ac:dyDescent="0.25">
      <c r="A1313" s="727"/>
      <c r="B1313" s="609"/>
      <c r="C1313" s="609"/>
      <c r="D1313" s="610"/>
      <c r="E1313" s="1140"/>
      <c r="F1313" s="1141"/>
      <c r="G1313" s="1142"/>
      <c r="H1313" s="1142"/>
      <c r="I1313" s="1148"/>
      <c r="J1313" s="1142"/>
      <c r="K1313" s="1142"/>
      <c r="L1313" s="1142"/>
      <c r="M1313" s="1142"/>
      <c r="N1313" s="1142"/>
    </row>
    <row r="1314" spans="1:14" s="3" customFormat="1" x14ac:dyDescent="0.25">
      <c r="A1314" s="727"/>
      <c r="B1314" s="609"/>
      <c r="C1314" s="609"/>
      <c r="D1314" s="610"/>
      <c r="E1314" s="1140"/>
      <c r="F1314" s="1141"/>
      <c r="G1314" s="1142"/>
      <c r="H1314" s="1142"/>
      <c r="I1314" s="1148"/>
      <c r="J1314" s="1142"/>
      <c r="K1314" s="1142"/>
      <c r="L1314" s="1142"/>
      <c r="M1314" s="1142"/>
      <c r="N1314" s="1142"/>
    </row>
    <row r="1315" spans="1:14" s="3" customFormat="1" x14ac:dyDescent="0.25">
      <c r="A1315" s="727"/>
      <c r="B1315" s="609"/>
      <c r="C1315" s="609"/>
      <c r="D1315" s="610"/>
      <c r="E1315" s="1140"/>
      <c r="F1315" s="1141"/>
      <c r="G1315" s="1142"/>
      <c r="H1315" s="1142"/>
      <c r="I1315" s="1148"/>
      <c r="J1315" s="1142"/>
      <c r="K1315" s="1142"/>
      <c r="L1315" s="1142"/>
      <c r="M1315" s="1142"/>
      <c r="N1315" s="1142"/>
    </row>
    <row r="1316" spans="1:14" s="3" customFormat="1" x14ac:dyDescent="0.25">
      <c r="A1316" s="727"/>
      <c r="B1316" s="609"/>
      <c r="C1316" s="609"/>
      <c r="D1316" s="610"/>
      <c r="E1316" s="1140"/>
      <c r="F1316" s="1141"/>
      <c r="G1316" s="1142"/>
      <c r="H1316" s="1142"/>
      <c r="I1316" s="1148"/>
      <c r="J1316" s="1142"/>
      <c r="K1316" s="1142"/>
      <c r="L1316" s="1142"/>
      <c r="M1316" s="1142"/>
      <c r="N1316" s="1142"/>
    </row>
    <row r="1317" spans="1:14" s="3" customFormat="1" x14ac:dyDescent="0.25">
      <c r="A1317" s="727"/>
      <c r="B1317" s="609"/>
      <c r="C1317" s="609"/>
      <c r="D1317" s="610"/>
      <c r="E1317" s="1140"/>
      <c r="F1317" s="1141"/>
      <c r="G1317" s="1142"/>
      <c r="H1317" s="1142"/>
      <c r="I1317" s="1148"/>
      <c r="J1317" s="1142"/>
      <c r="K1317" s="1142"/>
      <c r="L1317" s="1142"/>
      <c r="M1317" s="1142"/>
      <c r="N1317" s="1142"/>
    </row>
    <row r="1318" spans="1:14" s="3" customFormat="1" x14ac:dyDescent="0.25">
      <c r="A1318" s="727"/>
      <c r="B1318" s="609"/>
      <c r="C1318" s="609"/>
      <c r="D1318" s="610"/>
      <c r="E1318" s="1140"/>
      <c r="F1318" s="1141"/>
      <c r="G1318" s="1142"/>
      <c r="H1318" s="1142"/>
      <c r="I1318" s="1148"/>
      <c r="J1318" s="1142"/>
      <c r="K1318" s="1142"/>
      <c r="L1318" s="1142"/>
      <c r="M1318" s="1142"/>
      <c r="N1318" s="1142"/>
    </row>
    <row r="1319" spans="1:14" s="3" customFormat="1" x14ac:dyDescent="0.25">
      <c r="A1319" s="727"/>
      <c r="B1319" s="609"/>
      <c r="C1319" s="609"/>
      <c r="D1319" s="610"/>
      <c r="E1319" s="1140"/>
      <c r="F1319" s="1141"/>
      <c r="G1319" s="1142"/>
      <c r="H1319" s="1142"/>
      <c r="I1319" s="1148"/>
      <c r="J1319" s="1142"/>
      <c r="K1319" s="1142"/>
      <c r="L1319" s="1142"/>
      <c r="M1319" s="1142"/>
      <c r="N1319" s="1142"/>
    </row>
    <row r="1320" spans="1:14" s="3" customFormat="1" x14ac:dyDescent="0.25">
      <c r="A1320" s="727"/>
      <c r="B1320" s="609"/>
      <c r="C1320" s="609"/>
      <c r="D1320" s="610"/>
      <c r="E1320" s="1140"/>
      <c r="F1320" s="1141"/>
      <c r="G1320" s="1142"/>
      <c r="H1320" s="1142"/>
      <c r="I1320" s="1148"/>
      <c r="J1320" s="1142"/>
      <c r="K1320" s="1142"/>
      <c r="L1320" s="1142"/>
      <c r="M1320" s="1142"/>
      <c r="N1320" s="1142"/>
    </row>
    <row r="1321" spans="1:14" s="3" customFormat="1" x14ac:dyDescent="0.25">
      <c r="A1321" s="727"/>
      <c r="B1321" s="609"/>
      <c r="C1321" s="609"/>
      <c r="D1321" s="610"/>
      <c r="E1321" s="1140"/>
      <c r="F1321" s="1141"/>
      <c r="G1321" s="1142"/>
      <c r="H1321" s="1142"/>
      <c r="I1321" s="1148"/>
      <c r="J1321" s="1142"/>
      <c r="K1321" s="1142"/>
      <c r="L1321" s="1142"/>
      <c r="M1321" s="1142"/>
      <c r="N1321" s="1142"/>
    </row>
    <row r="1322" spans="1:14" s="3" customFormat="1" x14ac:dyDescent="0.25">
      <c r="A1322" s="727"/>
      <c r="B1322" s="609"/>
      <c r="C1322" s="609"/>
      <c r="D1322" s="610"/>
      <c r="E1322" s="1140"/>
      <c r="F1322" s="1141"/>
      <c r="G1322" s="1142"/>
      <c r="H1322" s="1142"/>
      <c r="I1322" s="1148"/>
      <c r="J1322" s="1142"/>
      <c r="K1322" s="1142"/>
      <c r="L1322" s="1142"/>
      <c r="M1322" s="1142"/>
      <c r="N1322" s="1142"/>
    </row>
    <row r="1323" spans="1:14" s="3" customFormat="1" x14ac:dyDescent="0.25">
      <c r="A1323" s="727"/>
      <c r="B1323" s="609"/>
      <c r="C1323" s="609"/>
      <c r="D1323" s="610"/>
      <c r="E1323" s="1140"/>
      <c r="F1323" s="1141"/>
      <c r="G1323" s="1142"/>
      <c r="H1323" s="1142"/>
      <c r="I1323" s="1148"/>
      <c r="J1323" s="1142"/>
      <c r="K1323" s="1142"/>
      <c r="L1323" s="1142"/>
      <c r="M1323" s="1142"/>
      <c r="N1323" s="1142"/>
    </row>
    <row r="1324" spans="1:14" s="3" customFormat="1" x14ac:dyDescent="0.25">
      <c r="A1324" s="727"/>
      <c r="B1324" s="609"/>
      <c r="C1324" s="609"/>
      <c r="D1324" s="610"/>
      <c r="E1324" s="1140"/>
      <c r="F1324" s="1141"/>
      <c r="G1324" s="1142"/>
      <c r="H1324" s="1142"/>
      <c r="I1324" s="1148"/>
      <c r="J1324" s="1142"/>
      <c r="K1324" s="1142"/>
      <c r="L1324" s="1142"/>
      <c r="M1324" s="1142"/>
      <c r="N1324" s="1142"/>
    </row>
    <row r="1325" spans="1:14" s="3" customFormat="1" x14ac:dyDescent="0.25">
      <c r="A1325" s="727"/>
      <c r="B1325" s="609"/>
      <c r="C1325" s="609"/>
      <c r="D1325" s="610"/>
      <c r="E1325" s="1140"/>
      <c r="F1325" s="1141"/>
      <c r="G1325" s="1142"/>
      <c r="H1325" s="1142"/>
      <c r="I1325" s="1148"/>
      <c r="J1325" s="1142"/>
      <c r="K1325" s="1142"/>
      <c r="L1325" s="1142"/>
      <c r="M1325" s="1142"/>
      <c r="N1325" s="1142"/>
    </row>
    <row r="1326" spans="1:14" s="3" customFormat="1" x14ac:dyDescent="0.25">
      <c r="A1326" s="727"/>
      <c r="B1326" s="609"/>
      <c r="C1326" s="609"/>
      <c r="D1326" s="610"/>
      <c r="E1326" s="1140"/>
      <c r="F1326" s="1141"/>
      <c r="G1326" s="1142"/>
      <c r="H1326" s="1142"/>
      <c r="I1326" s="1148"/>
      <c r="J1326" s="1142"/>
      <c r="K1326" s="1142"/>
      <c r="L1326" s="1142"/>
      <c r="M1326" s="1142"/>
      <c r="N1326" s="1142"/>
    </row>
    <row r="1327" spans="1:14" s="3" customFormat="1" x14ac:dyDescent="0.25">
      <c r="A1327" s="727"/>
      <c r="B1327" s="609"/>
      <c r="C1327" s="609"/>
      <c r="D1327" s="610"/>
      <c r="E1327" s="1140"/>
      <c r="F1327" s="1141"/>
      <c r="G1327" s="1142"/>
      <c r="H1327" s="1142"/>
      <c r="I1327" s="1148"/>
      <c r="J1327" s="1142"/>
      <c r="K1327" s="1142"/>
      <c r="L1327" s="1142"/>
      <c r="M1327" s="1142"/>
      <c r="N1327" s="1142"/>
    </row>
    <row r="1328" spans="1:14" s="3" customFormat="1" x14ac:dyDescent="0.25">
      <c r="A1328" s="727"/>
      <c r="B1328" s="609"/>
      <c r="C1328" s="609"/>
      <c r="D1328" s="610"/>
      <c r="E1328" s="1140"/>
      <c r="F1328" s="1141"/>
      <c r="G1328" s="1142"/>
      <c r="H1328" s="1142"/>
      <c r="I1328" s="1148"/>
      <c r="J1328" s="1142"/>
      <c r="K1328" s="1142"/>
      <c r="L1328" s="1142"/>
      <c r="M1328" s="1142"/>
      <c r="N1328" s="1142"/>
    </row>
    <row r="1329" spans="1:14" s="3" customFormat="1" x14ac:dyDescent="0.25">
      <c r="A1329" s="727"/>
      <c r="B1329" s="609"/>
      <c r="C1329" s="609"/>
      <c r="D1329" s="610"/>
      <c r="E1329" s="1140"/>
      <c r="F1329" s="1141"/>
      <c r="G1329" s="1142"/>
      <c r="H1329" s="1142"/>
      <c r="I1329" s="1148"/>
      <c r="J1329" s="1142"/>
      <c r="K1329" s="1142"/>
      <c r="L1329" s="1142"/>
      <c r="M1329" s="1142"/>
      <c r="N1329" s="1142"/>
    </row>
    <row r="1330" spans="1:14" s="3" customFormat="1" x14ac:dyDescent="0.25">
      <c r="A1330" s="727"/>
      <c r="B1330" s="609"/>
      <c r="C1330" s="609"/>
      <c r="D1330" s="610"/>
      <c r="E1330" s="1140"/>
      <c r="F1330" s="1141"/>
      <c r="G1330" s="1142"/>
      <c r="H1330" s="1142"/>
      <c r="I1330" s="1148"/>
      <c r="J1330" s="1142"/>
      <c r="K1330" s="1142"/>
      <c r="L1330" s="1142"/>
      <c r="M1330" s="1142"/>
      <c r="N1330" s="1142"/>
    </row>
    <row r="1331" spans="1:14" s="3" customFormat="1" x14ac:dyDescent="0.25">
      <c r="A1331" s="727"/>
      <c r="B1331" s="609"/>
      <c r="C1331" s="609"/>
      <c r="D1331" s="610"/>
      <c r="E1331" s="1140"/>
      <c r="F1331" s="1141"/>
      <c r="G1331" s="1142"/>
      <c r="H1331" s="1142"/>
      <c r="I1331" s="1148"/>
      <c r="J1331" s="1142"/>
      <c r="K1331" s="1142"/>
      <c r="L1331" s="1142"/>
      <c r="M1331" s="1142"/>
      <c r="N1331" s="1142"/>
    </row>
    <row r="1332" spans="1:14" s="3" customFormat="1" x14ac:dyDescent="0.25">
      <c r="A1332" s="727"/>
      <c r="B1332" s="609"/>
      <c r="C1332" s="609"/>
      <c r="D1332" s="610"/>
      <c r="E1332" s="1140"/>
      <c r="F1332" s="1141"/>
      <c r="G1332" s="1142"/>
      <c r="H1332" s="1142"/>
      <c r="I1332" s="1148"/>
      <c r="J1332" s="1142"/>
      <c r="K1332" s="1142"/>
      <c r="L1332" s="1142"/>
      <c r="M1332" s="1142"/>
      <c r="N1332" s="1142"/>
    </row>
    <row r="1333" spans="1:14" s="3" customFormat="1" x14ac:dyDescent="0.25">
      <c r="A1333" s="727"/>
      <c r="B1333" s="609"/>
      <c r="C1333" s="609"/>
      <c r="D1333" s="610"/>
      <c r="E1333" s="1140"/>
      <c r="F1333" s="1141"/>
      <c r="G1333" s="1142"/>
      <c r="H1333" s="1142"/>
      <c r="I1333" s="1148"/>
      <c r="J1333" s="1142"/>
      <c r="K1333" s="1142"/>
      <c r="L1333" s="1142"/>
      <c r="M1333" s="1142"/>
      <c r="N1333" s="1142"/>
    </row>
    <row r="1334" spans="1:14" s="3" customFormat="1" x14ac:dyDescent="0.25">
      <c r="A1334" s="727"/>
      <c r="B1334" s="609"/>
      <c r="C1334" s="609"/>
      <c r="D1334" s="610"/>
      <c r="E1334" s="1140"/>
      <c r="F1334" s="1141"/>
      <c r="G1334" s="1142"/>
      <c r="H1334" s="1142"/>
      <c r="I1334" s="1148"/>
      <c r="J1334" s="1142"/>
      <c r="K1334" s="1142"/>
      <c r="L1334" s="1142"/>
      <c r="M1334" s="1142"/>
      <c r="N1334" s="1142"/>
    </row>
    <row r="1335" spans="1:14" s="3" customFormat="1" x14ac:dyDescent="0.25">
      <c r="A1335" s="727"/>
      <c r="B1335" s="609"/>
      <c r="C1335" s="609"/>
      <c r="D1335" s="610"/>
      <c r="E1335" s="1140"/>
      <c r="F1335" s="1141"/>
      <c r="G1335" s="1142"/>
      <c r="H1335" s="1142"/>
      <c r="I1335" s="1148"/>
      <c r="J1335" s="1142"/>
      <c r="K1335" s="1142"/>
      <c r="L1335" s="1142"/>
      <c r="M1335" s="1142"/>
      <c r="N1335" s="1142"/>
    </row>
    <row r="1336" spans="1:14" s="3" customFormat="1" x14ac:dyDescent="0.25">
      <c r="A1336" s="727"/>
      <c r="B1336" s="609"/>
      <c r="C1336" s="609"/>
      <c r="D1336" s="610"/>
      <c r="E1336" s="1140"/>
      <c r="F1336" s="1141"/>
      <c r="G1336" s="1142"/>
      <c r="H1336" s="1142"/>
      <c r="I1336" s="1148"/>
      <c r="J1336" s="1142"/>
      <c r="K1336" s="1142"/>
      <c r="L1336" s="1142"/>
      <c r="M1336" s="1142"/>
      <c r="N1336" s="1142"/>
    </row>
    <row r="1337" spans="1:14" s="3" customFormat="1" x14ac:dyDescent="0.25">
      <c r="A1337" s="727"/>
      <c r="B1337" s="609"/>
      <c r="C1337" s="609"/>
      <c r="D1337" s="610"/>
      <c r="E1337" s="1140"/>
      <c r="F1337" s="1141"/>
      <c r="G1337" s="1142"/>
      <c r="H1337" s="1142"/>
      <c r="I1337" s="1148"/>
      <c r="J1337" s="1142"/>
      <c r="K1337" s="1142"/>
      <c r="L1337" s="1142"/>
      <c r="M1337" s="1142"/>
      <c r="N1337" s="1142"/>
    </row>
    <row r="1338" spans="1:14" s="3" customFormat="1" x14ac:dyDescent="0.25">
      <c r="A1338" s="727"/>
      <c r="B1338" s="609"/>
      <c r="C1338" s="609"/>
      <c r="D1338" s="610"/>
      <c r="E1338" s="1140"/>
      <c r="F1338" s="1141"/>
      <c r="G1338" s="1142"/>
      <c r="H1338" s="1142"/>
      <c r="I1338" s="1148"/>
      <c r="J1338" s="1142"/>
      <c r="K1338" s="1142"/>
      <c r="L1338" s="1142"/>
      <c r="M1338" s="1142"/>
      <c r="N1338" s="1142"/>
    </row>
    <row r="1339" spans="1:14" s="3" customFormat="1" x14ac:dyDescent="0.25">
      <c r="A1339" s="727"/>
      <c r="B1339" s="609"/>
      <c r="C1339" s="609"/>
      <c r="D1339" s="610"/>
      <c r="E1339" s="1140"/>
      <c r="F1339" s="1141"/>
      <c r="G1339" s="1142"/>
      <c r="H1339" s="1142"/>
      <c r="I1339" s="1148"/>
      <c r="J1339" s="1142"/>
      <c r="K1339" s="1142"/>
      <c r="L1339" s="1142"/>
      <c r="M1339" s="1142"/>
      <c r="N1339" s="1142"/>
    </row>
    <row r="1340" spans="1:14" s="3" customFormat="1" x14ac:dyDescent="0.25">
      <c r="A1340" s="727"/>
      <c r="B1340" s="609"/>
      <c r="C1340" s="609"/>
      <c r="D1340" s="610"/>
      <c r="E1340" s="1140"/>
      <c r="F1340" s="1141"/>
      <c r="G1340" s="1142"/>
      <c r="H1340" s="1142"/>
      <c r="I1340" s="1148"/>
      <c r="J1340" s="1142"/>
      <c r="K1340" s="1142"/>
      <c r="L1340" s="1142"/>
      <c r="M1340" s="1142"/>
      <c r="N1340" s="1142"/>
    </row>
    <row r="1341" spans="1:14" s="3" customFormat="1" x14ac:dyDescent="0.25">
      <c r="A1341" s="727"/>
      <c r="B1341" s="609"/>
      <c r="C1341" s="609"/>
      <c r="D1341" s="610"/>
      <c r="E1341" s="1140"/>
      <c r="F1341" s="1141"/>
      <c r="G1341" s="1142"/>
      <c r="H1341" s="1142"/>
      <c r="I1341" s="1148"/>
      <c r="J1341" s="1142"/>
      <c r="K1341" s="1142"/>
      <c r="L1341" s="1142"/>
      <c r="M1341" s="1142"/>
      <c r="N1341" s="1142"/>
    </row>
    <row r="1342" spans="1:14" s="3" customFormat="1" x14ac:dyDescent="0.25">
      <c r="A1342" s="727"/>
      <c r="B1342" s="609"/>
      <c r="C1342" s="609"/>
      <c r="D1342" s="610"/>
      <c r="E1342" s="1140"/>
      <c r="F1342" s="1141"/>
      <c r="G1342" s="1142"/>
      <c r="H1342" s="1142"/>
      <c r="I1342" s="1148"/>
      <c r="J1342" s="1142"/>
      <c r="K1342" s="1142"/>
      <c r="L1342" s="1142"/>
      <c r="M1342" s="1142"/>
      <c r="N1342" s="1142"/>
    </row>
    <row r="1343" spans="1:14" s="3" customFormat="1" x14ac:dyDescent="0.25">
      <c r="A1343" s="727"/>
      <c r="B1343" s="609"/>
      <c r="C1343" s="609"/>
      <c r="D1343" s="610"/>
      <c r="E1343" s="1140"/>
      <c r="F1343" s="1141"/>
      <c r="G1343" s="1142"/>
      <c r="H1343" s="1142"/>
      <c r="I1343" s="1148"/>
      <c r="J1343" s="1142"/>
      <c r="K1343" s="1142"/>
      <c r="L1343" s="1142"/>
      <c r="M1343" s="1142"/>
      <c r="N1343" s="1142"/>
    </row>
    <row r="1344" spans="1:14" s="3" customFormat="1" x14ac:dyDescent="0.25">
      <c r="A1344" s="727"/>
      <c r="B1344" s="609"/>
      <c r="C1344" s="609"/>
      <c r="D1344" s="610"/>
      <c r="E1344" s="1140"/>
      <c r="F1344" s="1141"/>
      <c r="G1344" s="1142"/>
      <c r="H1344" s="1142"/>
      <c r="I1344" s="1148"/>
      <c r="J1344" s="1142"/>
      <c r="K1344" s="1142"/>
      <c r="L1344" s="1142"/>
      <c r="M1344" s="1142"/>
      <c r="N1344" s="1142"/>
    </row>
    <row r="1345" spans="1:14" s="3" customFormat="1" x14ac:dyDescent="0.25">
      <c r="A1345" s="727"/>
      <c r="B1345" s="609"/>
      <c r="C1345" s="609"/>
      <c r="D1345" s="610"/>
      <c r="E1345" s="1140"/>
      <c r="F1345" s="1141"/>
      <c r="G1345" s="1142"/>
      <c r="H1345" s="1142"/>
      <c r="I1345" s="1148"/>
      <c r="J1345" s="1142"/>
      <c r="K1345" s="1142"/>
      <c r="L1345" s="1142"/>
      <c r="M1345" s="1142"/>
      <c r="N1345" s="1142"/>
    </row>
    <row r="1346" spans="1:14" s="3" customFormat="1" x14ac:dyDescent="0.25">
      <c r="A1346" s="727"/>
      <c r="B1346" s="609"/>
      <c r="C1346" s="609"/>
      <c r="D1346" s="610"/>
      <c r="E1346" s="1140"/>
      <c r="F1346" s="1141"/>
      <c r="G1346" s="1142"/>
      <c r="H1346" s="1142"/>
      <c r="I1346" s="1148"/>
      <c r="J1346" s="1142"/>
      <c r="K1346" s="1142"/>
      <c r="L1346" s="1142"/>
      <c r="M1346" s="1142"/>
      <c r="N1346" s="1142"/>
    </row>
    <row r="1347" spans="1:14" s="3" customFormat="1" x14ac:dyDescent="0.25">
      <c r="A1347" s="727"/>
      <c r="B1347" s="609"/>
      <c r="C1347" s="609"/>
      <c r="D1347" s="610"/>
      <c r="E1347" s="1140"/>
      <c r="F1347" s="1141"/>
      <c r="G1347" s="1142"/>
      <c r="H1347" s="1142"/>
      <c r="I1347" s="1148"/>
      <c r="J1347" s="1142"/>
      <c r="K1347" s="1142"/>
      <c r="L1347" s="1142"/>
      <c r="M1347" s="1142"/>
      <c r="N1347" s="1142"/>
    </row>
    <row r="1348" spans="1:14" s="3" customFormat="1" x14ac:dyDescent="0.25">
      <c r="A1348" s="727"/>
      <c r="B1348" s="609"/>
      <c r="C1348" s="609"/>
      <c r="D1348" s="610"/>
      <c r="E1348" s="1140"/>
      <c r="F1348" s="1141"/>
      <c r="G1348" s="1142"/>
      <c r="H1348" s="1142"/>
      <c r="I1348" s="1148"/>
      <c r="J1348" s="1142"/>
      <c r="K1348" s="1142"/>
      <c r="L1348" s="1142"/>
      <c r="M1348" s="1142"/>
      <c r="N1348" s="1142"/>
    </row>
    <row r="1349" spans="1:14" s="3" customFormat="1" x14ac:dyDescent="0.25">
      <c r="A1349" s="727"/>
      <c r="B1349" s="609"/>
      <c r="C1349" s="609"/>
      <c r="D1349" s="610"/>
      <c r="E1349" s="1140"/>
      <c r="F1349" s="1141"/>
      <c r="G1349" s="1142"/>
      <c r="H1349" s="1142"/>
      <c r="I1349" s="1148"/>
      <c r="J1349" s="1142"/>
      <c r="K1349" s="1142"/>
      <c r="L1349" s="1142"/>
      <c r="M1349" s="1142"/>
      <c r="N1349" s="1142"/>
    </row>
    <row r="1350" spans="1:14" s="3" customFormat="1" x14ac:dyDescent="0.25">
      <c r="A1350" s="727"/>
      <c r="B1350" s="609"/>
      <c r="C1350" s="609"/>
      <c r="D1350" s="610"/>
      <c r="E1350" s="1140"/>
      <c r="F1350" s="1141"/>
      <c r="G1350" s="1142"/>
      <c r="H1350" s="1142"/>
      <c r="I1350" s="1148"/>
      <c r="J1350" s="1142"/>
      <c r="K1350" s="1142"/>
      <c r="L1350" s="1142"/>
      <c r="M1350" s="1142"/>
      <c r="N1350" s="1142"/>
    </row>
    <row r="1351" spans="1:14" s="3" customFormat="1" x14ac:dyDescent="0.25">
      <c r="A1351" s="727"/>
      <c r="B1351" s="609"/>
      <c r="C1351" s="609"/>
      <c r="D1351" s="610"/>
      <c r="E1351" s="1140"/>
      <c r="F1351" s="1141"/>
      <c r="G1351" s="1142"/>
      <c r="H1351" s="1142"/>
      <c r="I1351" s="1148"/>
      <c r="J1351" s="1142"/>
      <c r="K1351" s="1142"/>
      <c r="L1351" s="1142"/>
      <c r="M1351" s="1142"/>
      <c r="N1351" s="1142"/>
    </row>
    <row r="1352" spans="1:14" s="3" customFormat="1" x14ac:dyDescent="0.25">
      <c r="A1352" s="727"/>
      <c r="B1352" s="609"/>
      <c r="C1352" s="609"/>
      <c r="D1352" s="610"/>
      <c r="E1352" s="1140"/>
      <c r="F1352" s="1141"/>
      <c r="G1352" s="1142"/>
      <c r="H1352" s="1142"/>
      <c r="I1352" s="1148"/>
      <c r="J1352" s="1142"/>
      <c r="K1352" s="1142"/>
      <c r="L1352" s="1142"/>
      <c r="M1352" s="1142"/>
      <c r="N1352" s="1142"/>
    </row>
    <row r="1353" spans="1:14" s="3" customFormat="1" x14ac:dyDescent="0.25">
      <c r="A1353" s="727"/>
      <c r="B1353" s="609"/>
      <c r="C1353" s="609"/>
      <c r="D1353" s="610"/>
      <c r="E1353" s="1140"/>
      <c r="F1353" s="1141"/>
      <c r="G1353" s="1142"/>
      <c r="H1353" s="1142"/>
      <c r="I1353" s="1148"/>
      <c r="J1353" s="1142"/>
      <c r="K1353" s="1142"/>
      <c r="L1353" s="1142"/>
      <c r="M1353" s="1142"/>
      <c r="N1353" s="1142"/>
    </row>
    <row r="1354" spans="1:14" s="3" customFormat="1" x14ac:dyDescent="0.25">
      <c r="A1354" s="727"/>
      <c r="B1354" s="609"/>
      <c r="C1354" s="609"/>
      <c r="D1354" s="610"/>
      <c r="E1354" s="1140"/>
      <c r="F1354" s="1141"/>
      <c r="G1354" s="1142"/>
      <c r="H1354" s="1142"/>
      <c r="I1354" s="1148"/>
      <c r="J1354" s="1142"/>
      <c r="K1354" s="1142"/>
      <c r="L1354" s="1142"/>
      <c r="M1354" s="1142"/>
      <c r="N1354" s="1142"/>
    </row>
    <row r="1355" spans="1:14" s="3" customFormat="1" x14ac:dyDescent="0.25">
      <c r="A1355" s="727"/>
      <c r="B1355" s="609"/>
      <c r="C1355" s="609"/>
      <c r="D1355" s="610"/>
      <c r="E1355" s="1140"/>
      <c r="F1355" s="1141"/>
      <c r="G1355" s="1142"/>
      <c r="H1355" s="1142"/>
      <c r="I1355" s="1148"/>
      <c r="J1355" s="1142"/>
      <c r="K1355" s="1142"/>
      <c r="L1355" s="1142"/>
      <c r="M1355" s="1142"/>
      <c r="N1355" s="1142"/>
    </row>
    <row r="1356" spans="1:14" s="3" customFormat="1" x14ac:dyDescent="0.25">
      <c r="A1356" s="727"/>
      <c r="B1356" s="609"/>
      <c r="C1356" s="609"/>
      <c r="D1356" s="610"/>
      <c r="E1356" s="1140"/>
      <c r="F1356" s="1141"/>
      <c r="G1356" s="1142"/>
      <c r="H1356" s="1142"/>
      <c r="I1356" s="1148"/>
      <c r="J1356" s="1142"/>
      <c r="K1356" s="1142"/>
      <c r="L1356" s="1142"/>
      <c r="M1356" s="1142"/>
      <c r="N1356" s="1142"/>
    </row>
    <row r="1357" spans="1:14" s="3" customFormat="1" x14ac:dyDescent="0.25">
      <c r="A1357" s="727"/>
      <c r="B1357" s="609"/>
      <c r="C1357" s="609"/>
      <c r="D1357" s="610"/>
      <c r="E1357" s="1140"/>
      <c r="F1357" s="1141"/>
      <c r="G1357" s="1142"/>
      <c r="H1357" s="1142"/>
      <c r="I1357" s="1148"/>
      <c r="J1357" s="1142"/>
      <c r="K1357" s="1142"/>
      <c r="L1357" s="1142"/>
      <c r="M1357" s="1142"/>
      <c r="N1357" s="1142"/>
    </row>
    <row r="1358" spans="1:14" s="3" customFormat="1" x14ac:dyDescent="0.25">
      <c r="A1358" s="727"/>
      <c r="B1358" s="609"/>
      <c r="C1358" s="609"/>
      <c r="D1358" s="610"/>
      <c r="E1358" s="1140"/>
      <c r="F1358" s="1141"/>
      <c r="G1358" s="1142"/>
      <c r="H1358" s="1142"/>
      <c r="I1358" s="1148"/>
      <c r="J1358" s="1142"/>
      <c r="K1358" s="1142"/>
      <c r="L1358" s="1142"/>
      <c r="M1358" s="1142"/>
      <c r="N1358" s="1142"/>
    </row>
    <row r="1359" spans="1:14" s="3" customFormat="1" x14ac:dyDescent="0.25">
      <c r="A1359" s="727"/>
      <c r="B1359" s="609"/>
      <c r="C1359" s="609"/>
      <c r="D1359" s="610"/>
      <c r="E1359" s="1140"/>
      <c r="F1359" s="1141"/>
      <c r="G1359" s="1142"/>
      <c r="H1359" s="1142"/>
      <c r="I1359" s="1148"/>
      <c r="J1359" s="1142"/>
      <c r="K1359" s="1142"/>
      <c r="L1359" s="1142"/>
      <c r="M1359" s="1142"/>
      <c r="N1359" s="1142"/>
    </row>
    <row r="1360" spans="1:14" s="3" customFormat="1" x14ac:dyDescent="0.25">
      <c r="A1360" s="727"/>
      <c r="B1360" s="609"/>
      <c r="C1360" s="609"/>
      <c r="D1360" s="610"/>
      <c r="E1360" s="1140"/>
      <c r="F1360" s="1141"/>
      <c r="G1360" s="1142"/>
      <c r="H1360" s="1142"/>
      <c r="I1360" s="1148"/>
      <c r="J1360" s="1142"/>
      <c r="K1360" s="1142"/>
      <c r="L1360" s="1142"/>
      <c r="M1360" s="1142"/>
      <c r="N1360" s="1142"/>
    </row>
    <row r="1361" spans="1:14" s="3" customFormat="1" x14ac:dyDescent="0.25">
      <c r="A1361" s="727"/>
      <c r="B1361" s="609"/>
      <c r="C1361" s="609"/>
      <c r="D1361" s="610"/>
      <c r="E1361" s="1140"/>
      <c r="F1361" s="1141"/>
      <c r="G1361" s="1142"/>
      <c r="H1361" s="1142"/>
      <c r="I1361" s="1148"/>
      <c r="J1361" s="1142"/>
      <c r="K1361" s="1142"/>
      <c r="L1361" s="1142"/>
      <c r="M1361" s="1142"/>
      <c r="N1361" s="1142"/>
    </row>
    <row r="1362" spans="1:14" s="3" customFormat="1" x14ac:dyDescent="0.25">
      <c r="A1362" s="727"/>
      <c r="B1362" s="609"/>
      <c r="C1362" s="609"/>
      <c r="D1362" s="610"/>
      <c r="E1362" s="1140"/>
      <c r="F1362" s="1141"/>
      <c r="G1362" s="1142"/>
      <c r="H1362" s="1142"/>
      <c r="I1362" s="1148"/>
      <c r="J1362" s="1142"/>
      <c r="K1362" s="1142"/>
      <c r="L1362" s="1142"/>
      <c r="M1362" s="1142"/>
      <c r="N1362" s="1142"/>
    </row>
    <row r="1363" spans="1:14" s="3" customFormat="1" x14ac:dyDescent="0.25">
      <c r="A1363" s="727"/>
      <c r="B1363" s="609"/>
      <c r="C1363" s="609"/>
      <c r="D1363" s="610"/>
      <c r="E1363" s="1140"/>
      <c r="F1363" s="1141"/>
      <c r="G1363" s="1142"/>
      <c r="H1363" s="1142"/>
      <c r="I1363" s="1148"/>
      <c r="J1363" s="1142"/>
      <c r="K1363" s="1142"/>
      <c r="L1363" s="1142"/>
      <c r="M1363" s="1142"/>
      <c r="N1363" s="1142"/>
    </row>
    <row r="1364" spans="1:14" s="3" customFormat="1" x14ac:dyDescent="0.25">
      <c r="A1364" s="727"/>
      <c r="B1364" s="609"/>
      <c r="C1364" s="609"/>
      <c r="D1364" s="610"/>
      <c r="E1364" s="1140"/>
      <c r="F1364" s="1141"/>
      <c r="G1364" s="1142"/>
      <c r="H1364" s="1142"/>
      <c r="I1364" s="1148"/>
      <c r="J1364" s="1142"/>
      <c r="K1364" s="1142"/>
      <c r="L1364" s="1142"/>
      <c r="M1364" s="1142"/>
      <c r="N1364" s="1142"/>
    </row>
    <row r="1365" spans="1:14" s="3" customFormat="1" x14ac:dyDescent="0.25">
      <c r="A1365" s="727"/>
      <c r="B1365" s="609"/>
      <c r="C1365" s="609"/>
      <c r="D1365" s="610"/>
      <c r="E1365" s="1140"/>
      <c r="F1365" s="1141"/>
      <c r="G1365" s="1142"/>
      <c r="H1365" s="1142"/>
      <c r="I1365" s="1148"/>
      <c r="J1365" s="1142"/>
      <c r="K1365" s="1142"/>
      <c r="L1365" s="1142"/>
      <c r="M1365" s="1142"/>
      <c r="N1365" s="1142"/>
    </row>
    <row r="1366" spans="1:14" s="3" customFormat="1" x14ac:dyDescent="0.25">
      <c r="A1366" s="727"/>
      <c r="B1366" s="609"/>
      <c r="C1366" s="609"/>
      <c r="D1366" s="610"/>
      <c r="E1366" s="1140"/>
      <c r="F1366" s="1141"/>
      <c r="G1366" s="1142"/>
      <c r="H1366" s="1142"/>
      <c r="I1366" s="1148"/>
      <c r="J1366" s="1142"/>
      <c r="K1366" s="1142"/>
      <c r="L1366" s="1142"/>
      <c r="M1366" s="1142"/>
      <c r="N1366" s="1142"/>
    </row>
    <row r="1367" spans="1:14" s="3" customFormat="1" x14ac:dyDescent="0.25">
      <c r="A1367" s="727"/>
      <c r="B1367" s="609"/>
      <c r="C1367" s="609"/>
      <c r="D1367" s="610"/>
      <c r="E1367" s="1140"/>
      <c r="F1367" s="1141"/>
      <c r="G1367" s="1142"/>
      <c r="H1367" s="1142"/>
      <c r="I1367" s="1148"/>
      <c r="J1367" s="1142"/>
      <c r="K1367" s="1142"/>
      <c r="L1367" s="1142"/>
      <c r="M1367" s="1142"/>
      <c r="N1367" s="1142"/>
    </row>
    <row r="1368" spans="1:14" s="3" customFormat="1" x14ac:dyDescent="0.25">
      <c r="A1368" s="727"/>
      <c r="B1368" s="609"/>
      <c r="C1368" s="609"/>
      <c r="D1368" s="610"/>
      <c r="E1368" s="1140"/>
      <c r="F1368" s="1141"/>
      <c r="G1368" s="1142"/>
      <c r="H1368" s="1142"/>
      <c r="I1368" s="1148"/>
      <c r="J1368" s="1142"/>
      <c r="K1368" s="1142"/>
      <c r="L1368" s="1142"/>
      <c r="M1368" s="1142"/>
      <c r="N1368" s="1142"/>
    </row>
    <row r="1369" spans="1:14" s="3" customFormat="1" x14ac:dyDescent="0.25">
      <c r="A1369" s="727"/>
      <c r="B1369" s="609"/>
      <c r="C1369" s="609"/>
      <c r="D1369" s="610"/>
      <c r="E1369" s="1140"/>
      <c r="F1369" s="1141"/>
      <c r="G1369" s="1142"/>
      <c r="H1369" s="1142"/>
      <c r="I1369" s="1148"/>
      <c r="J1369" s="1142"/>
      <c r="K1369" s="1142"/>
      <c r="L1369" s="1142"/>
      <c r="M1369" s="1142"/>
      <c r="N1369" s="1142"/>
    </row>
    <row r="1370" spans="1:14" s="3" customFormat="1" x14ac:dyDescent="0.25">
      <c r="A1370" s="727"/>
      <c r="B1370" s="609"/>
      <c r="C1370" s="609"/>
      <c r="D1370" s="610"/>
      <c r="E1370" s="1140"/>
      <c r="F1370" s="1141"/>
      <c r="G1370" s="1142"/>
      <c r="H1370" s="1142"/>
      <c r="I1370" s="1148"/>
      <c r="J1370" s="1142"/>
      <c r="K1370" s="1142"/>
      <c r="L1370" s="1142"/>
      <c r="M1370" s="1142"/>
      <c r="N1370" s="1142"/>
    </row>
    <row r="1371" spans="1:14" s="3" customFormat="1" x14ac:dyDescent="0.25">
      <c r="A1371" s="727"/>
      <c r="B1371" s="609"/>
      <c r="C1371" s="609"/>
      <c r="D1371" s="610"/>
      <c r="E1371" s="1140"/>
      <c r="F1371" s="1141"/>
      <c r="G1371" s="1142"/>
      <c r="H1371" s="1142"/>
      <c r="I1371" s="1148"/>
      <c r="J1371" s="1142"/>
      <c r="K1371" s="1142"/>
      <c r="L1371" s="1142"/>
      <c r="M1371" s="1142"/>
      <c r="N1371" s="1142"/>
    </row>
    <row r="1372" spans="1:14" s="3" customFormat="1" x14ac:dyDescent="0.25">
      <c r="A1372" s="727"/>
      <c r="B1372" s="609"/>
      <c r="C1372" s="609"/>
      <c r="D1372" s="610"/>
      <c r="E1372" s="1140"/>
      <c r="F1372" s="1141"/>
      <c r="G1372" s="1142"/>
      <c r="H1372" s="1142"/>
      <c r="I1372" s="1148"/>
      <c r="J1372" s="1142"/>
      <c r="K1372" s="1142"/>
      <c r="L1372" s="1142"/>
      <c r="M1372" s="1142"/>
      <c r="N1372" s="1142"/>
    </row>
    <row r="1373" spans="1:14" s="3" customFormat="1" x14ac:dyDescent="0.25">
      <c r="A1373" s="727"/>
      <c r="B1373" s="609"/>
      <c r="C1373" s="609"/>
      <c r="D1373" s="610"/>
      <c r="E1373" s="1140"/>
      <c r="F1373" s="1141"/>
      <c r="G1373" s="1142"/>
      <c r="H1373" s="1142"/>
      <c r="I1373" s="1148"/>
      <c r="J1373" s="1142"/>
      <c r="K1373" s="1142"/>
      <c r="L1373" s="1142"/>
      <c r="M1373" s="1142"/>
      <c r="N1373" s="1142"/>
    </row>
    <row r="1374" spans="1:14" s="3" customFormat="1" x14ac:dyDescent="0.25">
      <c r="A1374" s="727"/>
      <c r="B1374" s="609"/>
      <c r="C1374" s="609"/>
      <c r="D1374" s="610"/>
      <c r="E1374" s="1140"/>
      <c r="F1374" s="1141"/>
      <c r="G1374" s="1142"/>
      <c r="H1374" s="1142"/>
      <c r="I1374" s="1148"/>
      <c r="J1374" s="1142"/>
      <c r="K1374" s="1142"/>
      <c r="L1374" s="1142"/>
      <c r="M1374" s="1142"/>
      <c r="N1374" s="1142"/>
    </row>
    <row r="1375" spans="1:14" s="3" customFormat="1" x14ac:dyDescent="0.25">
      <c r="A1375" s="727"/>
      <c r="B1375" s="609"/>
      <c r="C1375" s="609"/>
      <c r="D1375" s="610"/>
      <c r="E1375" s="1140"/>
      <c r="F1375" s="1141"/>
      <c r="G1375" s="1142"/>
      <c r="H1375" s="1142"/>
      <c r="I1375" s="1148"/>
      <c r="J1375" s="1142"/>
      <c r="K1375" s="1142"/>
      <c r="L1375" s="1142"/>
      <c r="M1375" s="1142"/>
      <c r="N1375" s="1142"/>
    </row>
    <row r="1376" spans="1:14" s="3" customFormat="1" x14ac:dyDescent="0.25">
      <c r="A1376" s="727"/>
      <c r="B1376" s="609"/>
      <c r="C1376" s="609"/>
      <c r="D1376" s="610"/>
      <c r="E1376" s="1140"/>
      <c r="F1376" s="1141"/>
      <c r="G1376" s="1142"/>
      <c r="H1376" s="1142"/>
      <c r="I1376" s="1148"/>
      <c r="J1376" s="1142"/>
      <c r="K1376" s="1142"/>
      <c r="L1376" s="1142"/>
      <c r="M1376" s="1142"/>
      <c r="N1376" s="1142"/>
    </row>
    <row r="1377" spans="1:14" s="3" customFormat="1" x14ac:dyDescent="0.25">
      <c r="A1377" s="727"/>
      <c r="B1377" s="609"/>
      <c r="C1377" s="609"/>
      <c r="D1377" s="610"/>
      <c r="E1377" s="1140"/>
      <c r="F1377" s="1141"/>
      <c r="G1377" s="1142"/>
      <c r="H1377" s="1142"/>
      <c r="I1377" s="1148"/>
      <c r="J1377" s="1142"/>
      <c r="K1377" s="1142"/>
      <c r="L1377" s="1142"/>
      <c r="M1377" s="1142"/>
      <c r="N1377" s="1142"/>
    </row>
    <row r="1378" spans="1:14" s="3" customFormat="1" x14ac:dyDescent="0.25">
      <c r="A1378" s="727"/>
      <c r="B1378" s="609"/>
      <c r="C1378" s="609"/>
      <c r="D1378" s="610"/>
      <c r="E1378" s="1140"/>
      <c r="F1378" s="1141"/>
      <c r="G1378" s="1142"/>
      <c r="H1378" s="1142"/>
      <c r="I1378" s="1148"/>
      <c r="J1378" s="1142"/>
      <c r="K1378" s="1142"/>
      <c r="L1378" s="1142"/>
      <c r="M1378" s="1142"/>
      <c r="N1378" s="1142"/>
    </row>
    <row r="1379" spans="1:14" s="3" customFormat="1" x14ac:dyDescent="0.25">
      <c r="A1379" s="727"/>
      <c r="B1379" s="609"/>
      <c r="C1379" s="609"/>
      <c r="D1379" s="610"/>
      <c r="E1379" s="1140"/>
      <c r="F1379" s="1141"/>
      <c r="G1379" s="1142"/>
      <c r="H1379" s="1142"/>
      <c r="I1379" s="1148"/>
      <c r="J1379" s="1142"/>
      <c r="K1379" s="1142"/>
      <c r="L1379" s="1142"/>
      <c r="M1379" s="1142"/>
      <c r="N1379" s="1142"/>
    </row>
    <row r="1380" spans="1:14" s="3" customFormat="1" x14ac:dyDescent="0.25">
      <c r="A1380" s="727"/>
      <c r="B1380" s="609"/>
      <c r="C1380" s="609"/>
      <c r="D1380" s="610"/>
      <c r="E1380" s="1140"/>
      <c r="F1380" s="1141"/>
      <c r="G1380" s="1142"/>
      <c r="H1380" s="1142"/>
      <c r="I1380" s="1148"/>
      <c r="J1380" s="1142"/>
      <c r="K1380" s="1142"/>
      <c r="L1380" s="1142"/>
      <c r="M1380" s="1142"/>
      <c r="N1380" s="1142"/>
    </row>
    <row r="1381" spans="1:14" s="3" customFormat="1" x14ac:dyDescent="0.25">
      <c r="A1381" s="727"/>
      <c r="B1381" s="609"/>
      <c r="C1381" s="609"/>
      <c r="D1381" s="610"/>
      <c r="E1381" s="1140"/>
      <c r="F1381" s="1141"/>
      <c r="G1381" s="1142"/>
      <c r="H1381" s="1142"/>
      <c r="I1381" s="1148"/>
      <c r="J1381" s="1142"/>
      <c r="K1381" s="1142"/>
      <c r="L1381" s="1142"/>
      <c r="M1381" s="1142"/>
      <c r="N1381" s="1142"/>
    </row>
    <row r="1382" spans="1:14" s="3" customFormat="1" x14ac:dyDescent="0.25">
      <c r="A1382" s="727"/>
      <c r="B1382" s="609"/>
      <c r="C1382" s="609"/>
      <c r="D1382" s="610"/>
      <c r="E1382" s="1140"/>
      <c r="F1382" s="1141"/>
      <c r="G1382" s="1142"/>
      <c r="H1382" s="1142"/>
      <c r="I1382" s="1148"/>
      <c r="J1382" s="1142"/>
      <c r="K1382" s="1142"/>
      <c r="L1382" s="1142"/>
      <c r="M1382" s="1142"/>
      <c r="N1382" s="1142"/>
    </row>
    <row r="1383" spans="1:14" s="3" customFormat="1" x14ac:dyDescent="0.25">
      <c r="A1383" s="727"/>
      <c r="B1383" s="609"/>
      <c r="C1383" s="609"/>
      <c r="D1383" s="610"/>
      <c r="E1383" s="1140"/>
      <c r="F1383" s="1141"/>
      <c r="G1383" s="1142"/>
      <c r="H1383" s="1142"/>
      <c r="I1383" s="1148"/>
      <c r="J1383" s="1142"/>
      <c r="K1383" s="1142"/>
      <c r="L1383" s="1142"/>
      <c r="M1383" s="1142"/>
      <c r="N1383" s="1142"/>
    </row>
    <row r="1384" spans="1:14" s="3" customFormat="1" x14ac:dyDescent="0.25">
      <c r="A1384" s="727"/>
      <c r="B1384" s="609"/>
      <c r="C1384" s="609"/>
      <c r="D1384" s="610"/>
      <c r="E1384" s="1140"/>
      <c r="F1384" s="1141"/>
      <c r="G1384" s="1142"/>
      <c r="H1384" s="1142"/>
      <c r="I1384" s="1148"/>
      <c r="J1384" s="1142"/>
      <c r="K1384" s="1142"/>
      <c r="L1384" s="1142"/>
      <c r="M1384" s="1142"/>
      <c r="N1384" s="1142"/>
    </row>
    <row r="1385" spans="1:14" s="3" customFormat="1" x14ac:dyDescent="0.25">
      <c r="A1385" s="727"/>
      <c r="B1385" s="609"/>
      <c r="C1385" s="609"/>
      <c r="D1385" s="610"/>
      <c r="E1385" s="1140"/>
      <c r="F1385" s="1141"/>
      <c r="G1385" s="1142"/>
      <c r="H1385" s="1142"/>
      <c r="I1385" s="1148"/>
      <c r="J1385" s="1142"/>
      <c r="K1385" s="1142"/>
      <c r="L1385" s="1142"/>
      <c r="M1385" s="1142"/>
      <c r="N1385" s="1142"/>
    </row>
    <row r="1386" spans="1:14" s="3" customFormat="1" x14ac:dyDescent="0.25">
      <c r="A1386" s="727"/>
      <c r="B1386" s="609"/>
      <c r="C1386" s="609"/>
      <c r="D1386" s="610"/>
      <c r="E1386" s="1140"/>
      <c r="F1386" s="1141"/>
      <c r="G1386" s="1142"/>
      <c r="H1386" s="1142"/>
      <c r="I1386" s="1148"/>
      <c r="J1386" s="1142"/>
      <c r="K1386" s="1142"/>
      <c r="L1386" s="1142"/>
      <c r="M1386" s="1142"/>
      <c r="N1386" s="1142"/>
    </row>
    <row r="1387" spans="1:14" s="3" customFormat="1" x14ac:dyDescent="0.25">
      <c r="A1387" s="727"/>
      <c r="B1387" s="609"/>
      <c r="C1387" s="609"/>
      <c r="D1387" s="610"/>
      <c r="E1387" s="1140"/>
      <c r="F1387" s="1141"/>
      <c r="G1387" s="1142"/>
      <c r="H1387" s="1142"/>
      <c r="I1387" s="1148"/>
      <c r="J1387" s="1142"/>
      <c r="K1387" s="1142"/>
      <c r="L1387" s="1142"/>
      <c r="M1387" s="1142"/>
      <c r="N1387" s="1142"/>
    </row>
    <row r="1388" spans="1:14" s="3" customFormat="1" x14ac:dyDescent="0.25">
      <c r="A1388" s="727"/>
      <c r="B1388" s="609"/>
      <c r="C1388" s="609"/>
      <c r="D1388" s="610"/>
      <c r="E1388" s="1140"/>
      <c r="F1388" s="1141"/>
      <c r="G1388" s="1142"/>
      <c r="H1388" s="1142"/>
      <c r="I1388" s="1148"/>
      <c r="J1388" s="1142"/>
      <c r="K1388" s="1142"/>
      <c r="L1388" s="1142"/>
      <c r="M1388" s="1142"/>
      <c r="N1388" s="1142"/>
    </row>
    <row r="1389" spans="1:14" s="3" customFormat="1" x14ac:dyDescent="0.25">
      <c r="A1389" s="727"/>
      <c r="B1389" s="609"/>
      <c r="C1389" s="609"/>
      <c r="D1389" s="610"/>
      <c r="E1389" s="1140"/>
      <c r="F1389" s="1141"/>
      <c r="G1389" s="1142"/>
      <c r="H1389" s="1142"/>
      <c r="I1389" s="1148"/>
      <c r="J1389" s="1142"/>
      <c r="K1389" s="1142"/>
      <c r="L1389" s="1142"/>
      <c r="M1389" s="1142"/>
      <c r="N1389" s="1142"/>
    </row>
    <row r="1390" spans="1:14" s="3" customFormat="1" x14ac:dyDescent="0.25">
      <c r="A1390" s="727"/>
      <c r="B1390" s="609"/>
      <c r="C1390" s="609"/>
      <c r="D1390" s="610"/>
      <c r="E1390" s="1140"/>
      <c r="F1390" s="1141"/>
      <c r="G1390" s="1142"/>
      <c r="H1390" s="1142"/>
      <c r="I1390" s="1148"/>
      <c r="J1390" s="1142"/>
      <c r="K1390" s="1142"/>
      <c r="L1390" s="1142"/>
      <c r="M1390" s="1142"/>
      <c r="N1390" s="1142"/>
    </row>
    <row r="1391" spans="1:14" s="3" customFormat="1" x14ac:dyDescent="0.25">
      <c r="A1391" s="727"/>
      <c r="B1391" s="609"/>
      <c r="C1391" s="609"/>
      <c r="D1391" s="610"/>
      <c r="E1391" s="1140"/>
      <c r="F1391" s="1141"/>
      <c r="G1391" s="1142"/>
      <c r="H1391" s="1142"/>
      <c r="I1391" s="1148"/>
      <c r="J1391" s="1142"/>
      <c r="K1391" s="1142"/>
      <c r="L1391" s="1142"/>
      <c r="M1391" s="1142"/>
      <c r="N1391" s="1142"/>
    </row>
    <row r="1392" spans="1:14" s="3" customFormat="1" x14ac:dyDescent="0.25">
      <c r="A1392" s="727"/>
      <c r="B1392" s="609"/>
      <c r="C1392" s="609"/>
      <c r="D1392" s="610"/>
      <c r="E1392" s="1140"/>
      <c r="F1392" s="1141"/>
      <c r="G1392" s="1142"/>
      <c r="H1392" s="1142"/>
      <c r="I1392" s="1148"/>
      <c r="J1392" s="1142"/>
      <c r="K1392" s="1142"/>
      <c r="L1392" s="1142"/>
      <c r="M1392" s="1142"/>
      <c r="N1392" s="1142"/>
    </row>
    <row r="1393" spans="1:14" s="3" customFormat="1" x14ac:dyDescent="0.25">
      <c r="A1393" s="727"/>
      <c r="B1393" s="609"/>
      <c r="C1393" s="609"/>
      <c r="D1393" s="610"/>
      <c r="E1393" s="1140"/>
      <c r="F1393" s="1141"/>
      <c r="G1393" s="1142"/>
      <c r="H1393" s="1142"/>
      <c r="I1393" s="1148"/>
      <c r="J1393" s="1142"/>
      <c r="K1393" s="1142"/>
      <c r="L1393" s="1142"/>
      <c r="M1393" s="1142"/>
      <c r="N1393" s="1142"/>
    </row>
    <row r="1394" spans="1:14" s="3" customFormat="1" x14ac:dyDescent="0.25">
      <c r="A1394" s="727"/>
      <c r="B1394" s="609"/>
      <c r="C1394" s="609"/>
      <c r="D1394" s="610"/>
      <c r="E1394" s="1140"/>
      <c r="F1394" s="1141"/>
      <c r="G1394" s="1142"/>
      <c r="H1394" s="1142"/>
      <c r="I1394" s="1148"/>
      <c r="J1394" s="1142"/>
      <c r="K1394" s="1142"/>
      <c r="L1394" s="1142"/>
      <c r="M1394" s="1142"/>
      <c r="N1394" s="1142"/>
    </row>
    <row r="1395" spans="1:14" s="3" customFormat="1" x14ac:dyDescent="0.25">
      <c r="A1395" s="727"/>
      <c r="B1395" s="609"/>
      <c r="C1395" s="609"/>
      <c r="D1395" s="610"/>
      <c r="E1395" s="1140"/>
      <c r="F1395" s="1141"/>
      <c r="G1395" s="1142"/>
      <c r="H1395" s="1142"/>
      <c r="I1395" s="1148"/>
      <c r="J1395" s="1142"/>
      <c r="K1395" s="1142"/>
      <c r="L1395" s="1142"/>
      <c r="M1395" s="1142"/>
      <c r="N1395" s="1142"/>
    </row>
    <row r="1396" spans="1:14" s="3" customFormat="1" x14ac:dyDescent="0.25">
      <c r="A1396" s="727"/>
      <c r="B1396" s="609"/>
      <c r="C1396" s="609"/>
      <c r="D1396" s="610"/>
      <c r="E1396" s="1140"/>
      <c r="F1396" s="1141"/>
      <c r="G1396" s="1142"/>
      <c r="H1396" s="1142"/>
      <c r="I1396" s="1148"/>
      <c r="J1396" s="1142"/>
      <c r="K1396" s="1142"/>
      <c r="L1396" s="1142"/>
      <c r="M1396" s="1142"/>
      <c r="N1396" s="1142"/>
    </row>
    <row r="1397" spans="1:14" s="3" customFormat="1" x14ac:dyDescent="0.25">
      <c r="A1397" s="727"/>
      <c r="B1397" s="609"/>
      <c r="C1397" s="609"/>
      <c r="D1397" s="610"/>
      <c r="E1397" s="1140"/>
      <c r="F1397" s="1141"/>
      <c r="G1397" s="1142"/>
      <c r="H1397" s="1142"/>
      <c r="I1397" s="1148"/>
      <c r="J1397" s="1142"/>
      <c r="K1397" s="1142"/>
      <c r="L1397" s="1142"/>
      <c r="M1397" s="1142"/>
      <c r="N1397" s="1142"/>
    </row>
    <row r="1398" spans="1:14" s="3" customFormat="1" x14ac:dyDescent="0.25">
      <c r="A1398" s="727"/>
      <c r="B1398" s="609"/>
      <c r="C1398" s="609"/>
      <c r="D1398" s="610"/>
      <c r="E1398" s="1140"/>
      <c r="F1398" s="1141"/>
      <c r="G1398" s="1142"/>
      <c r="H1398" s="1142"/>
      <c r="I1398" s="1148"/>
      <c r="J1398" s="1142"/>
      <c r="K1398" s="1142"/>
      <c r="L1398" s="1142"/>
      <c r="M1398" s="1142"/>
      <c r="N1398" s="1142"/>
    </row>
    <row r="1399" spans="1:14" s="3" customFormat="1" x14ac:dyDescent="0.25">
      <c r="A1399" s="727"/>
      <c r="B1399" s="609"/>
      <c r="C1399" s="609"/>
      <c r="D1399" s="610"/>
      <c r="E1399" s="1140"/>
      <c r="F1399" s="1141"/>
      <c r="G1399" s="1142"/>
      <c r="H1399" s="1142"/>
      <c r="I1399" s="1148"/>
      <c r="J1399" s="1142"/>
      <c r="K1399" s="1142"/>
      <c r="L1399" s="1142"/>
      <c r="M1399" s="1142"/>
      <c r="N1399" s="1142"/>
    </row>
    <row r="1400" spans="1:14" s="3" customFormat="1" x14ac:dyDescent="0.25">
      <c r="A1400" s="727"/>
      <c r="B1400" s="609"/>
      <c r="C1400" s="609"/>
      <c r="D1400" s="610"/>
      <c r="E1400" s="1140"/>
      <c r="F1400" s="1141"/>
      <c r="G1400" s="1142"/>
      <c r="H1400" s="1142"/>
      <c r="I1400" s="1148"/>
      <c r="J1400" s="1142"/>
      <c r="K1400" s="1142"/>
      <c r="L1400" s="1142"/>
      <c r="M1400" s="1142"/>
      <c r="N1400" s="1142"/>
    </row>
    <row r="1401" spans="1:14" s="3" customFormat="1" x14ac:dyDescent="0.25">
      <c r="A1401" s="727"/>
      <c r="B1401" s="609"/>
      <c r="C1401" s="609"/>
      <c r="D1401" s="610"/>
      <c r="E1401" s="1140"/>
      <c r="F1401" s="1141"/>
      <c r="G1401" s="1142"/>
      <c r="H1401" s="1142"/>
      <c r="I1401" s="1148"/>
      <c r="J1401" s="1142"/>
      <c r="K1401" s="1142"/>
      <c r="L1401" s="1142"/>
      <c r="M1401" s="1142"/>
      <c r="N1401" s="1142"/>
    </row>
    <row r="1402" spans="1:14" s="3" customFormat="1" x14ac:dyDescent="0.25">
      <c r="A1402" s="727"/>
      <c r="B1402" s="609"/>
      <c r="C1402" s="609"/>
      <c r="D1402" s="610"/>
      <c r="E1402" s="1140"/>
      <c r="F1402" s="1141"/>
      <c r="G1402" s="1142"/>
      <c r="H1402" s="1142"/>
      <c r="I1402" s="1148"/>
      <c r="J1402" s="1142"/>
      <c r="K1402" s="1142"/>
      <c r="L1402" s="1142"/>
      <c r="M1402" s="1142"/>
      <c r="N1402" s="1142"/>
    </row>
    <row r="1403" spans="1:14" s="3" customFormat="1" x14ac:dyDescent="0.25">
      <c r="A1403" s="727"/>
      <c r="B1403" s="609"/>
      <c r="C1403" s="609"/>
      <c r="D1403" s="610"/>
      <c r="E1403" s="1140"/>
      <c r="F1403" s="1141"/>
      <c r="G1403" s="1142"/>
      <c r="H1403" s="1142"/>
      <c r="I1403" s="1148"/>
      <c r="J1403" s="1142"/>
      <c r="K1403" s="1142"/>
      <c r="L1403" s="1142"/>
      <c r="M1403" s="1142"/>
      <c r="N1403" s="1142"/>
    </row>
    <row r="1404" spans="1:14" s="3" customFormat="1" x14ac:dyDescent="0.25">
      <c r="A1404" s="727"/>
      <c r="B1404" s="609"/>
      <c r="C1404" s="609"/>
      <c r="D1404" s="610"/>
      <c r="E1404" s="1140"/>
      <c r="F1404" s="1141"/>
      <c r="G1404" s="1142"/>
      <c r="H1404" s="1142"/>
      <c r="I1404" s="1148"/>
      <c r="J1404" s="1142"/>
      <c r="K1404" s="1142"/>
      <c r="L1404" s="1142"/>
      <c r="M1404" s="1142"/>
      <c r="N1404" s="1142"/>
    </row>
    <row r="1405" spans="1:14" s="3" customFormat="1" x14ac:dyDescent="0.25">
      <c r="A1405" s="727"/>
      <c r="B1405" s="609"/>
      <c r="C1405" s="609"/>
      <c r="D1405" s="610"/>
      <c r="E1405" s="1140"/>
      <c r="F1405" s="1141"/>
      <c r="G1405" s="1142"/>
      <c r="H1405" s="1142"/>
      <c r="I1405" s="1148"/>
      <c r="J1405" s="1142"/>
      <c r="K1405" s="1142"/>
      <c r="L1405" s="1142"/>
      <c r="M1405" s="1142"/>
      <c r="N1405" s="1142"/>
    </row>
    <row r="1406" spans="1:14" s="3" customFormat="1" x14ac:dyDescent="0.25">
      <c r="A1406" s="727"/>
      <c r="B1406" s="609"/>
      <c r="C1406" s="609"/>
      <c r="D1406" s="610"/>
      <c r="E1406" s="1140"/>
      <c r="F1406" s="1141"/>
      <c r="G1406" s="1142"/>
      <c r="H1406" s="1142"/>
      <c r="I1406" s="1148"/>
      <c r="J1406" s="1142"/>
      <c r="K1406" s="1142"/>
      <c r="L1406" s="1142"/>
      <c r="M1406" s="1142"/>
      <c r="N1406" s="1142"/>
    </row>
    <row r="1407" spans="1:14" s="3" customFormat="1" x14ac:dyDescent="0.25">
      <c r="A1407" s="727"/>
      <c r="B1407" s="609"/>
      <c r="C1407" s="609"/>
      <c r="D1407" s="610"/>
      <c r="E1407" s="1140"/>
      <c r="F1407" s="1141"/>
      <c r="G1407" s="1142"/>
      <c r="H1407" s="1142"/>
      <c r="I1407" s="1148"/>
      <c r="J1407" s="1142"/>
      <c r="K1407" s="1142"/>
      <c r="L1407" s="1142"/>
      <c r="M1407" s="1142"/>
      <c r="N1407" s="1142"/>
    </row>
    <row r="1408" spans="1:14" s="3" customFormat="1" x14ac:dyDescent="0.25">
      <c r="A1408" s="727"/>
      <c r="B1408" s="609"/>
      <c r="C1408" s="609"/>
      <c r="D1408" s="610"/>
      <c r="E1408" s="1140"/>
      <c r="F1408" s="1141"/>
      <c r="G1408" s="1142"/>
      <c r="H1408" s="1142"/>
      <c r="I1408" s="1148"/>
      <c r="J1408" s="1142"/>
      <c r="K1408" s="1142"/>
      <c r="L1408" s="1142"/>
      <c r="M1408" s="1142"/>
      <c r="N1408" s="1142"/>
    </row>
    <row r="1409" spans="1:14" s="3" customFormat="1" x14ac:dyDescent="0.25">
      <c r="A1409" s="727"/>
      <c r="B1409" s="609"/>
      <c r="C1409" s="609"/>
      <c r="D1409" s="610"/>
      <c r="E1409" s="1140"/>
      <c r="F1409" s="1141"/>
      <c r="G1409" s="1142"/>
      <c r="H1409" s="1142"/>
      <c r="I1409" s="1148"/>
      <c r="J1409" s="1142"/>
      <c r="K1409" s="1142"/>
      <c r="L1409" s="1142"/>
      <c r="M1409" s="1142"/>
      <c r="N1409" s="1142"/>
    </row>
    <row r="1410" spans="1:14" s="3" customFormat="1" x14ac:dyDescent="0.25">
      <c r="A1410" s="727"/>
      <c r="B1410" s="609"/>
      <c r="C1410" s="609"/>
      <c r="D1410" s="610"/>
      <c r="E1410" s="1140"/>
      <c r="F1410" s="1141"/>
      <c r="G1410" s="1142"/>
      <c r="H1410" s="1142"/>
      <c r="I1410" s="1148"/>
      <c r="J1410" s="1142"/>
      <c r="K1410" s="1142"/>
      <c r="L1410" s="1142"/>
      <c r="M1410" s="1142"/>
      <c r="N1410" s="1142"/>
    </row>
    <row r="1411" spans="1:14" s="3" customFormat="1" x14ac:dyDescent="0.25">
      <c r="A1411" s="727"/>
      <c r="B1411" s="609"/>
      <c r="C1411" s="609"/>
      <c r="D1411" s="610"/>
      <c r="E1411" s="1140"/>
      <c r="F1411" s="1141"/>
      <c r="G1411" s="1142"/>
      <c r="H1411" s="1142"/>
      <c r="I1411" s="1148"/>
      <c r="J1411" s="1142"/>
      <c r="K1411" s="1142"/>
      <c r="L1411" s="1142"/>
      <c r="M1411" s="1142"/>
      <c r="N1411" s="1142"/>
    </row>
    <row r="1412" spans="1:14" s="3" customFormat="1" x14ac:dyDescent="0.25">
      <c r="A1412" s="727"/>
      <c r="B1412" s="609"/>
      <c r="C1412" s="609"/>
      <c r="D1412" s="610"/>
      <c r="E1412" s="1140"/>
      <c r="F1412" s="1141"/>
      <c r="G1412" s="1142"/>
      <c r="H1412" s="1142"/>
      <c r="I1412" s="1148"/>
      <c r="J1412" s="1142"/>
      <c r="K1412" s="1142"/>
      <c r="L1412" s="1142"/>
      <c r="M1412" s="1142"/>
      <c r="N1412" s="1142"/>
    </row>
    <row r="1413" spans="1:14" s="3" customFormat="1" x14ac:dyDescent="0.25">
      <c r="A1413" s="727"/>
      <c r="B1413" s="609"/>
      <c r="C1413" s="609"/>
      <c r="D1413" s="610"/>
      <c r="E1413" s="1140"/>
      <c r="F1413" s="1141"/>
      <c r="G1413" s="1142"/>
      <c r="H1413" s="1142"/>
      <c r="I1413" s="1148"/>
      <c r="J1413" s="1142"/>
      <c r="K1413" s="1142"/>
      <c r="L1413" s="1142"/>
      <c r="M1413" s="1142"/>
      <c r="N1413" s="1142"/>
    </row>
    <row r="1414" spans="1:14" s="3" customFormat="1" x14ac:dyDescent="0.25">
      <c r="A1414" s="727"/>
      <c r="B1414" s="609"/>
      <c r="C1414" s="609"/>
      <c r="D1414" s="610"/>
      <c r="E1414" s="1140"/>
      <c r="F1414" s="1141"/>
      <c r="G1414" s="1142"/>
      <c r="H1414" s="1142"/>
      <c r="I1414" s="1148"/>
      <c r="J1414" s="1142"/>
      <c r="K1414" s="1142"/>
      <c r="L1414" s="1142"/>
      <c r="M1414" s="1142"/>
      <c r="N1414" s="1142"/>
    </row>
    <row r="1415" spans="1:14" s="3" customFormat="1" x14ac:dyDescent="0.25">
      <c r="A1415" s="727"/>
      <c r="B1415" s="609"/>
      <c r="C1415" s="609"/>
      <c r="D1415" s="610"/>
      <c r="E1415" s="1140"/>
      <c r="F1415" s="1141"/>
      <c r="G1415" s="1142"/>
      <c r="H1415" s="1142"/>
      <c r="I1415" s="1148"/>
      <c r="J1415" s="1142"/>
      <c r="K1415" s="1142"/>
      <c r="L1415" s="1142"/>
      <c r="M1415" s="1142"/>
      <c r="N1415" s="1142"/>
    </row>
    <row r="1416" spans="1:14" s="3" customFormat="1" x14ac:dyDescent="0.25">
      <c r="A1416" s="727"/>
      <c r="B1416" s="609"/>
      <c r="C1416" s="609"/>
      <c r="D1416" s="610"/>
      <c r="E1416" s="1140"/>
      <c r="F1416" s="1141"/>
      <c r="G1416" s="1142"/>
      <c r="H1416" s="1142"/>
      <c r="I1416" s="1148"/>
      <c r="J1416" s="1142"/>
      <c r="K1416" s="1142"/>
      <c r="L1416" s="1142"/>
      <c r="M1416" s="1142"/>
      <c r="N1416" s="1142"/>
    </row>
    <row r="1417" spans="1:14" s="3" customFormat="1" x14ac:dyDescent="0.25">
      <c r="A1417" s="727"/>
      <c r="B1417" s="609"/>
      <c r="C1417" s="609"/>
      <c r="D1417" s="610"/>
      <c r="E1417" s="1140"/>
      <c r="F1417" s="1141"/>
      <c r="G1417" s="1142"/>
      <c r="H1417" s="1142"/>
      <c r="I1417" s="1148"/>
      <c r="J1417" s="1142"/>
      <c r="K1417" s="1142"/>
      <c r="L1417" s="1142"/>
      <c r="M1417" s="1142"/>
      <c r="N1417" s="1142"/>
    </row>
    <row r="1418" spans="1:14" s="3" customFormat="1" x14ac:dyDescent="0.25">
      <c r="A1418" s="727"/>
      <c r="B1418" s="609"/>
      <c r="C1418" s="609"/>
      <c r="D1418" s="610"/>
      <c r="E1418" s="1140"/>
      <c r="F1418" s="1141"/>
      <c r="G1418" s="1142"/>
      <c r="H1418" s="1142"/>
      <c r="I1418" s="1148"/>
      <c r="J1418" s="1142"/>
      <c r="K1418" s="1142"/>
      <c r="L1418" s="1142"/>
      <c r="M1418" s="1142"/>
      <c r="N1418" s="1142"/>
    </row>
    <row r="1419" spans="1:14" s="3" customFormat="1" x14ac:dyDescent="0.25">
      <c r="A1419" s="727"/>
      <c r="B1419" s="609"/>
      <c r="C1419" s="609"/>
      <c r="D1419" s="610"/>
      <c r="E1419" s="1140"/>
      <c r="F1419" s="1141"/>
      <c r="G1419" s="1142"/>
      <c r="H1419" s="1142"/>
      <c r="I1419" s="1148"/>
      <c r="J1419" s="1142"/>
      <c r="K1419" s="1142"/>
      <c r="L1419" s="1142"/>
      <c r="M1419" s="1142"/>
      <c r="N1419" s="1142"/>
    </row>
    <row r="1420" spans="1:14" s="3" customFormat="1" x14ac:dyDescent="0.25">
      <c r="A1420" s="727"/>
      <c r="B1420" s="609"/>
      <c r="C1420" s="609"/>
      <c r="D1420" s="610"/>
      <c r="E1420" s="1140"/>
      <c r="F1420" s="1141"/>
      <c r="G1420" s="1142"/>
      <c r="H1420" s="1142"/>
      <c r="I1420" s="1148"/>
      <c r="J1420" s="1142"/>
      <c r="K1420" s="1142"/>
      <c r="L1420" s="1142"/>
      <c r="M1420" s="1142"/>
      <c r="N1420" s="1142"/>
    </row>
    <row r="1421" spans="1:14" s="3" customFormat="1" x14ac:dyDescent="0.25">
      <c r="A1421" s="727"/>
      <c r="B1421" s="609"/>
      <c r="C1421" s="609"/>
      <c r="D1421" s="610"/>
      <c r="E1421" s="1140"/>
      <c r="F1421" s="1141"/>
      <c r="G1421" s="1142"/>
      <c r="H1421" s="1142"/>
      <c r="I1421" s="1148"/>
      <c r="J1421" s="1142"/>
      <c r="K1421" s="1142"/>
      <c r="L1421" s="1142"/>
      <c r="M1421" s="1142"/>
      <c r="N1421" s="1142"/>
    </row>
    <row r="1422" spans="1:14" s="3" customFormat="1" x14ac:dyDescent="0.25">
      <c r="A1422" s="727"/>
      <c r="B1422" s="609"/>
      <c r="C1422" s="609"/>
      <c r="D1422" s="610"/>
      <c r="E1422" s="1140"/>
      <c r="F1422" s="1141"/>
      <c r="G1422" s="1142"/>
      <c r="H1422" s="1142"/>
      <c r="I1422" s="1148"/>
      <c r="J1422" s="1142"/>
      <c r="K1422" s="1142"/>
      <c r="L1422" s="1142"/>
      <c r="M1422" s="1142"/>
      <c r="N1422" s="1142"/>
    </row>
    <row r="1423" spans="1:14" s="3" customFormat="1" x14ac:dyDescent="0.25">
      <c r="A1423" s="727"/>
      <c r="B1423" s="609"/>
      <c r="C1423" s="609"/>
      <c r="D1423" s="610"/>
      <c r="E1423" s="1140"/>
      <c r="F1423" s="1141"/>
      <c r="G1423" s="1142"/>
      <c r="H1423" s="1142"/>
      <c r="I1423" s="1148"/>
      <c r="J1423" s="1142"/>
      <c r="K1423" s="1142"/>
      <c r="L1423" s="1142"/>
      <c r="M1423" s="1142"/>
      <c r="N1423" s="1142"/>
    </row>
    <row r="1424" spans="1:14" s="3" customFormat="1" x14ac:dyDescent="0.25">
      <c r="A1424" s="727"/>
      <c r="B1424" s="609"/>
      <c r="C1424" s="609"/>
      <c r="D1424" s="610"/>
      <c r="E1424" s="1140"/>
      <c r="F1424" s="1141"/>
      <c r="G1424" s="1142"/>
      <c r="H1424" s="1142"/>
      <c r="I1424" s="1148"/>
      <c r="J1424" s="1142"/>
      <c r="K1424" s="1142"/>
      <c r="L1424" s="1142"/>
      <c r="M1424" s="1142"/>
      <c r="N1424" s="1142"/>
    </row>
    <row r="1425" spans="1:14" s="3" customFormat="1" x14ac:dyDescent="0.25">
      <c r="A1425" s="727"/>
      <c r="B1425" s="609"/>
      <c r="C1425" s="609"/>
      <c r="D1425" s="610"/>
      <c r="E1425" s="1140"/>
      <c r="F1425" s="1141"/>
      <c r="G1425" s="1142"/>
      <c r="H1425" s="1142"/>
      <c r="I1425" s="1148"/>
      <c r="J1425" s="1142"/>
      <c r="K1425" s="1142"/>
      <c r="L1425" s="1142"/>
      <c r="M1425" s="1142"/>
      <c r="N1425" s="1142"/>
    </row>
    <row r="1426" spans="1:14" s="3" customFormat="1" x14ac:dyDescent="0.25">
      <c r="A1426" s="727"/>
      <c r="B1426" s="609"/>
      <c r="C1426" s="609"/>
      <c r="D1426" s="610"/>
      <c r="E1426" s="1140"/>
      <c r="F1426" s="1141"/>
      <c r="G1426" s="1142"/>
      <c r="H1426" s="1142"/>
      <c r="I1426" s="1148"/>
      <c r="J1426" s="1142"/>
      <c r="K1426" s="1142"/>
      <c r="L1426" s="1142"/>
      <c r="M1426" s="1142"/>
      <c r="N1426" s="1142"/>
    </row>
    <row r="1427" spans="1:14" s="3" customFormat="1" x14ac:dyDescent="0.25">
      <c r="A1427" s="727"/>
      <c r="B1427" s="609"/>
      <c r="C1427" s="609"/>
      <c r="D1427" s="610"/>
      <c r="E1427" s="1140"/>
      <c r="F1427" s="1141"/>
      <c r="G1427" s="1142"/>
      <c r="H1427" s="1142"/>
      <c r="I1427" s="1148"/>
      <c r="J1427" s="1142"/>
      <c r="K1427" s="1142"/>
      <c r="L1427" s="1142"/>
      <c r="M1427" s="1142"/>
      <c r="N1427" s="1142"/>
    </row>
    <row r="1428" spans="1:14" s="3" customFormat="1" x14ac:dyDescent="0.25">
      <c r="A1428" s="727"/>
      <c r="B1428" s="609"/>
      <c r="C1428" s="609"/>
      <c r="D1428" s="610"/>
      <c r="E1428" s="1140"/>
      <c r="F1428" s="1141"/>
      <c r="G1428" s="1142"/>
      <c r="H1428" s="1142"/>
      <c r="I1428" s="1148"/>
      <c r="J1428" s="1142"/>
      <c r="K1428" s="1142"/>
      <c r="L1428" s="1142"/>
      <c r="M1428" s="1142"/>
      <c r="N1428" s="1142"/>
    </row>
    <row r="1429" spans="1:14" s="3" customFormat="1" x14ac:dyDescent="0.25">
      <c r="A1429" s="727"/>
      <c r="B1429" s="609"/>
      <c r="C1429" s="609"/>
      <c r="D1429" s="610"/>
      <c r="E1429" s="1140"/>
      <c r="F1429" s="1141"/>
      <c r="G1429" s="1142"/>
      <c r="H1429" s="1142"/>
      <c r="I1429" s="1148"/>
      <c r="J1429" s="1142"/>
      <c r="K1429" s="1142"/>
      <c r="L1429" s="1142"/>
      <c r="M1429" s="1142"/>
      <c r="N1429" s="1142"/>
    </row>
    <row r="1430" spans="1:14" s="3" customFormat="1" x14ac:dyDescent="0.25">
      <c r="A1430" s="727"/>
      <c r="B1430" s="609"/>
      <c r="C1430" s="609"/>
      <c r="D1430" s="610"/>
      <c r="E1430" s="1140"/>
      <c r="F1430" s="1141"/>
      <c r="G1430" s="1142"/>
      <c r="H1430" s="1142"/>
      <c r="I1430" s="1148"/>
      <c r="J1430" s="1142"/>
      <c r="K1430" s="1142"/>
      <c r="L1430" s="1142"/>
      <c r="M1430" s="1142"/>
      <c r="N1430" s="1142"/>
    </row>
    <row r="1431" spans="1:14" s="3" customFormat="1" x14ac:dyDescent="0.25">
      <c r="A1431" s="727"/>
      <c r="B1431" s="609"/>
      <c r="C1431" s="609"/>
      <c r="D1431" s="610"/>
      <c r="E1431" s="1140"/>
      <c r="F1431" s="1141"/>
      <c r="G1431" s="1142"/>
      <c r="H1431" s="1142"/>
      <c r="I1431" s="1148"/>
      <c r="J1431" s="1142"/>
      <c r="K1431" s="1142"/>
      <c r="L1431" s="1142"/>
      <c r="M1431" s="1142"/>
      <c r="N1431" s="1142"/>
    </row>
    <row r="1432" spans="1:14" s="3" customFormat="1" x14ac:dyDescent="0.25">
      <c r="A1432" s="727"/>
      <c r="B1432" s="609"/>
      <c r="C1432" s="609"/>
      <c r="D1432" s="610"/>
      <c r="E1432" s="1140"/>
      <c r="F1432" s="1141"/>
      <c r="G1432" s="1142"/>
      <c r="H1432" s="1142"/>
      <c r="I1432" s="1148"/>
      <c r="J1432" s="1142"/>
      <c r="K1432" s="1142"/>
      <c r="L1432" s="1142"/>
      <c r="M1432" s="1142"/>
      <c r="N1432" s="1142"/>
    </row>
    <row r="1433" spans="1:14" s="3" customFormat="1" x14ac:dyDescent="0.25">
      <c r="A1433" s="727"/>
      <c r="B1433" s="609"/>
      <c r="C1433" s="609"/>
      <c r="D1433" s="610"/>
      <c r="E1433" s="1140"/>
      <c r="F1433" s="1141"/>
      <c r="G1433" s="1142"/>
      <c r="H1433" s="1142"/>
      <c r="I1433" s="1148"/>
      <c r="J1433" s="1142"/>
      <c r="K1433" s="1142"/>
      <c r="L1433" s="1142"/>
      <c r="M1433" s="1142"/>
      <c r="N1433" s="1142"/>
    </row>
    <row r="1434" spans="1:14" s="3" customFormat="1" x14ac:dyDescent="0.25">
      <c r="A1434" s="727"/>
      <c r="B1434" s="609"/>
      <c r="C1434" s="609"/>
      <c r="D1434" s="610"/>
      <c r="E1434" s="1140"/>
      <c r="F1434" s="1141"/>
      <c r="G1434" s="1142"/>
      <c r="H1434" s="1142"/>
      <c r="I1434" s="1148"/>
      <c r="J1434" s="1142"/>
      <c r="K1434" s="1142"/>
      <c r="L1434" s="1142"/>
      <c r="M1434" s="1142"/>
      <c r="N1434" s="1142"/>
    </row>
    <row r="1435" spans="1:14" s="3" customFormat="1" x14ac:dyDescent="0.25">
      <c r="A1435" s="727"/>
      <c r="B1435" s="609"/>
      <c r="C1435" s="609"/>
      <c r="D1435" s="610"/>
      <c r="E1435" s="1140"/>
      <c r="F1435" s="1141"/>
      <c r="G1435" s="1142"/>
      <c r="H1435" s="1142"/>
      <c r="I1435" s="1148"/>
      <c r="J1435" s="1142"/>
      <c r="K1435" s="1142"/>
      <c r="L1435" s="1142"/>
      <c r="M1435" s="1142"/>
      <c r="N1435" s="1142"/>
    </row>
    <row r="1436" spans="1:14" s="3" customFormat="1" x14ac:dyDescent="0.25">
      <c r="A1436" s="727"/>
      <c r="B1436" s="609"/>
      <c r="C1436" s="609"/>
      <c r="D1436" s="610"/>
      <c r="E1436" s="1140"/>
      <c r="F1436" s="1141"/>
      <c r="G1436" s="1142"/>
      <c r="H1436" s="1142"/>
      <c r="I1436" s="1148"/>
      <c r="J1436" s="1142"/>
      <c r="K1436" s="1142"/>
      <c r="L1436" s="1142"/>
      <c r="M1436" s="1142"/>
      <c r="N1436" s="1142"/>
    </row>
    <row r="1437" spans="1:14" s="3" customFormat="1" x14ac:dyDescent="0.25">
      <c r="A1437" s="727"/>
      <c r="B1437" s="609"/>
      <c r="C1437" s="609"/>
      <c r="D1437" s="610"/>
      <c r="E1437" s="1140"/>
      <c r="F1437" s="1141"/>
      <c r="G1437" s="1142"/>
      <c r="H1437" s="1142"/>
      <c r="I1437" s="1148"/>
      <c r="J1437" s="1142"/>
      <c r="K1437" s="1142"/>
      <c r="L1437" s="1142"/>
      <c r="M1437" s="1142"/>
      <c r="N1437" s="1142"/>
    </row>
    <row r="1438" spans="1:14" s="3" customFormat="1" x14ac:dyDescent="0.25">
      <c r="A1438" s="727"/>
      <c r="B1438" s="609"/>
      <c r="C1438" s="609"/>
      <c r="D1438" s="610"/>
      <c r="E1438" s="1140"/>
      <c r="F1438" s="1141"/>
      <c r="G1438" s="1142"/>
      <c r="H1438" s="1142"/>
      <c r="I1438" s="1148"/>
      <c r="J1438" s="1142"/>
      <c r="K1438" s="1142"/>
      <c r="L1438" s="1142"/>
      <c r="M1438" s="1142"/>
      <c r="N1438" s="1142"/>
    </row>
    <row r="1439" spans="1:14" s="3" customFormat="1" x14ac:dyDescent="0.25">
      <c r="A1439" s="727"/>
      <c r="B1439" s="609"/>
      <c r="C1439" s="609"/>
      <c r="D1439" s="610"/>
      <c r="E1439" s="1140"/>
      <c r="F1439" s="1141"/>
      <c r="G1439" s="1142"/>
      <c r="H1439" s="1142"/>
      <c r="I1439" s="1148"/>
      <c r="J1439" s="1142"/>
      <c r="K1439" s="1142"/>
      <c r="L1439" s="1142"/>
      <c r="M1439" s="1142"/>
      <c r="N1439" s="1142"/>
    </row>
    <row r="1440" spans="1:14" s="3" customFormat="1" x14ac:dyDescent="0.25">
      <c r="A1440" s="727"/>
      <c r="B1440" s="609"/>
      <c r="C1440" s="609"/>
      <c r="D1440" s="610"/>
      <c r="E1440" s="1140"/>
      <c r="F1440" s="1141"/>
      <c r="G1440" s="1142"/>
      <c r="H1440" s="1142"/>
      <c r="I1440" s="1148"/>
      <c r="J1440" s="1142"/>
      <c r="K1440" s="1142"/>
      <c r="L1440" s="1142"/>
      <c r="M1440" s="1142"/>
      <c r="N1440" s="1142"/>
    </row>
    <row r="1441" spans="1:14" s="3" customFormat="1" x14ac:dyDescent="0.25">
      <c r="A1441" s="727"/>
      <c r="B1441" s="609"/>
      <c r="C1441" s="609"/>
      <c r="D1441" s="610"/>
      <c r="E1441" s="1140"/>
      <c r="F1441" s="1141"/>
      <c r="G1441" s="1142"/>
      <c r="H1441" s="1142"/>
      <c r="I1441" s="1148"/>
      <c r="J1441" s="1142"/>
      <c r="K1441" s="1142"/>
      <c r="L1441" s="1142"/>
      <c r="M1441" s="1142"/>
      <c r="N1441" s="1142"/>
    </row>
    <row r="1442" spans="1:14" s="3" customFormat="1" x14ac:dyDescent="0.25">
      <c r="A1442" s="727"/>
      <c r="B1442" s="609"/>
      <c r="C1442" s="609"/>
      <c r="D1442" s="610"/>
      <c r="E1442" s="1140"/>
      <c r="F1442" s="1141"/>
      <c r="G1442" s="1142"/>
      <c r="H1442" s="1142"/>
      <c r="I1442" s="1148"/>
      <c r="J1442" s="1142"/>
      <c r="K1442" s="1142"/>
      <c r="L1442" s="1142"/>
      <c r="M1442" s="1142"/>
      <c r="N1442" s="1142"/>
    </row>
    <row r="1443" spans="1:14" s="3" customFormat="1" x14ac:dyDescent="0.25">
      <c r="A1443" s="727"/>
      <c r="B1443" s="609"/>
      <c r="C1443" s="609"/>
      <c r="D1443" s="610"/>
      <c r="E1443" s="1140"/>
      <c r="F1443" s="1141"/>
      <c r="G1443" s="1142"/>
      <c r="H1443" s="1142"/>
      <c r="I1443" s="1148"/>
      <c r="J1443" s="1142"/>
      <c r="K1443" s="1142"/>
      <c r="L1443" s="1142"/>
      <c r="M1443" s="1142"/>
      <c r="N1443" s="1142"/>
    </row>
    <row r="1444" spans="1:14" s="3" customFormat="1" x14ac:dyDescent="0.25">
      <c r="A1444" s="727"/>
      <c r="B1444" s="609"/>
      <c r="C1444" s="609"/>
      <c r="D1444" s="610"/>
      <c r="E1444" s="1140"/>
      <c r="F1444" s="1141"/>
      <c r="G1444" s="1142"/>
      <c r="H1444" s="1142"/>
      <c r="I1444" s="1148"/>
      <c r="J1444" s="1142"/>
      <c r="K1444" s="1142"/>
      <c r="L1444" s="1142"/>
      <c r="M1444" s="1142"/>
      <c r="N1444" s="1142"/>
    </row>
    <row r="1445" spans="1:14" s="3" customFormat="1" x14ac:dyDescent="0.25">
      <c r="A1445" s="727"/>
      <c r="B1445" s="609"/>
      <c r="C1445" s="609"/>
      <c r="D1445" s="610"/>
      <c r="E1445" s="1140"/>
      <c r="F1445" s="1141"/>
      <c r="G1445" s="1142"/>
      <c r="H1445" s="1142"/>
      <c r="I1445" s="1148"/>
      <c r="J1445" s="1142"/>
      <c r="K1445" s="1142"/>
      <c r="L1445" s="1142"/>
      <c r="M1445" s="1142"/>
      <c r="N1445" s="1142"/>
    </row>
    <row r="1446" spans="1:14" s="3" customFormat="1" x14ac:dyDescent="0.25">
      <c r="A1446" s="727"/>
      <c r="B1446" s="609"/>
      <c r="C1446" s="609"/>
      <c r="D1446" s="610"/>
      <c r="E1446" s="1140"/>
      <c r="F1446" s="1141"/>
      <c r="G1446" s="1142"/>
      <c r="H1446" s="1142"/>
      <c r="I1446" s="1148"/>
      <c r="J1446" s="1142"/>
      <c r="K1446" s="1142"/>
      <c r="L1446" s="1142"/>
      <c r="M1446" s="1142"/>
      <c r="N1446" s="1142"/>
    </row>
    <row r="1447" spans="1:14" s="3" customFormat="1" x14ac:dyDescent="0.25">
      <c r="A1447" s="727"/>
      <c r="B1447" s="609"/>
      <c r="C1447" s="609"/>
      <c r="D1447" s="610"/>
      <c r="E1447" s="1140"/>
      <c r="F1447" s="1141"/>
      <c r="G1447" s="1142"/>
      <c r="H1447" s="1142"/>
      <c r="I1447" s="1148"/>
      <c r="J1447" s="1142"/>
      <c r="K1447" s="1142"/>
      <c r="L1447" s="1142"/>
      <c r="M1447" s="1142"/>
      <c r="N1447" s="1142"/>
    </row>
    <row r="1448" spans="1:14" s="3" customFormat="1" x14ac:dyDescent="0.25">
      <c r="A1448" s="727"/>
      <c r="B1448" s="609"/>
      <c r="C1448" s="609"/>
      <c r="D1448" s="610"/>
      <c r="E1448" s="1140"/>
      <c r="F1448" s="1141"/>
      <c r="G1448" s="1142"/>
      <c r="H1448" s="1142"/>
      <c r="I1448" s="1148"/>
      <c r="J1448" s="1142"/>
      <c r="K1448" s="1142"/>
      <c r="L1448" s="1142"/>
      <c r="M1448" s="1142"/>
      <c r="N1448" s="1142"/>
    </row>
    <row r="1449" spans="1:14" s="3" customFormat="1" x14ac:dyDescent="0.25">
      <c r="A1449" s="727"/>
      <c r="B1449" s="609"/>
      <c r="C1449" s="609"/>
      <c r="D1449" s="610"/>
      <c r="E1449" s="1140"/>
      <c r="F1449" s="1141"/>
      <c r="G1449" s="1142"/>
      <c r="H1449" s="1142"/>
      <c r="I1449" s="1148"/>
      <c r="J1449" s="1142"/>
      <c r="K1449" s="1142"/>
      <c r="L1449" s="1142"/>
      <c r="M1449" s="1142"/>
      <c r="N1449" s="1142"/>
    </row>
    <row r="1450" spans="1:14" s="3" customFormat="1" x14ac:dyDescent="0.25">
      <c r="A1450" s="727"/>
      <c r="B1450" s="609"/>
      <c r="C1450" s="609"/>
      <c r="D1450" s="610"/>
      <c r="E1450" s="1140"/>
      <c r="F1450" s="1141"/>
      <c r="G1450" s="1142"/>
      <c r="H1450" s="1142"/>
      <c r="I1450" s="1148"/>
      <c r="J1450" s="1142"/>
      <c r="K1450" s="1142"/>
      <c r="L1450" s="1142"/>
      <c r="M1450" s="1142"/>
      <c r="N1450" s="1142"/>
    </row>
    <row r="1451" spans="1:14" s="3" customFormat="1" x14ac:dyDescent="0.25">
      <c r="A1451" s="727"/>
      <c r="B1451" s="609"/>
      <c r="C1451" s="609"/>
      <c r="D1451" s="610"/>
      <c r="E1451" s="1140"/>
      <c r="F1451" s="1141"/>
      <c r="G1451" s="1142"/>
      <c r="H1451" s="1142"/>
      <c r="I1451" s="1148"/>
      <c r="J1451" s="1142"/>
      <c r="K1451" s="1142"/>
      <c r="L1451" s="1142"/>
      <c r="M1451" s="1142"/>
      <c r="N1451" s="1142"/>
    </row>
    <row r="1452" spans="1:14" s="3" customFormat="1" x14ac:dyDescent="0.25">
      <c r="A1452" s="727"/>
      <c r="B1452" s="609"/>
      <c r="C1452" s="609"/>
      <c r="D1452" s="610"/>
      <c r="E1452" s="1140"/>
      <c r="F1452" s="1141"/>
      <c r="G1452" s="1142"/>
      <c r="H1452" s="1142"/>
      <c r="I1452" s="1148"/>
      <c r="J1452" s="1142"/>
      <c r="K1452" s="1142"/>
      <c r="L1452" s="1142"/>
      <c r="M1452" s="1142"/>
      <c r="N1452" s="1142"/>
    </row>
    <row r="1453" spans="1:14" s="3" customFormat="1" x14ac:dyDescent="0.25">
      <c r="A1453" s="727"/>
      <c r="B1453" s="609"/>
      <c r="C1453" s="609"/>
      <c r="D1453" s="610"/>
      <c r="E1453" s="1140"/>
      <c r="F1453" s="1141"/>
      <c r="G1453" s="1142"/>
      <c r="H1453" s="1142"/>
      <c r="I1453" s="1148"/>
      <c r="J1453" s="1142"/>
      <c r="K1453" s="1142"/>
      <c r="L1453" s="1142"/>
      <c r="M1453" s="1142"/>
      <c r="N1453" s="1142"/>
    </row>
    <row r="1454" spans="1:14" s="3" customFormat="1" x14ac:dyDescent="0.25">
      <c r="A1454" s="727"/>
      <c r="B1454" s="609"/>
      <c r="C1454" s="609"/>
      <c r="D1454" s="610"/>
      <c r="E1454" s="1140"/>
      <c r="F1454" s="1141"/>
      <c r="G1454" s="1142"/>
      <c r="H1454" s="1142"/>
      <c r="I1454" s="1148"/>
      <c r="J1454" s="1142"/>
      <c r="K1454" s="1142"/>
      <c r="L1454" s="1142"/>
      <c r="M1454" s="1142"/>
      <c r="N1454" s="1142"/>
    </row>
    <row r="1455" spans="1:14" s="3" customFormat="1" x14ac:dyDescent="0.25">
      <c r="A1455" s="727"/>
      <c r="B1455" s="609"/>
      <c r="C1455" s="609"/>
      <c r="D1455" s="610"/>
      <c r="E1455" s="1140"/>
      <c r="F1455" s="1141"/>
      <c r="G1455" s="1142"/>
      <c r="H1455" s="1142"/>
      <c r="I1455" s="1148"/>
      <c r="J1455" s="1142"/>
      <c r="K1455" s="1142"/>
      <c r="L1455" s="1142"/>
      <c r="M1455" s="1142"/>
      <c r="N1455" s="1142"/>
    </row>
    <row r="1456" spans="1:14" s="3" customFormat="1" x14ac:dyDescent="0.25">
      <c r="A1456" s="727"/>
      <c r="B1456" s="609"/>
      <c r="C1456" s="609"/>
      <c r="D1456" s="610"/>
      <c r="E1456" s="1140"/>
      <c r="F1456" s="1141"/>
      <c r="G1456" s="1142"/>
      <c r="H1456" s="1142"/>
      <c r="I1456" s="1148"/>
      <c r="J1456" s="1142"/>
      <c r="K1456" s="1142"/>
      <c r="L1456" s="1142"/>
      <c r="M1456" s="1142"/>
      <c r="N1456" s="1142"/>
    </row>
    <row r="1457" spans="1:14" s="3" customFormat="1" x14ac:dyDescent="0.25">
      <c r="A1457" s="727"/>
      <c r="B1457" s="609"/>
      <c r="C1457" s="609"/>
      <c r="D1457" s="610"/>
      <c r="E1457" s="1140"/>
      <c r="F1457" s="1141"/>
      <c r="G1457" s="1142"/>
      <c r="H1457" s="1142"/>
      <c r="I1457" s="1148"/>
      <c r="J1457" s="1142"/>
      <c r="K1457" s="1142"/>
      <c r="L1457" s="1142"/>
      <c r="M1457" s="1142"/>
      <c r="N1457" s="1142"/>
    </row>
    <row r="1458" spans="1:14" s="3" customFormat="1" x14ac:dyDescent="0.25">
      <c r="A1458" s="727"/>
      <c r="B1458" s="609"/>
      <c r="C1458" s="609"/>
      <c r="D1458" s="610"/>
      <c r="E1458" s="1140"/>
      <c r="F1458" s="1141"/>
      <c r="G1458" s="1142"/>
      <c r="H1458" s="1142"/>
      <c r="I1458" s="1148"/>
      <c r="J1458" s="1142"/>
      <c r="K1458" s="1142"/>
      <c r="L1458" s="1142"/>
      <c r="M1458" s="1142"/>
      <c r="N1458" s="1142"/>
    </row>
    <row r="1459" spans="1:14" s="3" customFormat="1" x14ac:dyDescent="0.25">
      <c r="A1459" s="727"/>
      <c r="B1459" s="609"/>
      <c r="C1459" s="609"/>
      <c r="D1459" s="610"/>
      <c r="E1459" s="1140"/>
      <c r="F1459" s="1141"/>
      <c r="G1459" s="1142"/>
      <c r="H1459" s="1142"/>
      <c r="I1459" s="1148"/>
      <c r="J1459" s="1142"/>
      <c r="K1459" s="1142"/>
      <c r="L1459" s="1142"/>
      <c r="M1459" s="1142"/>
      <c r="N1459" s="1142"/>
    </row>
    <row r="1460" spans="1:14" s="3" customFormat="1" x14ac:dyDescent="0.25">
      <c r="A1460" s="727"/>
      <c r="B1460" s="609"/>
      <c r="C1460" s="609"/>
      <c r="D1460" s="610"/>
      <c r="E1460" s="1140"/>
      <c r="F1460" s="1141"/>
      <c r="G1460" s="1142"/>
      <c r="H1460" s="1142"/>
      <c r="I1460" s="1148"/>
      <c r="J1460" s="1142"/>
      <c r="K1460" s="1142"/>
      <c r="L1460" s="1142"/>
      <c r="M1460" s="1142"/>
      <c r="N1460" s="1142"/>
    </row>
    <row r="1461" spans="1:14" s="3" customFormat="1" x14ac:dyDescent="0.25">
      <c r="A1461" s="727"/>
      <c r="B1461" s="609"/>
      <c r="C1461" s="609"/>
      <c r="D1461" s="610"/>
      <c r="E1461" s="1140"/>
      <c r="F1461" s="1141"/>
      <c r="G1461" s="1142"/>
      <c r="H1461" s="1142"/>
      <c r="I1461" s="1148"/>
      <c r="J1461" s="1142"/>
      <c r="K1461" s="1142"/>
      <c r="L1461" s="1142"/>
      <c r="M1461" s="1142"/>
      <c r="N1461" s="1142"/>
    </row>
    <row r="1462" spans="1:14" s="3" customFormat="1" x14ac:dyDescent="0.25">
      <c r="A1462" s="727"/>
      <c r="B1462" s="609"/>
      <c r="C1462" s="609"/>
      <c r="D1462" s="610"/>
      <c r="E1462" s="1140"/>
      <c r="F1462" s="1141"/>
      <c r="G1462" s="1142"/>
      <c r="H1462" s="1142"/>
      <c r="I1462" s="1148"/>
      <c r="J1462" s="1142"/>
      <c r="K1462" s="1142"/>
      <c r="L1462" s="1142"/>
      <c r="M1462" s="1142"/>
      <c r="N1462" s="1142"/>
    </row>
    <row r="1463" spans="1:14" s="3" customFormat="1" x14ac:dyDescent="0.25">
      <c r="A1463" s="727"/>
      <c r="B1463" s="609"/>
      <c r="C1463" s="609"/>
      <c r="D1463" s="610"/>
      <c r="E1463" s="1140"/>
      <c r="F1463" s="1141"/>
      <c r="G1463" s="1142"/>
      <c r="H1463" s="1142"/>
      <c r="I1463" s="1148"/>
      <c r="J1463" s="1142"/>
      <c r="K1463" s="1142"/>
      <c r="L1463" s="1142"/>
      <c r="M1463" s="1142"/>
      <c r="N1463" s="1142"/>
    </row>
    <row r="1464" spans="1:14" s="3" customFormat="1" x14ac:dyDescent="0.25">
      <c r="A1464" s="727"/>
      <c r="B1464" s="609"/>
      <c r="C1464" s="609"/>
      <c r="D1464" s="610"/>
      <c r="E1464" s="1140"/>
      <c r="F1464" s="1141"/>
      <c r="G1464" s="1142"/>
      <c r="H1464" s="1142"/>
      <c r="I1464" s="1148"/>
      <c r="J1464" s="1142"/>
      <c r="K1464" s="1142"/>
      <c r="L1464" s="1142"/>
      <c r="M1464" s="1142"/>
      <c r="N1464" s="1142"/>
    </row>
    <row r="1465" spans="1:14" s="3" customFormat="1" x14ac:dyDescent="0.25">
      <c r="A1465" s="727"/>
      <c r="B1465" s="609"/>
      <c r="C1465" s="609"/>
      <c r="D1465" s="610"/>
      <c r="E1465" s="1140"/>
      <c r="F1465" s="1141"/>
      <c r="G1465" s="1142"/>
      <c r="H1465" s="1142"/>
      <c r="I1465" s="1148"/>
      <c r="J1465" s="1142"/>
      <c r="K1465" s="1142"/>
      <c r="L1465" s="1142"/>
      <c r="M1465" s="1142"/>
      <c r="N1465" s="1142"/>
    </row>
    <row r="1466" spans="1:14" s="3" customFormat="1" x14ac:dyDescent="0.25">
      <c r="A1466" s="727"/>
      <c r="B1466" s="609"/>
      <c r="C1466" s="609"/>
      <c r="D1466" s="610"/>
      <c r="E1466" s="1140"/>
      <c r="F1466" s="1141"/>
      <c r="G1466" s="1142"/>
      <c r="H1466" s="1142"/>
      <c r="I1466" s="1148"/>
      <c r="J1466" s="1142"/>
      <c r="K1466" s="1142"/>
      <c r="L1466" s="1142"/>
      <c r="M1466" s="1142"/>
      <c r="N1466" s="1142"/>
    </row>
    <row r="1467" spans="1:14" s="3" customFormat="1" x14ac:dyDescent="0.25">
      <c r="A1467" s="727"/>
      <c r="B1467" s="609"/>
      <c r="C1467" s="609"/>
      <c r="D1467" s="610"/>
      <c r="E1467" s="1140"/>
      <c r="F1467" s="1141"/>
      <c r="G1467" s="1142"/>
      <c r="H1467" s="1142"/>
      <c r="I1467" s="1148"/>
      <c r="J1467" s="1142"/>
      <c r="K1467" s="1142"/>
      <c r="L1467" s="1142"/>
      <c r="M1467" s="1142"/>
      <c r="N1467" s="1142"/>
    </row>
    <row r="1468" spans="1:14" s="3" customFormat="1" x14ac:dyDescent="0.25">
      <c r="A1468" s="727"/>
      <c r="B1468" s="609"/>
      <c r="C1468" s="609"/>
      <c r="D1468" s="610"/>
      <c r="E1468" s="1140"/>
      <c r="F1468" s="1141"/>
      <c r="G1468" s="1142"/>
      <c r="H1468" s="1142"/>
      <c r="I1468" s="1148"/>
      <c r="J1468" s="1142"/>
      <c r="K1468" s="1142"/>
      <c r="L1468" s="1142"/>
      <c r="M1468" s="1142"/>
      <c r="N1468" s="1142"/>
    </row>
    <row r="1469" spans="1:14" s="3" customFormat="1" x14ac:dyDescent="0.25">
      <c r="A1469" s="727"/>
      <c r="B1469" s="609"/>
      <c r="C1469" s="609"/>
      <c r="D1469" s="610"/>
      <c r="E1469" s="1140"/>
      <c r="F1469" s="1141"/>
      <c r="G1469" s="1142"/>
      <c r="H1469" s="1142"/>
      <c r="I1469" s="1148"/>
      <c r="J1469" s="1142"/>
      <c r="K1469" s="1142"/>
      <c r="L1469" s="1142"/>
      <c r="M1469" s="1142"/>
      <c r="N1469" s="1142"/>
    </row>
    <row r="1470" spans="1:14" s="3" customFormat="1" x14ac:dyDescent="0.25">
      <c r="A1470" s="727"/>
      <c r="B1470" s="609"/>
      <c r="C1470" s="609"/>
      <c r="D1470" s="610"/>
      <c r="E1470" s="1140"/>
      <c r="F1470" s="1141"/>
      <c r="G1470" s="1142"/>
      <c r="H1470" s="1142"/>
      <c r="I1470" s="1148"/>
      <c r="J1470" s="1142"/>
      <c r="K1470" s="1142"/>
      <c r="L1470" s="1142"/>
      <c r="M1470" s="1142"/>
      <c r="N1470" s="1142"/>
    </row>
    <row r="1471" spans="1:14" s="3" customFormat="1" x14ac:dyDescent="0.25">
      <c r="A1471" s="727"/>
      <c r="B1471" s="609"/>
      <c r="C1471" s="609"/>
      <c r="D1471" s="610"/>
      <c r="E1471" s="1140"/>
      <c r="F1471" s="1141"/>
      <c r="G1471" s="1142"/>
      <c r="H1471" s="1142"/>
      <c r="I1471" s="1148"/>
      <c r="J1471" s="1142"/>
      <c r="K1471" s="1142"/>
      <c r="L1471" s="1142"/>
      <c r="M1471" s="1142"/>
      <c r="N1471" s="1142"/>
    </row>
    <row r="1472" spans="1:14" s="3" customFormat="1" x14ac:dyDescent="0.25">
      <c r="A1472" s="727"/>
      <c r="B1472" s="609"/>
      <c r="C1472" s="609"/>
      <c r="D1472" s="610"/>
      <c r="E1472" s="1140"/>
      <c r="F1472" s="1141"/>
      <c r="G1472" s="1142"/>
      <c r="H1472" s="1142"/>
      <c r="I1472" s="1148"/>
      <c r="J1472" s="1142"/>
      <c r="K1472" s="1142"/>
      <c r="L1472" s="1142"/>
      <c r="M1472" s="1142"/>
      <c r="N1472" s="1142"/>
    </row>
    <row r="1473" spans="1:14" s="3" customFormat="1" x14ac:dyDescent="0.25">
      <c r="A1473" s="727"/>
      <c r="B1473" s="609"/>
      <c r="C1473" s="609"/>
      <c r="D1473" s="610"/>
      <c r="E1473" s="1140"/>
      <c r="F1473" s="1141"/>
      <c r="G1473" s="1142"/>
      <c r="H1473" s="1142"/>
      <c r="I1473" s="1148"/>
      <c r="J1473" s="1142"/>
      <c r="K1473" s="1142"/>
      <c r="L1473" s="1142"/>
      <c r="M1473" s="1142"/>
      <c r="N1473" s="1142"/>
    </row>
    <row r="1474" spans="1:14" s="3" customFormat="1" x14ac:dyDescent="0.25">
      <c r="A1474" s="727"/>
      <c r="B1474" s="609"/>
      <c r="C1474" s="609"/>
      <c r="D1474" s="610"/>
      <c r="E1474" s="1140"/>
      <c r="F1474" s="1141"/>
      <c r="G1474" s="1142"/>
      <c r="H1474" s="1142"/>
      <c r="I1474" s="1148"/>
      <c r="J1474" s="1142"/>
      <c r="K1474" s="1142"/>
      <c r="L1474" s="1142"/>
      <c r="M1474" s="1142"/>
      <c r="N1474" s="1142"/>
    </row>
    <row r="1475" spans="1:14" s="3" customFormat="1" x14ac:dyDescent="0.25">
      <c r="A1475" s="727"/>
      <c r="B1475" s="609"/>
      <c r="C1475" s="609"/>
      <c r="D1475" s="610"/>
      <c r="E1475" s="1140"/>
      <c r="F1475" s="1141"/>
      <c r="G1475" s="1142"/>
      <c r="H1475" s="1142"/>
      <c r="I1475" s="1148"/>
      <c r="J1475" s="1142"/>
      <c r="K1475" s="1142"/>
      <c r="L1475" s="1142"/>
      <c r="M1475" s="1142"/>
      <c r="N1475" s="1142"/>
    </row>
    <row r="1476" spans="1:14" s="3" customFormat="1" x14ac:dyDescent="0.25">
      <c r="A1476" s="727"/>
      <c r="B1476" s="609"/>
      <c r="C1476" s="609"/>
      <c r="D1476" s="610"/>
      <c r="E1476" s="1140"/>
      <c r="F1476" s="1141"/>
      <c r="G1476" s="1142"/>
      <c r="H1476" s="1142"/>
      <c r="I1476" s="1148"/>
      <c r="J1476" s="1142"/>
      <c r="K1476" s="1142"/>
      <c r="L1476" s="1142"/>
      <c r="M1476" s="1142"/>
      <c r="N1476" s="1142"/>
    </row>
    <row r="1477" spans="1:14" s="3" customFormat="1" x14ac:dyDescent="0.25">
      <c r="A1477" s="727"/>
      <c r="B1477" s="609"/>
      <c r="C1477" s="609"/>
      <c r="D1477" s="610"/>
      <c r="E1477" s="1140"/>
      <c r="F1477" s="1141"/>
      <c r="G1477" s="1142"/>
      <c r="H1477" s="1142"/>
      <c r="I1477" s="1148"/>
      <c r="J1477" s="1142"/>
      <c r="K1477" s="1142"/>
      <c r="L1477" s="1142"/>
      <c r="M1477" s="1142"/>
      <c r="N1477" s="1142"/>
    </row>
    <row r="1478" spans="1:14" s="3" customFormat="1" x14ac:dyDescent="0.25">
      <c r="A1478" s="727"/>
      <c r="B1478" s="609"/>
      <c r="C1478" s="609"/>
      <c r="D1478" s="610"/>
      <c r="E1478" s="1140"/>
      <c r="F1478" s="1141"/>
      <c r="G1478" s="1142"/>
      <c r="H1478" s="1142"/>
      <c r="I1478" s="1148"/>
      <c r="J1478" s="1142"/>
      <c r="K1478" s="1142"/>
      <c r="L1478" s="1142"/>
      <c r="M1478" s="1142"/>
      <c r="N1478" s="1142"/>
    </row>
    <row r="1479" spans="1:14" s="3" customFormat="1" x14ac:dyDescent="0.25">
      <c r="A1479" s="727"/>
      <c r="B1479" s="609"/>
      <c r="C1479" s="609"/>
      <c r="D1479" s="610"/>
      <c r="E1479" s="1140"/>
      <c r="F1479" s="1141"/>
      <c r="G1479" s="1142"/>
      <c r="H1479" s="1142"/>
      <c r="I1479" s="1148"/>
      <c r="J1479" s="1142"/>
      <c r="K1479" s="1142"/>
      <c r="L1479" s="1142"/>
      <c r="M1479" s="1142"/>
      <c r="N1479" s="1142"/>
    </row>
    <row r="1480" spans="1:14" s="3" customFormat="1" x14ac:dyDescent="0.25">
      <c r="A1480" s="727"/>
      <c r="B1480" s="609"/>
      <c r="C1480" s="609"/>
      <c r="D1480" s="610"/>
      <c r="E1480" s="1140"/>
      <c r="F1480" s="1141"/>
      <c r="G1480" s="1142"/>
      <c r="H1480" s="1142"/>
      <c r="I1480" s="1148"/>
      <c r="J1480" s="1142"/>
      <c r="K1480" s="1142"/>
      <c r="L1480" s="1142"/>
      <c r="M1480" s="1142"/>
      <c r="N1480" s="1142"/>
    </row>
    <row r="1481" spans="1:14" s="3" customFormat="1" x14ac:dyDescent="0.25">
      <c r="A1481" s="727"/>
      <c r="B1481" s="609"/>
      <c r="C1481" s="609"/>
      <c r="D1481" s="610"/>
      <c r="E1481" s="1140"/>
      <c r="F1481" s="1141"/>
      <c r="G1481" s="1142"/>
      <c r="H1481" s="1142"/>
      <c r="I1481" s="1148"/>
      <c r="J1481" s="1142"/>
      <c r="K1481" s="1142"/>
      <c r="L1481" s="1142"/>
      <c r="M1481" s="1142"/>
      <c r="N1481" s="1142"/>
    </row>
    <row r="1482" spans="1:14" s="3" customFormat="1" x14ac:dyDescent="0.25">
      <c r="A1482" s="727"/>
      <c r="B1482" s="609"/>
      <c r="C1482" s="609"/>
      <c r="D1482" s="610"/>
      <c r="E1482" s="1140"/>
      <c r="F1482" s="1141"/>
      <c r="G1482" s="1142"/>
      <c r="H1482" s="1142"/>
      <c r="I1482" s="1148"/>
      <c r="J1482" s="1142"/>
      <c r="K1482" s="1142"/>
      <c r="L1482" s="1142"/>
      <c r="M1482" s="1142"/>
      <c r="N1482" s="1142"/>
    </row>
    <row r="1483" spans="1:14" s="3" customFormat="1" x14ac:dyDescent="0.25">
      <c r="A1483" s="727"/>
      <c r="B1483" s="609"/>
      <c r="C1483" s="609"/>
      <c r="D1483" s="610"/>
      <c r="E1483" s="1140"/>
      <c r="F1483" s="1141"/>
      <c r="G1483" s="1142"/>
      <c r="H1483" s="1142"/>
      <c r="I1483" s="1148"/>
      <c r="J1483" s="1142"/>
      <c r="K1483" s="1142"/>
      <c r="L1483" s="1142"/>
      <c r="M1483" s="1142"/>
      <c r="N1483" s="1142"/>
    </row>
    <row r="1484" spans="1:14" s="3" customFormat="1" x14ac:dyDescent="0.25">
      <c r="A1484" s="727"/>
      <c r="B1484" s="609"/>
      <c r="C1484" s="609"/>
      <c r="D1484" s="610"/>
      <c r="E1484" s="1140"/>
      <c r="F1484" s="1141"/>
      <c r="G1484" s="1142"/>
      <c r="H1484" s="1142"/>
      <c r="I1484" s="1148"/>
      <c r="J1484" s="1142"/>
      <c r="K1484" s="1142"/>
      <c r="L1484" s="1142"/>
      <c r="M1484" s="1142"/>
      <c r="N1484" s="1142"/>
    </row>
    <row r="1485" spans="1:14" s="3" customFormat="1" x14ac:dyDescent="0.25">
      <c r="A1485" s="727"/>
      <c r="B1485" s="609"/>
      <c r="C1485" s="609"/>
      <c r="D1485" s="610"/>
      <c r="E1485" s="1140"/>
      <c r="F1485" s="1141"/>
      <c r="G1485" s="1142"/>
      <c r="H1485" s="1142"/>
      <c r="I1485" s="1148"/>
      <c r="J1485" s="1142"/>
      <c r="K1485" s="1142"/>
      <c r="L1485" s="1142"/>
      <c r="M1485" s="1142"/>
      <c r="N1485" s="1142"/>
    </row>
    <row r="1486" spans="1:14" s="3" customFormat="1" x14ac:dyDescent="0.25">
      <c r="A1486" s="727"/>
      <c r="B1486" s="609"/>
      <c r="C1486" s="609"/>
      <c r="D1486" s="610"/>
      <c r="E1486" s="1140"/>
      <c r="F1486" s="1141"/>
      <c r="G1486" s="1142"/>
      <c r="H1486" s="1142"/>
      <c r="I1486" s="1148"/>
      <c r="J1486" s="1142"/>
      <c r="K1486" s="1142"/>
      <c r="L1486" s="1142"/>
      <c r="M1486" s="1142"/>
      <c r="N1486" s="1142"/>
    </row>
    <row r="1487" spans="1:14" s="3" customFormat="1" x14ac:dyDescent="0.25">
      <c r="A1487" s="727"/>
      <c r="B1487" s="609"/>
      <c r="C1487" s="609"/>
      <c r="D1487" s="610"/>
      <c r="E1487" s="1140"/>
      <c r="F1487" s="1141"/>
      <c r="G1487" s="1142"/>
      <c r="H1487" s="1142"/>
      <c r="I1487" s="1148"/>
      <c r="J1487" s="1142"/>
      <c r="K1487" s="1142"/>
      <c r="L1487" s="1142"/>
      <c r="M1487" s="1142"/>
      <c r="N1487" s="1142"/>
    </row>
    <row r="1488" spans="1:14" s="3" customFormat="1" x14ac:dyDescent="0.25">
      <c r="A1488" s="727"/>
      <c r="B1488" s="609"/>
      <c r="C1488" s="609"/>
      <c r="D1488" s="610"/>
      <c r="E1488" s="1140"/>
      <c r="F1488" s="1141"/>
      <c r="G1488" s="1142"/>
      <c r="H1488" s="1142"/>
      <c r="I1488" s="1148"/>
      <c r="J1488" s="1142"/>
      <c r="K1488" s="1142"/>
      <c r="L1488" s="1142"/>
      <c r="M1488" s="1142"/>
      <c r="N1488" s="1142"/>
    </row>
    <row r="1489" spans="1:14" s="3" customFormat="1" x14ac:dyDescent="0.25">
      <c r="A1489" s="727"/>
      <c r="B1489" s="609"/>
      <c r="C1489" s="609"/>
      <c r="D1489" s="610"/>
      <c r="E1489" s="1140"/>
      <c r="F1489" s="1141"/>
      <c r="G1489" s="1142"/>
      <c r="H1489" s="1142"/>
      <c r="I1489" s="1148"/>
      <c r="J1489" s="1142"/>
      <c r="K1489" s="1142"/>
      <c r="L1489" s="1142"/>
      <c r="M1489" s="1142"/>
      <c r="N1489" s="1142"/>
    </row>
    <row r="1490" spans="1:14" s="3" customFormat="1" x14ac:dyDescent="0.25">
      <c r="A1490" s="727"/>
      <c r="B1490" s="609"/>
      <c r="C1490" s="609"/>
      <c r="D1490" s="610"/>
      <c r="E1490" s="1140"/>
      <c r="F1490" s="1141"/>
      <c r="G1490" s="1142"/>
      <c r="H1490" s="1142"/>
      <c r="I1490" s="1148"/>
      <c r="J1490" s="1142"/>
      <c r="K1490" s="1142"/>
      <c r="L1490" s="1142"/>
      <c r="M1490" s="1142"/>
      <c r="N1490" s="1142"/>
    </row>
    <row r="1491" spans="1:14" s="3" customFormat="1" x14ac:dyDescent="0.25">
      <c r="A1491" s="727"/>
      <c r="B1491" s="609"/>
      <c r="C1491" s="609"/>
      <c r="D1491" s="610"/>
      <c r="E1491" s="1140"/>
      <c r="F1491" s="1141"/>
      <c r="G1491" s="1142"/>
      <c r="H1491" s="1142"/>
      <c r="I1491" s="1148"/>
      <c r="J1491" s="1142"/>
      <c r="K1491" s="1142"/>
      <c r="L1491" s="1142"/>
      <c r="M1491" s="1142"/>
      <c r="N1491" s="1142"/>
    </row>
    <row r="1492" spans="1:14" s="3" customFormat="1" x14ac:dyDescent="0.25">
      <c r="A1492" s="727"/>
      <c r="B1492" s="609"/>
      <c r="C1492" s="609"/>
      <c r="D1492" s="610"/>
      <c r="E1492" s="1140"/>
      <c r="F1492" s="1141"/>
      <c r="G1492" s="1142"/>
      <c r="H1492" s="1142"/>
      <c r="I1492" s="1148"/>
      <c r="J1492" s="1142"/>
      <c r="K1492" s="1142"/>
      <c r="L1492" s="1142"/>
      <c r="M1492" s="1142"/>
      <c r="N1492" s="1142"/>
    </row>
    <row r="1493" spans="1:14" s="3" customFormat="1" x14ac:dyDescent="0.25">
      <c r="A1493" s="727"/>
      <c r="B1493" s="609"/>
      <c r="C1493" s="609"/>
      <c r="D1493" s="610"/>
      <c r="E1493" s="1140"/>
      <c r="F1493" s="1141"/>
      <c r="G1493" s="1142"/>
      <c r="H1493" s="1142"/>
      <c r="I1493" s="1148"/>
      <c r="J1493" s="1142"/>
      <c r="K1493" s="1142"/>
      <c r="L1493" s="1142"/>
      <c r="M1493" s="1142"/>
      <c r="N1493" s="1142"/>
    </row>
    <row r="1494" spans="1:14" s="3" customFormat="1" x14ac:dyDescent="0.25">
      <c r="A1494" s="727"/>
      <c r="B1494" s="609"/>
      <c r="C1494" s="609"/>
      <c r="D1494" s="610"/>
      <c r="E1494" s="1140"/>
      <c r="F1494" s="1141"/>
      <c r="G1494" s="1142"/>
      <c r="H1494" s="1142"/>
      <c r="I1494" s="1148"/>
      <c r="J1494" s="1142"/>
      <c r="K1494" s="1142"/>
      <c r="L1494" s="1142"/>
      <c r="M1494" s="1142"/>
      <c r="N1494" s="1142"/>
    </row>
    <row r="1495" spans="1:14" s="3" customFormat="1" x14ac:dyDescent="0.25">
      <c r="A1495" s="727"/>
      <c r="B1495" s="609"/>
      <c r="C1495" s="609"/>
      <c r="D1495" s="610"/>
      <c r="E1495" s="1140"/>
      <c r="F1495" s="1141"/>
      <c r="G1495" s="1142"/>
      <c r="H1495" s="1142"/>
      <c r="I1495" s="1148"/>
      <c r="J1495" s="1142"/>
      <c r="K1495" s="1142"/>
      <c r="L1495" s="1142"/>
      <c r="M1495" s="1142"/>
      <c r="N1495" s="1142"/>
    </row>
    <row r="1496" spans="1:14" s="3" customFormat="1" x14ac:dyDescent="0.25">
      <c r="A1496" s="727"/>
      <c r="B1496" s="609"/>
      <c r="C1496" s="609"/>
      <c r="D1496" s="610"/>
      <c r="E1496" s="1140"/>
      <c r="F1496" s="1141"/>
      <c r="G1496" s="1142"/>
      <c r="H1496" s="1142"/>
      <c r="I1496" s="1148"/>
      <c r="J1496" s="1142"/>
      <c r="K1496" s="1142"/>
      <c r="L1496" s="1142"/>
      <c r="M1496" s="1142"/>
      <c r="N1496" s="1142"/>
    </row>
    <row r="1497" spans="1:14" s="3" customFormat="1" x14ac:dyDescent="0.25">
      <c r="A1497" s="727"/>
      <c r="B1497" s="609"/>
      <c r="C1497" s="609"/>
      <c r="D1497" s="610"/>
      <c r="E1497" s="1140"/>
      <c r="F1497" s="1141"/>
      <c r="G1497" s="1142"/>
      <c r="H1497" s="1142"/>
      <c r="I1497" s="1148"/>
      <c r="J1497" s="1142"/>
      <c r="K1497" s="1142"/>
      <c r="L1497" s="1142"/>
      <c r="M1497" s="1142"/>
      <c r="N1497" s="1142"/>
    </row>
    <row r="1498" spans="1:14" s="3" customFormat="1" x14ac:dyDescent="0.25">
      <c r="A1498" s="727"/>
      <c r="B1498" s="609"/>
      <c r="C1498" s="609"/>
      <c r="D1498" s="610"/>
      <c r="E1498" s="1140"/>
      <c r="F1498" s="1141"/>
      <c r="G1498" s="1142"/>
      <c r="H1498" s="1142"/>
      <c r="I1498" s="1148"/>
      <c r="J1498" s="1142"/>
      <c r="K1498" s="1142"/>
      <c r="L1498" s="1142"/>
      <c r="M1498" s="1142"/>
      <c r="N1498" s="1142"/>
    </row>
    <row r="1499" spans="1:14" s="3" customFormat="1" x14ac:dyDescent="0.25">
      <c r="A1499" s="727"/>
      <c r="B1499" s="609"/>
      <c r="C1499" s="609"/>
      <c r="D1499" s="610"/>
      <c r="E1499" s="1140"/>
      <c r="F1499" s="1141"/>
      <c r="G1499" s="1142"/>
      <c r="H1499" s="1142"/>
      <c r="I1499" s="1148"/>
      <c r="J1499" s="1142"/>
      <c r="K1499" s="1142"/>
      <c r="L1499" s="1142"/>
      <c r="M1499" s="1142"/>
      <c r="N1499" s="1142"/>
    </row>
    <row r="1500" spans="1:14" s="3" customFormat="1" x14ac:dyDescent="0.25">
      <c r="A1500" s="727"/>
      <c r="B1500" s="609"/>
      <c r="C1500" s="609"/>
      <c r="D1500" s="610"/>
      <c r="E1500" s="1140"/>
      <c r="F1500" s="1141"/>
      <c r="G1500" s="1142"/>
      <c r="H1500" s="1142"/>
      <c r="I1500" s="1148"/>
      <c r="J1500" s="1142"/>
      <c r="K1500" s="1142"/>
      <c r="L1500" s="1142"/>
      <c r="M1500" s="1142"/>
      <c r="N1500" s="1142"/>
    </row>
    <row r="1501" spans="1:14" s="3" customFormat="1" x14ac:dyDescent="0.25">
      <c r="A1501" s="727"/>
      <c r="B1501" s="609"/>
      <c r="C1501" s="609"/>
      <c r="D1501" s="610"/>
      <c r="E1501" s="1140"/>
      <c r="F1501" s="1141"/>
      <c r="G1501" s="1142"/>
      <c r="H1501" s="1142"/>
      <c r="I1501" s="1148"/>
      <c r="J1501" s="1142"/>
      <c r="K1501" s="1142"/>
      <c r="L1501" s="1142"/>
      <c r="M1501" s="1142"/>
      <c r="N1501" s="1142"/>
    </row>
    <row r="1502" spans="1:14" s="3" customFormat="1" x14ac:dyDescent="0.25">
      <c r="A1502" s="727"/>
      <c r="B1502" s="609"/>
      <c r="C1502" s="609"/>
      <c r="D1502" s="610"/>
      <c r="E1502" s="1140"/>
      <c r="F1502" s="1141"/>
      <c r="G1502" s="1142"/>
      <c r="H1502" s="1142"/>
      <c r="I1502" s="1148"/>
      <c r="J1502" s="1142"/>
      <c r="K1502" s="1142"/>
      <c r="L1502" s="1142"/>
      <c r="M1502" s="1142"/>
      <c r="N1502" s="1142"/>
    </row>
    <row r="1503" spans="1:14" s="3" customFormat="1" x14ac:dyDescent="0.25">
      <c r="A1503" s="727"/>
      <c r="B1503" s="609"/>
      <c r="C1503" s="609"/>
      <c r="D1503" s="610"/>
      <c r="E1503" s="1140"/>
      <c r="F1503" s="1141"/>
      <c r="G1503" s="1142"/>
      <c r="H1503" s="1142"/>
      <c r="I1503" s="1148"/>
      <c r="J1503" s="1142"/>
      <c r="K1503" s="1142"/>
      <c r="L1503" s="1142"/>
      <c r="M1503" s="1142"/>
      <c r="N1503" s="1142"/>
    </row>
    <row r="1504" spans="1:14" s="3" customFormat="1" x14ac:dyDescent="0.25">
      <c r="A1504" s="727"/>
      <c r="B1504" s="609"/>
      <c r="C1504" s="609"/>
      <c r="D1504" s="610"/>
      <c r="E1504" s="1140"/>
      <c r="F1504" s="1141"/>
      <c r="G1504" s="1142"/>
      <c r="H1504" s="1142"/>
      <c r="I1504" s="1148"/>
      <c r="J1504" s="1142"/>
      <c r="K1504" s="1142"/>
      <c r="L1504" s="1142"/>
      <c r="M1504" s="1142"/>
      <c r="N1504" s="1142"/>
    </row>
    <row r="1505" spans="1:14" s="3" customFormat="1" x14ac:dyDescent="0.25">
      <c r="A1505" s="727"/>
      <c r="B1505" s="609"/>
      <c r="C1505" s="609"/>
      <c r="D1505" s="610"/>
      <c r="E1505" s="1140"/>
      <c r="F1505" s="1141"/>
      <c r="G1505" s="1142"/>
      <c r="H1505" s="1142"/>
      <c r="I1505" s="1148"/>
      <c r="J1505" s="1142"/>
      <c r="K1505" s="1142"/>
      <c r="L1505" s="1142"/>
      <c r="M1505" s="1142"/>
      <c r="N1505" s="1142"/>
    </row>
    <row r="1506" spans="1:14" s="3" customFormat="1" x14ac:dyDescent="0.25">
      <c r="A1506" s="727"/>
      <c r="B1506" s="609"/>
      <c r="C1506" s="609"/>
      <c r="D1506" s="610"/>
      <c r="E1506" s="1140"/>
      <c r="F1506" s="1141"/>
      <c r="G1506" s="1142"/>
      <c r="H1506" s="1142"/>
      <c r="I1506" s="1148"/>
      <c r="J1506" s="1142"/>
      <c r="K1506" s="1142"/>
      <c r="L1506" s="1142"/>
      <c r="M1506" s="1142"/>
      <c r="N1506" s="1142"/>
    </row>
    <row r="1507" spans="1:14" s="3" customFormat="1" x14ac:dyDescent="0.25">
      <c r="A1507" s="727"/>
      <c r="B1507" s="609"/>
      <c r="C1507" s="609"/>
      <c r="D1507" s="610"/>
      <c r="E1507" s="1140"/>
      <c r="F1507" s="1141"/>
      <c r="G1507" s="1142"/>
      <c r="H1507" s="1142"/>
      <c r="I1507" s="1148"/>
      <c r="J1507" s="1142"/>
      <c r="K1507" s="1142"/>
      <c r="L1507" s="1142"/>
      <c r="M1507" s="1142"/>
      <c r="N1507" s="1142"/>
    </row>
    <row r="1508" spans="1:14" s="3" customFormat="1" x14ac:dyDescent="0.25">
      <c r="A1508" s="727"/>
      <c r="B1508" s="609"/>
      <c r="C1508" s="609"/>
      <c r="D1508" s="610"/>
      <c r="E1508" s="1140"/>
      <c r="F1508" s="1141"/>
      <c r="G1508" s="1142"/>
      <c r="H1508" s="1142"/>
      <c r="I1508" s="1148"/>
      <c r="J1508" s="1142"/>
      <c r="K1508" s="1142"/>
      <c r="L1508" s="1142"/>
      <c r="M1508" s="1142"/>
      <c r="N1508" s="1142"/>
    </row>
    <row r="1509" spans="1:14" s="3" customFormat="1" x14ac:dyDescent="0.25">
      <c r="A1509" s="727"/>
      <c r="B1509" s="609"/>
      <c r="C1509" s="609"/>
      <c r="D1509" s="610"/>
      <c r="E1509" s="1140"/>
      <c r="F1509" s="1141"/>
      <c r="G1509" s="1142"/>
      <c r="H1509" s="1142"/>
      <c r="I1509" s="1148"/>
      <c r="J1509" s="1142"/>
      <c r="K1509" s="1142"/>
      <c r="L1509" s="1142"/>
      <c r="M1509" s="1142"/>
      <c r="N1509" s="1142"/>
    </row>
    <row r="1510" spans="1:14" s="3" customFormat="1" x14ac:dyDescent="0.25">
      <c r="A1510" s="727"/>
      <c r="B1510" s="609"/>
      <c r="C1510" s="609"/>
      <c r="D1510" s="610"/>
      <c r="E1510" s="1140"/>
      <c r="F1510" s="1141"/>
      <c r="G1510" s="1142"/>
      <c r="H1510" s="1142"/>
      <c r="I1510" s="1148"/>
      <c r="J1510" s="1142"/>
      <c r="K1510" s="1142"/>
      <c r="L1510" s="1142"/>
      <c r="M1510" s="1142"/>
      <c r="N1510" s="1142"/>
    </row>
    <row r="1511" spans="1:14" s="3" customFormat="1" x14ac:dyDescent="0.25">
      <c r="A1511" s="727"/>
      <c r="B1511" s="609"/>
      <c r="C1511" s="609"/>
      <c r="D1511" s="610"/>
      <c r="E1511" s="1140"/>
      <c r="F1511" s="1141"/>
      <c r="G1511" s="1142"/>
      <c r="H1511" s="1142"/>
      <c r="I1511" s="1148"/>
      <c r="J1511" s="1142"/>
      <c r="K1511" s="1142"/>
      <c r="L1511" s="1142"/>
      <c r="M1511" s="1142"/>
      <c r="N1511" s="1142"/>
    </row>
    <row r="1512" spans="1:14" s="3" customFormat="1" x14ac:dyDescent="0.25">
      <c r="A1512" s="727"/>
      <c r="B1512" s="609"/>
      <c r="C1512" s="609"/>
      <c r="D1512" s="610"/>
      <c r="E1512" s="1140"/>
      <c r="F1512" s="1141"/>
      <c r="G1512" s="1142"/>
      <c r="H1512" s="1142"/>
      <c r="I1512" s="1148"/>
      <c r="J1512" s="1142"/>
      <c r="K1512" s="1142"/>
      <c r="L1512" s="1142"/>
      <c r="M1512" s="1142"/>
      <c r="N1512" s="1142"/>
    </row>
    <row r="1513" spans="1:14" s="3" customFormat="1" x14ac:dyDescent="0.25">
      <c r="A1513" s="727"/>
      <c r="B1513" s="609"/>
      <c r="C1513" s="609"/>
      <c r="D1513" s="610"/>
      <c r="E1513" s="1140"/>
      <c r="F1513" s="1141"/>
      <c r="G1513" s="1142"/>
      <c r="H1513" s="1142"/>
      <c r="I1513" s="1148"/>
      <c r="J1513" s="1142"/>
      <c r="K1513" s="1142"/>
      <c r="L1513" s="1142"/>
      <c r="M1513" s="1142"/>
      <c r="N1513" s="1142"/>
    </row>
    <row r="1514" spans="1:14" s="3" customFormat="1" x14ac:dyDescent="0.25">
      <c r="A1514" s="727"/>
      <c r="B1514" s="609"/>
      <c r="C1514" s="609"/>
      <c r="D1514" s="610"/>
      <c r="E1514" s="1140"/>
      <c r="F1514" s="1141"/>
      <c r="G1514" s="1142"/>
      <c r="H1514" s="1142"/>
      <c r="I1514" s="1148"/>
      <c r="J1514" s="1142"/>
      <c r="K1514" s="1142"/>
      <c r="L1514" s="1142"/>
      <c r="M1514" s="1142"/>
      <c r="N1514" s="1142"/>
    </row>
    <row r="1515" spans="1:14" s="3" customFormat="1" x14ac:dyDescent="0.25">
      <c r="A1515" s="727"/>
      <c r="B1515" s="609"/>
      <c r="C1515" s="609"/>
      <c r="D1515" s="610"/>
      <c r="E1515" s="1140"/>
      <c r="F1515" s="1141"/>
      <c r="G1515" s="1142"/>
      <c r="H1515" s="1142"/>
      <c r="I1515" s="1148"/>
      <c r="J1515" s="1142"/>
      <c r="K1515" s="1142"/>
      <c r="L1515" s="1142"/>
      <c r="M1515" s="1142"/>
      <c r="N1515" s="1142"/>
    </row>
    <row r="1516" spans="1:14" s="3" customFormat="1" x14ac:dyDescent="0.25">
      <c r="A1516" s="727"/>
      <c r="B1516" s="609"/>
      <c r="C1516" s="609"/>
      <c r="D1516" s="610"/>
      <c r="E1516" s="1140"/>
      <c r="F1516" s="1141"/>
      <c r="G1516" s="1142"/>
      <c r="H1516" s="1142"/>
      <c r="I1516" s="1148"/>
      <c r="J1516" s="1142"/>
      <c r="K1516" s="1142"/>
      <c r="L1516" s="1142"/>
      <c r="M1516" s="1142"/>
      <c r="N1516" s="1142"/>
    </row>
    <row r="1517" spans="1:14" s="3" customFormat="1" x14ac:dyDescent="0.25">
      <c r="A1517" s="727"/>
      <c r="B1517" s="609"/>
      <c r="C1517" s="609"/>
      <c r="D1517" s="610"/>
      <c r="E1517" s="1140"/>
      <c r="F1517" s="1141"/>
      <c r="G1517" s="1142"/>
      <c r="H1517" s="1142"/>
      <c r="I1517" s="1148"/>
      <c r="J1517" s="1142"/>
      <c r="K1517" s="1142"/>
      <c r="L1517" s="1142"/>
      <c r="M1517" s="1142"/>
      <c r="N1517" s="1142"/>
    </row>
    <row r="1518" spans="1:14" s="3" customFormat="1" x14ac:dyDescent="0.25">
      <c r="A1518" s="727"/>
      <c r="B1518" s="609"/>
      <c r="C1518" s="609"/>
      <c r="D1518" s="610"/>
      <c r="E1518" s="1140"/>
      <c r="F1518" s="1141"/>
      <c r="G1518" s="1142"/>
      <c r="H1518" s="1142"/>
      <c r="I1518" s="1148"/>
      <c r="J1518" s="1142"/>
      <c r="K1518" s="1142"/>
      <c r="L1518" s="1142"/>
      <c r="M1518" s="1142"/>
      <c r="N1518" s="1142"/>
    </row>
    <row r="1519" spans="1:14" s="3" customFormat="1" x14ac:dyDescent="0.25">
      <c r="A1519" s="727"/>
      <c r="B1519" s="609"/>
      <c r="C1519" s="609"/>
      <c r="D1519" s="610"/>
      <c r="E1519" s="1140"/>
      <c r="F1519" s="1141"/>
      <c r="G1519" s="1142"/>
      <c r="H1519" s="1142"/>
      <c r="I1519" s="1148"/>
      <c r="J1519" s="1142"/>
      <c r="K1519" s="1142"/>
      <c r="L1519" s="1142"/>
      <c r="M1519" s="1142"/>
      <c r="N1519" s="1142"/>
    </row>
    <row r="1520" spans="1:14" s="3" customFormat="1" x14ac:dyDescent="0.25">
      <c r="A1520" s="727"/>
      <c r="B1520" s="609"/>
      <c r="C1520" s="609"/>
      <c r="D1520" s="610"/>
      <c r="E1520" s="1140"/>
      <c r="F1520" s="1141"/>
      <c r="G1520" s="1142"/>
      <c r="H1520" s="1142"/>
      <c r="I1520" s="1148"/>
      <c r="J1520" s="1142"/>
      <c r="K1520" s="1142"/>
      <c r="L1520" s="1142"/>
      <c r="M1520" s="1142"/>
      <c r="N1520" s="1142"/>
    </row>
    <row r="1521" spans="1:14" s="3" customFormat="1" x14ac:dyDescent="0.25">
      <c r="A1521" s="727"/>
      <c r="B1521" s="609"/>
      <c r="C1521" s="609"/>
      <c r="D1521" s="610"/>
      <c r="E1521" s="1140"/>
      <c r="F1521" s="1141"/>
      <c r="G1521" s="1142"/>
      <c r="H1521" s="1142"/>
      <c r="I1521" s="1148"/>
      <c r="J1521" s="1142"/>
      <c r="K1521" s="1142"/>
      <c r="L1521" s="1142"/>
      <c r="M1521" s="1142"/>
      <c r="N1521" s="1142"/>
    </row>
    <row r="1522" spans="1:14" s="3" customFormat="1" x14ac:dyDescent="0.25">
      <c r="A1522" s="727"/>
      <c r="B1522" s="609"/>
      <c r="C1522" s="609"/>
      <c r="D1522" s="610"/>
      <c r="E1522" s="1140"/>
      <c r="F1522" s="1141"/>
      <c r="G1522" s="1142"/>
      <c r="H1522" s="1142"/>
      <c r="I1522" s="1148"/>
      <c r="J1522" s="1142"/>
      <c r="K1522" s="1142"/>
      <c r="L1522" s="1142"/>
      <c r="M1522" s="1142"/>
      <c r="N1522" s="1142"/>
    </row>
    <row r="1523" spans="1:14" s="3" customFormat="1" x14ac:dyDescent="0.25">
      <c r="A1523" s="727"/>
      <c r="B1523" s="609"/>
      <c r="C1523" s="609"/>
      <c r="D1523" s="610"/>
      <c r="E1523" s="1140"/>
      <c r="F1523" s="1141"/>
      <c r="G1523" s="1142"/>
      <c r="H1523" s="1142"/>
      <c r="I1523" s="1148"/>
      <c r="J1523" s="1142"/>
      <c r="K1523" s="1142"/>
      <c r="L1523" s="1142"/>
      <c r="M1523" s="1142"/>
      <c r="N1523" s="1142"/>
    </row>
    <row r="1524" spans="1:14" s="3" customFormat="1" x14ac:dyDescent="0.25">
      <c r="A1524" s="727"/>
      <c r="B1524" s="609"/>
      <c r="C1524" s="609"/>
      <c r="D1524" s="610"/>
      <c r="E1524" s="1140"/>
      <c r="F1524" s="1141"/>
      <c r="G1524" s="1142"/>
      <c r="H1524" s="1142"/>
      <c r="I1524" s="1148"/>
      <c r="J1524" s="1142"/>
      <c r="K1524" s="1142"/>
      <c r="L1524" s="1142"/>
      <c r="M1524" s="1142"/>
      <c r="N1524" s="1142"/>
    </row>
    <row r="1525" spans="1:14" s="3" customFormat="1" x14ac:dyDescent="0.25">
      <c r="A1525" s="727"/>
      <c r="B1525" s="609"/>
      <c r="C1525" s="609"/>
      <c r="D1525" s="610"/>
      <c r="E1525" s="1140"/>
      <c r="F1525" s="1141"/>
      <c r="G1525" s="1142"/>
      <c r="H1525" s="1142"/>
      <c r="I1525" s="1148"/>
      <c r="J1525" s="1142"/>
      <c r="K1525" s="1142"/>
      <c r="L1525" s="1142"/>
      <c r="M1525" s="1142"/>
      <c r="N1525" s="1142"/>
    </row>
    <row r="1526" spans="1:14" s="3" customFormat="1" x14ac:dyDescent="0.25">
      <c r="A1526" s="727"/>
      <c r="B1526" s="609"/>
      <c r="C1526" s="609"/>
      <c r="D1526" s="610"/>
      <c r="E1526" s="1140"/>
      <c r="F1526" s="1141"/>
      <c r="G1526" s="1142"/>
      <c r="H1526" s="1142"/>
      <c r="I1526" s="1148"/>
      <c r="J1526" s="1142"/>
      <c r="K1526" s="1142"/>
      <c r="L1526" s="1142"/>
      <c r="M1526" s="1142"/>
      <c r="N1526" s="1142"/>
    </row>
    <row r="1527" spans="1:14" s="3" customFormat="1" x14ac:dyDescent="0.25">
      <c r="A1527" s="727"/>
      <c r="B1527" s="609"/>
      <c r="C1527" s="609"/>
      <c r="D1527" s="610"/>
      <c r="E1527" s="1140"/>
      <c r="F1527" s="1141"/>
      <c r="G1527" s="1142"/>
      <c r="H1527" s="1142"/>
      <c r="I1527" s="1148"/>
      <c r="J1527" s="1142"/>
      <c r="K1527" s="1142"/>
      <c r="L1527" s="1142"/>
      <c r="M1527" s="1142"/>
      <c r="N1527" s="1142"/>
    </row>
    <row r="1528" spans="1:14" s="3" customFormat="1" x14ac:dyDescent="0.25">
      <c r="A1528" s="727"/>
      <c r="B1528" s="609"/>
      <c r="C1528" s="609"/>
      <c r="D1528" s="610"/>
      <c r="E1528" s="1140"/>
      <c r="F1528" s="1141"/>
      <c r="G1528" s="1142"/>
      <c r="H1528" s="1142"/>
      <c r="I1528" s="1148"/>
      <c r="J1528" s="1142"/>
      <c r="K1528" s="1142"/>
      <c r="L1528" s="1142"/>
      <c r="M1528" s="1142"/>
      <c r="N1528" s="1142"/>
    </row>
    <row r="1529" spans="1:14" s="3" customFormat="1" x14ac:dyDescent="0.25">
      <c r="A1529" s="727"/>
      <c r="B1529" s="609"/>
      <c r="C1529" s="609"/>
      <c r="D1529" s="610"/>
      <c r="E1529" s="1140"/>
      <c r="F1529" s="1141"/>
      <c r="G1529" s="1142"/>
      <c r="H1529" s="1142"/>
      <c r="I1529" s="1148"/>
      <c r="J1529" s="1142"/>
      <c r="K1529" s="1142"/>
      <c r="L1529" s="1142"/>
      <c r="M1529" s="1142"/>
      <c r="N1529" s="1142"/>
    </row>
    <row r="1530" spans="1:14" s="3" customFormat="1" x14ac:dyDescent="0.25">
      <c r="A1530" s="727"/>
      <c r="B1530" s="609"/>
      <c r="C1530" s="609"/>
      <c r="D1530" s="610"/>
      <c r="E1530" s="1140"/>
      <c r="F1530" s="1141"/>
      <c r="G1530" s="1142"/>
      <c r="H1530" s="1142"/>
      <c r="I1530" s="1148"/>
      <c r="J1530" s="1142"/>
      <c r="K1530" s="1142"/>
      <c r="L1530" s="1142"/>
      <c r="M1530" s="1142"/>
      <c r="N1530" s="1142"/>
    </row>
    <row r="1531" spans="1:14" s="3" customFormat="1" x14ac:dyDescent="0.25">
      <c r="A1531" s="727"/>
      <c r="B1531" s="609"/>
      <c r="C1531" s="609"/>
      <c r="D1531" s="610"/>
      <c r="E1531" s="1140"/>
      <c r="F1531" s="1141"/>
      <c r="G1531" s="1142"/>
      <c r="H1531" s="1142"/>
      <c r="I1531" s="1148"/>
      <c r="J1531" s="1142"/>
      <c r="K1531" s="1142"/>
      <c r="L1531" s="1142"/>
      <c r="M1531" s="1142"/>
      <c r="N1531" s="1142"/>
    </row>
    <row r="1532" spans="1:14" s="3" customFormat="1" x14ac:dyDescent="0.25">
      <c r="A1532" s="727"/>
      <c r="B1532" s="609"/>
      <c r="C1532" s="609"/>
      <c r="D1532" s="610"/>
      <c r="E1532" s="1140"/>
      <c r="F1532" s="1141"/>
      <c r="G1532" s="1142"/>
      <c r="H1532" s="1142"/>
      <c r="I1532" s="1148"/>
      <c r="J1532" s="1142"/>
      <c r="K1532" s="1142"/>
      <c r="L1532" s="1142"/>
      <c r="M1532" s="1142"/>
      <c r="N1532" s="1142"/>
    </row>
    <row r="1533" spans="1:14" s="3" customFormat="1" x14ac:dyDescent="0.25">
      <c r="A1533" s="727"/>
      <c r="B1533" s="609"/>
      <c r="C1533" s="609"/>
      <c r="D1533" s="610"/>
      <c r="E1533" s="1140"/>
      <c r="F1533" s="1141"/>
      <c r="G1533" s="1142"/>
      <c r="H1533" s="1142"/>
      <c r="I1533" s="1148"/>
      <c r="J1533" s="1142"/>
      <c r="K1533" s="1142"/>
      <c r="L1533" s="1142"/>
      <c r="M1533" s="1142"/>
      <c r="N1533" s="1142"/>
    </row>
    <row r="1534" spans="1:14" s="3" customFormat="1" x14ac:dyDescent="0.25">
      <c r="A1534" s="727"/>
      <c r="B1534" s="609"/>
      <c r="C1534" s="609"/>
      <c r="D1534" s="610"/>
      <c r="E1534" s="1140"/>
      <c r="F1534" s="1141"/>
      <c r="G1534" s="1142"/>
      <c r="H1534" s="1142"/>
      <c r="I1534" s="1148"/>
      <c r="J1534" s="1142"/>
      <c r="K1534" s="1142"/>
      <c r="L1534" s="1142"/>
      <c r="M1534" s="1142"/>
      <c r="N1534" s="1142"/>
    </row>
    <row r="1535" spans="1:14" s="3" customFormat="1" x14ac:dyDescent="0.25">
      <c r="A1535" s="727"/>
      <c r="B1535" s="609"/>
      <c r="C1535" s="609"/>
      <c r="D1535" s="610"/>
      <c r="E1535" s="1140"/>
      <c r="F1535" s="1141"/>
      <c r="G1535" s="1142"/>
      <c r="H1535" s="1142"/>
      <c r="I1535" s="1148"/>
      <c r="J1535" s="1142"/>
      <c r="K1535" s="1142"/>
      <c r="L1535" s="1142"/>
      <c r="M1535" s="1142"/>
      <c r="N1535" s="1142"/>
    </row>
    <row r="1536" spans="1:14" s="3" customFormat="1" x14ac:dyDescent="0.25">
      <c r="A1536" s="727"/>
      <c r="B1536" s="609"/>
      <c r="C1536" s="609"/>
      <c r="D1536" s="610"/>
      <c r="E1536" s="1140"/>
      <c r="F1536" s="1141"/>
      <c r="G1536" s="1142"/>
      <c r="H1536" s="1142"/>
      <c r="I1536" s="1148"/>
      <c r="J1536" s="1142"/>
      <c r="K1536" s="1142"/>
      <c r="L1536" s="1142"/>
      <c r="M1536" s="1142"/>
      <c r="N1536" s="1142"/>
    </row>
    <row r="1537" spans="1:14" s="3" customFormat="1" x14ac:dyDescent="0.25">
      <c r="A1537" s="727"/>
      <c r="B1537" s="609"/>
      <c r="C1537" s="609"/>
      <c r="D1537" s="610"/>
      <c r="E1537" s="1140"/>
      <c r="F1537" s="1141"/>
      <c r="G1537" s="1142"/>
      <c r="H1537" s="1142"/>
      <c r="I1537" s="1148"/>
      <c r="J1537" s="1142"/>
      <c r="K1537" s="1142"/>
      <c r="L1537" s="1142"/>
      <c r="M1537" s="1142"/>
      <c r="N1537" s="1142"/>
    </row>
    <row r="1538" spans="1:14" s="3" customFormat="1" x14ac:dyDescent="0.25">
      <c r="A1538" s="727"/>
      <c r="B1538" s="609"/>
      <c r="C1538" s="609"/>
      <c r="D1538" s="610"/>
      <c r="E1538" s="1140"/>
      <c r="F1538" s="1141"/>
      <c r="G1538" s="1142"/>
      <c r="H1538" s="1142"/>
      <c r="I1538" s="1148"/>
      <c r="J1538" s="1142"/>
      <c r="K1538" s="1142"/>
      <c r="L1538" s="1142"/>
      <c r="M1538" s="1142"/>
      <c r="N1538" s="1142"/>
    </row>
    <row r="1539" spans="1:14" s="3" customFormat="1" x14ac:dyDescent="0.25">
      <c r="A1539" s="727"/>
      <c r="B1539" s="609"/>
      <c r="C1539" s="609"/>
      <c r="D1539" s="610"/>
      <c r="E1539" s="1140"/>
      <c r="F1539" s="1141"/>
      <c r="G1539" s="1142"/>
      <c r="H1539" s="1142"/>
      <c r="I1539" s="1148"/>
      <c r="J1539" s="1142"/>
      <c r="K1539" s="1142"/>
      <c r="L1539" s="1142"/>
      <c r="M1539" s="1142"/>
      <c r="N1539" s="1142"/>
    </row>
    <row r="1540" spans="1:14" s="3" customFormat="1" x14ac:dyDescent="0.25">
      <c r="A1540" s="727"/>
      <c r="B1540" s="609"/>
      <c r="C1540" s="609"/>
      <c r="D1540" s="610"/>
      <c r="E1540" s="1140"/>
      <c r="F1540" s="1141"/>
      <c r="G1540" s="1142"/>
      <c r="H1540" s="1142"/>
      <c r="I1540" s="1148"/>
      <c r="J1540" s="1142"/>
      <c r="K1540" s="1142"/>
      <c r="L1540" s="1142"/>
      <c r="M1540" s="1142"/>
      <c r="N1540" s="1142"/>
    </row>
    <row r="1541" spans="1:14" s="3" customFormat="1" x14ac:dyDescent="0.25">
      <c r="A1541" s="727"/>
      <c r="B1541" s="609"/>
      <c r="C1541" s="609"/>
      <c r="D1541" s="610"/>
      <c r="E1541" s="1140"/>
      <c r="F1541" s="1141"/>
      <c r="G1541" s="1142"/>
      <c r="H1541" s="1142"/>
      <c r="I1541" s="1148"/>
      <c r="J1541" s="1142"/>
      <c r="K1541" s="1142"/>
      <c r="L1541" s="1142"/>
      <c r="M1541" s="1142"/>
      <c r="N1541" s="1142"/>
    </row>
    <row r="1542" spans="1:14" s="3" customFormat="1" x14ac:dyDescent="0.25">
      <c r="A1542" s="727"/>
      <c r="B1542" s="609"/>
      <c r="C1542" s="609"/>
      <c r="D1542" s="610"/>
      <c r="E1542" s="1140"/>
      <c r="F1542" s="1141"/>
      <c r="G1542" s="1142"/>
      <c r="H1542" s="1142"/>
      <c r="I1542" s="1148"/>
      <c r="J1542" s="1142"/>
      <c r="K1542" s="1142"/>
      <c r="L1542" s="1142"/>
      <c r="M1542" s="1142"/>
      <c r="N1542" s="1142"/>
    </row>
    <row r="1543" spans="1:14" s="3" customFormat="1" x14ac:dyDescent="0.25">
      <c r="A1543" s="727"/>
      <c r="B1543" s="609"/>
      <c r="C1543" s="609"/>
      <c r="D1543" s="610"/>
      <c r="E1543" s="1140"/>
      <c r="F1543" s="1141"/>
      <c r="G1543" s="1142"/>
      <c r="H1543" s="1142"/>
      <c r="I1543" s="1148"/>
      <c r="J1543" s="1142"/>
      <c r="K1543" s="1142"/>
      <c r="L1543" s="1142"/>
      <c r="M1543" s="1142"/>
      <c r="N1543" s="1142"/>
    </row>
    <row r="1544" spans="1:14" s="3" customFormat="1" x14ac:dyDescent="0.25">
      <c r="A1544" s="727"/>
      <c r="B1544" s="609"/>
      <c r="C1544" s="609"/>
      <c r="D1544" s="610"/>
      <c r="E1544" s="1140"/>
      <c r="F1544" s="1141"/>
      <c r="G1544" s="1142"/>
      <c r="H1544" s="1142"/>
      <c r="I1544" s="1148"/>
      <c r="J1544" s="1142"/>
      <c r="K1544" s="1142"/>
      <c r="L1544" s="1142"/>
      <c r="M1544" s="1142"/>
      <c r="N1544" s="1142"/>
    </row>
    <row r="1545" spans="1:14" s="3" customFormat="1" x14ac:dyDescent="0.25">
      <c r="A1545" s="727"/>
      <c r="B1545" s="609"/>
      <c r="C1545" s="609"/>
      <c r="D1545" s="610"/>
      <c r="E1545" s="1140"/>
      <c r="F1545" s="1141"/>
      <c r="G1545" s="1142"/>
      <c r="H1545" s="1142"/>
      <c r="I1545" s="1148"/>
      <c r="J1545" s="1142"/>
      <c r="K1545" s="1142"/>
      <c r="L1545" s="1142"/>
      <c r="M1545" s="1142"/>
      <c r="N1545" s="1142"/>
    </row>
    <row r="1546" spans="1:14" s="3" customFormat="1" x14ac:dyDescent="0.25">
      <c r="A1546" s="727"/>
      <c r="B1546" s="609"/>
      <c r="C1546" s="609"/>
      <c r="D1546" s="610"/>
      <c r="E1546" s="1140"/>
      <c r="F1546" s="1141"/>
      <c r="G1546" s="1142"/>
      <c r="H1546" s="1142"/>
      <c r="I1546" s="1148"/>
      <c r="J1546" s="1142"/>
      <c r="K1546" s="1142"/>
      <c r="L1546" s="1142"/>
      <c r="M1546" s="1142"/>
      <c r="N1546" s="1142"/>
    </row>
    <row r="1547" spans="1:14" s="3" customFormat="1" x14ac:dyDescent="0.25">
      <c r="A1547" s="727"/>
      <c r="B1547" s="609"/>
      <c r="C1547" s="609"/>
      <c r="D1547" s="610"/>
      <c r="E1547" s="1140"/>
      <c r="F1547" s="1141"/>
      <c r="G1547" s="1142"/>
      <c r="H1547" s="1142"/>
      <c r="I1547" s="1148"/>
      <c r="J1547" s="1142"/>
      <c r="K1547" s="1142"/>
      <c r="L1547" s="1142"/>
      <c r="M1547" s="1142"/>
      <c r="N1547" s="1142"/>
    </row>
    <row r="1548" spans="1:14" s="3" customFormat="1" x14ac:dyDescent="0.25">
      <c r="A1548" s="727"/>
      <c r="B1548" s="609"/>
      <c r="C1548" s="609"/>
      <c r="D1548" s="610"/>
      <c r="E1548" s="1140"/>
      <c r="F1548" s="1141"/>
      <c r="G1548" s="1142"/>
      <c r="H1548" s="1142"/>
      <c r="I1548" s="1148"/>
      <c r="J1548" s="1142"/>
      <c r="K1548" s="1142"/>
      <c r="L1548" s="1142"/>
      <c r="M1548" s="1142"/>
      <c r="N1548" s="1142"/>
    </row>
    <row r="1549" spans="1:14" s="3" customFormat="1" x14ac:dyDescent="0.25">
      <c r="A1549" s="727"/>
      <c r="B1549" s="609"/>
      <c r="C1549" s="609"/>
      <c r="D1549" s="610"/>
      <c r="E1549" s="1140"/>
      <c r="F1549" s="1141"/>
      <c r="G1549" s="1142"/>
      <c r="H1549" s="1142"/>
      <c r="I1549" s="1148"/>
      <c r="J1549" s="1142"/>
      <c r="K1549" s="1142"/>
      <c r="L1549" s="1142"/>
      <c r="M1549" s="1142"/>
      <c r="N1549" s="1142"/>
    </row>
    <row r="1550" spans="1:14" s="3" customFormat="1" x14ac:dyDescent="0.25">
      <c r="A1550" s="727"/>
      <c r="B1550" s="609"/>
      <c r="C1550" s="609"/>
      <c r="D1550" s="610"/>
      <c r="E1550" s="1140"/>
      <c r="F1550" s="1141"/>
      <c r="G1550" s="1142"/>
      <c r="H1550" s="1142"/>
      <c r="I1550" s="1148"/>
      <c r="J1550" s="1142"/>
      <c r="K1550" s="1142"/>
      <c r="L1550" s="1142"/>
      <c r="M1550" s="1142"/>
      <c r="N1550" s="1142"/>
    </row>
    <row r="1551" spans="1:14" s="3" customFormat="1" x14ac:dyDescent="0.25">
      <c r="A1551" s="727"/>
      <c r="B1551" s="609"/>
      <c r="C1551" s="609"/>
      <c r="D1551" s="610"/>
      <c r="E1551" s="1140"/>
      <c r="F1551" s="1141"/>
      <c r="G1551" s="1142"/>
      <c r="H1551" s="1142"/>
      <c r="I1551" s="1148"/>
      <c r="J1551" s="1142"/>
      <c r="K1551" s="1142"/>
      <c r="L1551" s="1142"/>
      <c r="M1551" s="1142"/>
      <c r="N1551" s="1142"/>
    </row>
    <row r="1552" spans="1:14" s="3" customFormat="1" x14ac:dyDescent="0.25">
      <c r="A1552" s="727"/>
      <c r="B1552" s="609"/>
      <c r="C1552" s="609"/>
      <c r="D1552" s="610"/>
      <c r="E1552" s="1140"/>
      <c r="F1552" s="1141"/>
      <c r="G1552" s="1142"/>
      <c r="H1552" s="1142"/>
      <c r="I1552" s="1148"/>
      <c r="J1552" s="1142"/>
      <c r="K1552" s="1142"/>
      <c r="L1552" s="1142"/>
      <c r="M1552" s="1142"/>
      <c r="N1552" s="1142"/>
    </row>
    <row r="1553" spans="1:14" s="3" customFormat="1" x14ac:dyDescent="0.25">
      <c r="A1553" s="727"/>
      <c r="B1553" s="609"/>
      <c r="C1553" s="609"/>
      <c r="D1553" s="610"/>
      <c r="E1553" s="1140"/>
      <c r="F1553" s="1141"/>
      <c r="G1553" s="1142"/>
      <c r="H1553" s="1142"/>
      <c r="I1553" s="1148"/>
      <c r="J1553" s="1142"/>
      <c r="K1553" s="1142"/>
      <c r="L1553" s="1142"/>
      <c r="M1553" s="1142"/>
      <c r="N1553" s="1142"/>
    </row>
    <row r="1554" spans="1:14" s="3" customFormat="1" x14ac:dyDescent="0.25">
      <c r="A1554" s="727"/>
      <c r="B1554" s="609"/>
      <c r="C1554" s="609"/>
      <c r="D1554" s="610"/>
      <c r="E1554" s="1140"/>
      <c r="F1554" s="1141"/>
      <c r="G1554" s="1142"/>
      <c r="H1554" s="1142"/>
      <c r="I1554" s="1148"/>
      <c r="J1554" s="1142"/>
      <c r="K1554" s="1142"/>
      <c r="L1554" s="1142"/>
      <c r="M1554" s="1142"/>
      <c r="N1554" s="1142"/>
    </row>
    <row r="1555" spans="1:14" s="3" customFormat="1" x14ac:dyDescent="0.25">
      <c r="A1555" s="727"/>
      <c r="B1555" s="609"/>
      <c r="C1555" s="609"/>
      <c r="D1555" s="610"/>
      <c r="E1555" s="1140"/>
      <c r="F1555" s="1141"/>
      <c r="G1555" s="1142"/>
      <c r="H1555" s="1142"/>
      <c r="I1555" s="1148"/>
      <c r="J1555" s="1142"/>
      <c r="K1555" s="1142"/>
      <c r="L1555" s="1142"/>
      <c r="M1555" s="1142"/>
      <c r="N1555" s="1142"/>
    </row>
    <row r="1556" spans="1:14" s="3" customFormat="1" x14ac:dyDescent="0.25">
      <c r="A1556" s="727"/>
      <c r="B1556" s="609"/>
      <c r="C1556" s="609"/>
      <c r="D1556" s="610"/>
      <c r="E1556" s="1140"/>
      <c r="F1556" s="1141"/>
      <c r="G1556" s="1142"/>
      <c r="H1556" s="1142"/>
      <c r="I1556" s="1148"/>
      <c r="J1556" s="1142"/>
      <c r="K1556" s="1142"/>
      <c r="L1556" s="1142"/>
      <c r="M1556" s="1142"/>
      <c r="N1556" s="1142"/>
    </row>
    <row r="1557" spans="1:14" s="3" customFormat="1" x14ac:dyDescent="0.25">
      <c r="A1557" s="727"/>
      <c r="B1557" s="609"/>
      <c r="C1557" s="609"/>
      <c r="D1557" s="610"/>
      <c r="E1557" s="1140"/>
      <c r="F1557" s="1141"/>
      <c r="G1557" s="1142"/>
      <c r="H1557" s="1142"/>
      <c r="I1557" s="1148"/>
      <c r="J1557" s="1142"/>
      <c r="K1557" s="1142"/>
      <c r="L1557" s="1142"/>
      <c r="M1557" s="1142"/>
      <c r="N1557" s="1142"/>
    </row>
    <row r="1558" spans="1:14" s="3" customFormat="1" x14ac:dyDescent="0.25">
      <c r="A1558" s="727"/>
      <c r="B1558" s="609"/>
      <c r="C1558" s="609"/>
      <c r="D1558" s="610"/>
      <c r="E1558" s="1140"/>
      <c r="F1558" s="1141"/>
      <c r="G1558" s="1142"/>
      <c r="H1558" s="1142"/>
      <c r="I1558" s="1148"/>
      <c r="J1558" s="1142"/>
      <c r="K1558" s="1142"/>
      <c r="L1558" s="1142"/>
      <c r="M1558" s="1142"/>
      <c r="N1558" s="1142"/>
    </row>
    <row r="1559" spans="1:14" s="3" customFormat="1" x14ac:dyDescent="0.25">
      <c r="A1559" s="727"/>
      <c r="B1559" s="609"/>
      <c r="C1559" s="609"/>
      <c r="D1559" s="610"/>
      <c r="E1559" s="1140"/>
      <c r="F1559" s="1141"/>
      <c r="G1559" s="1142"/>
      <c r="H1559" s="1142"/>
      <c r="I1559" s="1148"/>
      <c r="J1559" s="1142"/>
      <c r="K1559" s="1142"/>
      <c r="L1559" s="1142"/>
      <c r="M1559" s="1142"/>
      <c r="N1559" s="1142"/>
    </row>
    <row r="1560" spans="1:14" s="3" customFormat="1" x14ac:dyDescent="0.25">
      <c r="A1560" s="727"/>
      <c r="B1560" s="609"/>
      <c r="C1560" s="609"/>
      <c r="D1560" s="610"/>
      <c r="E1560" s="1140"/>
      <c r="F1560" s="1141"/>
      <c r="G1560" s="1142"/>
      <c r="H1560" s="1142"/>
      <c r="I1560" s="1148"/>
      <c r="J1560" s="1142"/>
      <c r="K1560" s="1142"/>
      <c r="L1560" s="1142"/>
      <c r="M1560" s="1142"/>
      <c r="N1560" s="1142"/>
    </row>
    <row r="1561" spans="1:14" s="3" customFormat="1" x14ac:dyDescent="0.25">
      <c r="A1561" s="727"/>
      <c r="B1561" s="609"/>
      <c r="C1561" s="609"/>
      <c r="D1561" s="610"/>
      <c r="E1561" s="1140"/>
      <c r="F1561" s="1141"/>
      <c r="G1561" s="1142"/>
      <c r="H1561" s="1142"/>
      <c r="I1561" s="1148"/>
      <c r="J1561" s="1142"/>
      <c r="K1561" s="1142"/>
      <c r="L1561" s="1142"/>
      <c r="M1561" s="1142"/>
      <c r="N1561" s="1142"/>
    </row>
    <row r="1562" spans="1:14" s="3" customFormat="1" x14ac:dyDescent="0.25">
      <c r="A1562" s="727"/>
      <c r="B1562" s="609"/>
      <c r="C1562" s="609"/>
      <c r="D1562" s="610"/>
      <c r="E1562" s="1140"/>
      <c r="F1562" s="1141"/>
      <c r="G1562" s="1142"/>
      <c r="H1562" s="1142"/>
      <c r="I1562" s="1148"/>
      <c r="J1562" s="1142"/>
      <c r="K1562" s="1142"/>
      <c r="L1562" s="1142"/>
      <c r="M1562" s="1142"/>
      <c r="N1562" s="1142"/>
    </row>
    <row r="1563" spans="1:14" s="3" customFormat="1" x14ac:dyDescent="0.25">
      <c r="A1563" s="727"/>
      <c r="B1563" s="609"/>
      <c r="C1563" s="609"/>
      <c r="D1563" s="610"/>
      <c r="E1563" s="1140"/>
      <c r="F1563" s="1141"/>
      <c r="G1563" s="1142"/>
      <c r="H1563" s="1142"/>
      <c r="I1563" s="1148"/>
      <c r="J1563" s="1142"/>
      <c r="K1563" s="1142"/>
      <c r="L1563" s="1142"/>
      <c r="M1563" s="1142"/>
      <c r="N1563" s="1142"/>
    </row>
    <row r="1564" spans="1:14" s="3" customFormat="1" x14ac:dyDescent="0.25">
      <c r="A1564" s="727"/>
      <c r="B1564" s="609"/>
      <c r="C1564" s="609"/>
      <c r="D1564" s="610"/>
      <c r="E1564" s="1140"/>
      <c r="F1564" s="1141"/>
      <c r="G1564" s="1142"/>
      <c r="H1564" s="1142"/>
      <c r="I1564" s="1148"/>
      <c r="J1564" s="1142"/>
      <c r="K1564" s="1142"/>
      <c r="L1564" s="1142"/>
      <c r="M1564" s="1142"/>
      <c r="N1564" s="1142"/>
    </row>
    <row r="1565" spans="1:14" s="3" customFormat="1" x14ac:dyDescent="0.25">
      <c r="A1565" s="727"/>
      <c r="B1565" s="609"/>
      <c r="C1565" s="609"/>
      <c r="D1565" s="610"/>
      <c r="E1565" s="1140"/>
      <c r="F1565" s="1141"/>
      <c r="G1565" s="1142"/>
      <c r="H1565" s="1142"/>
      <c r="I1565" s="1148"/>
      <c r="J1565" s="1142"/>
      <c r="K1565" s="1142"/>
      <c r="L1565" s="1142"/>
      <c r="M1565" s="1142"/>
      <c r="N1565" s="1142"/>
    </row>
    <row r="1566" spans="1:14" s="3" customFormat="1" x14ac:dyDescent="0.25">
      <c r="A1566" s="727"/>
      <c r="B1566" s="609"/>
      <c r="C1566" s="609"/>
      <c r="D1566" s="610"/>
      <c r="E1566" s="1140"/>
      <c r="F1566" s="1141"/>
      <c r="G1566" s="1142"/>
      <c r="H1566" s="1142"/>
      <c r="I1566" s="1148"/>
      <c r="J1566" s="1142"/>
      <c r="K1566" s="1142"/>
      <c r="L1566" s="1142"/>
      <c r="M1566" s="1142"/>
      <c r="N1566" s="1142"/>
    </row>
    <row r="1567" spans="1:14" s="3" customFormat="1" x14ac:dyDescent="0.25">
      <c r="A1567" s="727"/>
      <c r="B1567" s="609"/>
      <c r="C1567" s="609"/>
      <c r="D1567" s="610"/>
      <c r="E1567" s="1140"/>
      <c r="F1567" s="1141"/>
      <c r="G1567" s="1142"/>
      <c r="H1567" s="1142"/>
      <c r="I1567" s="1148"/>
      <c r="J1567" s="1142"/>
      <c r="K1567" s="1142"/>
      <c r="L1567" s="1142"/>
      <c r="M1567" s="1142"/>
      <c r="N1567" s="1142"/>
    </row>
    <row r="1568" spans="1:14" s="3" customFormat="1" x14ac:dyDescent="0.25">
      <c r="A1568" s="727"/>
      <c r="B1568" s="609"/>
      <c r="C1568" s="609"/>
      <c r="D1568" s="610"/>
      <c r="E1568" s="1140"/>
      <c r="F1568" s="1141"/>
      <c r="G1568" s="1142"/>
      <c r="H1568" s="1142"/>
      <c r="I1568" s="1148"/>
      <c r="J1568" s="1142"/>
      <c r="K1568" s="1142"/>
      <c r="L1568" s="1142"/>
      <c r="M1568" s="1142"/>
      <c r="N1568" s="1142"/>
    </row>
    <row r="1569" spans="1:14" s="3" customFormat="1" x14ac:dyDescent="0.25">
      <c r="A1569" s="727"/>
      <c r="B1569" s="609"/>
      <c r="C1569" s="609"/>
      <c r="D1569" s="610"/>
      <c r="E1569" s="1140"/>
      <c r="F1569" s="1141"/>
      <c r="G1569" s="1142"/>
      <c r="H1569" s="1142"/>
      <c r="I1569" s="1148"/>
      <c r="J1569" s="1142"/>
      <c r="K1569" s="1142"/>
      <c r="L1569" s="1142"/>
      <c r="M1569" s="1142"/>
      <c r="N1569" s="1142"/>
    </row>
    <row r="1570" spans="1:14" s="3" customFormat="1" x14ac:dyDescent="0.25">
      <c r="A1570" s="727"/>
      <c r="B1570" s="609"/>
      <c r="C1570" s="609"/>
      <c r="D1570" s="610"/>
      <c r="E1570" s="1140"/>
      <c r="F1570" s="1141"/>
      <c r="G1570" s="1142"/>
      <c r="H1570" s="1142"/>
      <c r="I1570" s="1148"/>
      <c r="J1570" s="1142"/>
      <c r="K1570" s="1142"/>
      <c r="L1570" s="1142"/>
      <c r="M1570" s="1142"/>
      <c r="N1570" s="1142"/>
    </row>
    <row r="1571" spans="1:14" s="3" customFormat="1" x14ac:dyDescent="0.25">
      <c r="A1571" s="727"/>
      <c r="B1571" s="609"/>
      <c r="C1571" s="609"/>
      <c r="D1571" s="610"/>
      <c r="E1571" s="1140"/>
      <c r="F1571" s="1141"/>
      <c r="G1571" s="1142"/>
      <c r="H1571" s="1142"/>
      <c r="I1571" s="1148"/>
      <c r="J1571" s="1142"/>
      <c r="K1571" s="1142"/>
      <c r="L1571" s="1142"/>
      <c r="M1571" s="1142"/>
      <c r="N1571" s="1142"/>
    </row>
    <row r="1572" spans="1:14" s="3" customFormat="1" x14ac:dyDescent="0.25">
      <c r="A1572" s="727"/>
      <c r="B1572" s="609"/>
      <c r="C1572" s="609"/>
      <c r="D1572" s="610"/>
      <c r="E1572" s="1140"/>
      <c r="F1572" s="1141"/>
      <c r="G1572" s="1142"/>
      <c r="H1572" s="1142"/>
      <c r="I1572" s="1148"/>
      <c r="J1572" s="1142"/>
      <c r="K1572" s="1142"/>
      <c r="L1572" s="1142"/>
      <c r="M1572" s="1142"/>
      <c r="N1572" s="1142"/>
    </row>
    <row r="1573" spans="1:14" s="3" customFormat="1" x14ac:dyDescent="0.25">
      <c r="A1573" s="727"/>
      <c r="B1573" s="609"/>
      <c r="C1573" s="609"/>
      <c r="D1573" s="610"/>
      <c r="E1573" s="1140"/>
      <c r="F1573" s="1141"/>
      <c r="G1573" s="1142"/>
      <c r="H1573" s="1142"/>
      <c r="I1573" s="1148"/>
      <c r="J1573" s="1142"/>
      <c r="K1573" s="1142"/>
      <c r="L1573" s="1142"/>
      <c r="M1573" s="1142"/>
      <c r="N1573" s="1142"/>
    </row>
    <row r="1574" spans="1:14" s="3" customFormat="1" x14ac:dyDescent="0.25">
      <c r="A1574" s="727"/>
      <c r="B1574" s="609"/>
      <c r="C1574" s="609"/>
      <c r="D1574" s="610"/>
      <c r="E1574" s="1140"/>
      <c r="F1574" s="1141"/>
      <c r="G1574" s="1142"/>
      <c r="H1574" s="1142"/>
      <c r="I1574" s="1148"/>
      <c r="J1574" s="1142"/>
      <c r="K1574" s="1142"/>
      <c r="L1574" s="1142"/>
      <c r="M1574" s="1142"/>
      <c r="N1574" s="1142"/>
    </row>
    <row r="1575" spans="1:14" s="3" customFormat="1" x14ac:dyDescent="0.25">
      <c r="A1575" s="727"/>
      <c r="B1575" s="609"/>
      <c r="C1575" s="609"/>
      <c r="D1575" s="610"/>
      <c r="E1575" s="1140"/>
      <c r="F1575" s="1141"/>
      <c r="G1575" s="1142"/>
      <c r="H1575" s="1142"/>
      <c r="I1575" s="1148"/>
      <c r="J1575" s="1142"/>
      <c r="K1575" s="1142"/>
      <c r="L1575" s="1142"/>
      <c r="M1575" s="1142"/>
      <c r="N1575" s="1142"/>
    </row>
    <row r="1576" spans="1:14" s="3" customFormat="1" x14ac:dyDescent="0.25">
      <c r="A1576" s="727"/>
      <c r="B1576" s="609"/>
      <c r="C1576" s="609"/>
      <c r="D1576" s="610"/>
      <c r="E1576" s="1140"/>
      <c r="F1576" s="1141"/>
      <c r="G1576" s="1142"/>
      <c r="H1576" s="1142"/>
      <c r="I1576" s="1148"/>
      <c r="J1576" s="1142"/>
      <c r="K1576" s="1142"/>
      <c r="L1576" s="1142"/>
      <c r="M1576" s="1142"/>
      <c r="N1576" s="1142"/>
    </row>
    <row r="1577" spans="1:14" s="3" customFormat="1" x14ac:dyDescent="0.25">
      <c r="A1577" s="727"/>
      <c r="B1577" s="609"/>
      <c r="C1577" s="609"/>
      <c r="D1577" s="610"/>
      <c r="E1577" s="1140"/>
      <c r="F1577" s="1141"/>
      <c r="G1577" s="1142"/>
      <c r="H1577" s="1142"/>
      <c r="I1577" s="1148"/>
      <c r="J1577" s="1142"/>
      <c r="K1577" s="1142"/>
      <c r="L1577" s="1142"/>
      <c r="M1577" s="1142"/>
      <c r="N1577" s="1142"/>
    </row>
    <row r="1578" spans="1:14" s="3" customFormat="1" x14ac:dyDescent="0.25">
      <c r="A1578" s="727"/>
      <c r="B1578" s="609"/>
      <c r="C1578" s="609"/>
      <c r="D1578" s="610"/>
      <c r="E1578" s="1140"/>
      <c r="F1578" s="1141"/>
      <c r="G1578" s="1142"/>
      <c r="H1578" s="1142"/>
      <c r="I1578" s="1148"/>
      <c r="J1578" s="1142"/>
      <c r="K1578" s="1142"/>
      <c r="L1578" s="1142"/>
      <c r="M1578" s="1142"/>
      <c r="N1578" s="1142"/>
    </row>
    <row r="1579" spans="1:14" s="3" customFormat="1" x14ac:dyDescent="0.25">
      <c r="A1579" s="727"/>
      <c r="B1579" s="609"/>
      <c r="C1579" s="609"/>
      <c r="D1579" s="610"/>
      <c r="E1579" s="1140"/>
      <c r="F1579" s="1141"/>
      <c r="G1579" s="1142"/>
      <c r="H1579" s="1142"/>
      <c r="I1579" s="1148"/>
      <c r="J1579" s="1142"/>
      <c r="K1579" s="1142"/>
      <c r="L1579" s="1142"/>
      <c r="M1579" s="1142"/>
      <c r="N1579" s="1142"/>
    </row>
    <row r="1580" spans="1:14" s="3" customFormat="1" x14ac:dyDescent="0.25">
      <c r="A1580" s="727"/>
      <c r="B1580" s="609"/>
      <c r="C1580" s="609"/>
      <c r="D1580" s="610"/>
      <c r="E1580" s="1140"/>
      <c r="F1580" s="1141"/>
      <c r="G1580" s="1142"/>
      <c r="H1580" s="1142"/>
      <c r="I1580" s="1148"/>
      <c r="J1580" s="1142"/>
      <c r="K1580" s="1142"/>
      <c r="L1580" s="1142"/>
      <c r="M1580" s="1142"/>
      <c r="N1580" s="1142"/>
    </row>
    <row r="1581" spans="1:14" s="3" customFormat="1" x14ac:dyDescent="0.25">
      <c r="A1581" s="727"/>
      <c r="B1581" s="609"/>
      <c r="C1581" s="609"/>
      <c r="D1581" s="610"/>
      <c r="E1581" s="1140"/>
      <c r="F1581" s="1141"/>
      <c r="G1581" s="1142"/>
      <c r="H1581" s="1142"/>
      <c r="I1581" s="1148"/>
      <c r="J1581" s="1142"/>
      <c r="K1581" s="1142"/>
      <c r="L1581" s="1142"/>
      <c r="M1581" s="1142"/>
      <c r="N1581" s="1142"/>
    </row>
    <row r="1582" spans="1:14" s="3" customFormat="1" x14ac:dyDescent="0.25">
      <c r="A1582" s="727"/>
      <c r="B1582" s="609"/>
      <c r="C1582" s="609"/>
      <c r="D1582" s="610"/>
      <c r="E1582" s="1140"/>
      <c r="F1582" s="1141"/>
      <c r="G1582" s="1142"/>
      <c r="H1582" s="1142"/>
      <c r="I1582" s="1148"/>
      <c r="J1582" s="1142"/>
      <c r="K1582" s="1142"/>
      <c r="L1582" s="1142"/>
      <c r="M1582" s="1142"/>
      <c r="N1582" s="1142"/>
    </row>
    <row r="1583" spans="1:14" s="3" customFormat="1" x14ac:dyDescent="0.25">
      <c r="A1583" s="727"/>
      <c r="B1583" s="609"/>
      <c r="C1583" s="609"/>
      <c r="D1583" s="610"/>
      <c r="E1583" s="1140"/>
      <c r="F1583" s="1141"/>
      <c r="G1583" s="1142"/>
      <c r="H1583" s="1142"/>
      <c r="I1583" s="1148"/>
      <c r="J1583" s="1142"/>
      <c r="K1583" s="1142"/>
      <c r="L1583" s="1142"/>
      <c r="M1583" s="1142"/>
      <c r="N1583" s="1142"/>
    </row>
    <row r="1584" spans="1:14" s="3" customFormat="1" x14ac:dyDescent="0.25">
      <c r="A1584" s="727"/>
      <c r="B1584" s="609"/>
      <c r="C1584" s="609"/>
      <c r="D1584" s="610"/>
      <c r="E1584" s="1140"/>
      <c r="F1584" s="1141"/>
      <c r="G1584" s="1142"/>
      <c r="H1584" s="1142"/>
      <c r="I1584" s="1148"/>
      <c r="J1584" s="1142"/>
      <c r="K1584" s="1142"/>
      <c r="L1584" s="1142"/>
      <c r="M1584" s="1142"/>
      <c r="N1584" s="1142"/>
    </row>
    <row r="1585" spans="1:14" s="3" customFormat="1" x14ac:dyDescent="0.25">
      <c r="A1585" s="727"/>
      <c r="B1585" s="609"/>
      <c r="C1585" s="609"/>
      <c r="D1585" s="610"/>
      <c r="E1585" s="1140"/>
      <c r="F1585" s="1141"/>
      <c r="G1585" s="1142"/>
      <c r="H1585" s="1142"/>
      <c r="I1585" s="1148"/>
      <c r="J1585" s="1142"/>
      <c r="K1585" s="1142"/>
      <c r="L1585" s="1142"/>
      <c r="M1585" s="1142"/>
      <c r="N1585" s="1142"/>
    </row>
    <row r="1586" spans="1:14" s="3" customFormat="1" x14ac:dyDescent="0.25">
      <c r="A1586" s="727"/>
      <c r="B1586" s="609"/>
      <c r="C1586" s="609"/>
      <c r="D1586" s="610"/>
      <c r="E1586" s="1140"/>
      <c r="F1586" s="1141"/>
      <c r="G1586" s="1142"/>
      <c r="H1586" s="1142"/>
      <c r="I1586" s="1148"/>
      <c r="J1586" s="1142"/>
      <c r="K1586" s="1142"/>
      <c r="L1586" s="1142"/>
      <c r="M1586" s="1142"/>
      <c r="N1586" s="1142"/>
    </row>
    <row r="1587" spans="1:14" s="3" customFormat="1" x14ac:dyDescent="0.25">
      <c r="A1587" s="727"/>
      <c r="B1587" s="609"/>
      <c r="C1587" s="609"/>
      <c r="D1587" s="610"/>
      <c r="E1587" s="1140"/>
      <c r="F1587" s="1141"/>
      <c r="G1587" s="1142"/>
      <c r="H1587" s="1142"/>
      <c r="I1587" s="1148"/>
      <c r="J1587" s="1142"/>
      <c r="K1587" s="1142"/>
      <c r="L1587" s="1142"/>
      <c r="M1587" s="1142"/>
      <c r="N1587" s="1142"/>
    </row>
    <row r="1588" spans="1:14" s="3" customFormat="1" x14ac:dyDescent="0.25">
      <c r="A1588" s="727"/>
      <c r="B1588" s="609"/>
      <c r="C1588" s="609"/>
      <c r="D1588" s="610"/>
      <c r="E1588" s="1140"/>
      <c r="F1588" s="1141"/>
      <c r="G1588" s="1142"/>
      <c r="H1588" s="1142"/>
      <c r="I1588" s="1148"/>
      <c r="J1588" s="1142"/>
      <c r="K1588" s="1142"/>
      <c r="L1588" s="1142"/>
      <c r="M1588" s="1142"/>
      <c r="N1588" s="1142"/>
    </row>
    <row r="1589" spans="1:14" s="3" customFormat="1" x14ac:dyDescent="0.25">
      <c r="A1589" s="727"/>
      <c r="B1589" s="609"/>
      <c r="C1589" s="609"/>
      <c r="D1589" s="610"/>
      <c r="E1589" s="1140"/>
      <c r="F1589" s="1141"/>
      <c r="G1589" s="1142"/>
      <c r="H1589" s="1142"/>
      <c r="I1589" s="1148"/>
      <c r="J1589" s="1142"/>
      <c r="K1589" s="1142"/>
      <c r="L1589" s="1142"/>
      <c r="M1589" s="1142"/>
      <c r="N1589" s="1142"/>
    </row>
    <row r="1590" spans="1:14" s="3" customFormat="1" x14ac:dyDescent="0.25">
      <c r="A1590" s="727"/>
      <c r="B1590" s="609"/>
      <c r="C1590" s="609"/>
      <c r="D1590" s="610"/>
      <c r="E1590" s="1140"/>
      <c r="F1590" s="1141"/>
      <c r="G1590" s="1142"/>
      <c r="H1590" s="1142"/>
      <c r="I1590" s="1148"/>
      <c r="J1590" s="1142"/>
      <c r="K1590" s="1142"/>
      <c r="L1590" s="1142"/>
      <c r="M1590" s="1142"/>
      <c r="N1590" s="1142"/>
    </row>
    <row r="1591" spans="1:14" s="3" customFormat="1" x14ac:dyDescent="0.25">
      <c r="A1591" s="727"/>
      <c r="B1591" s="609"/>
      <c r="C1591" s="609"/>
      <c r="D1591" s="610"/>
      <c r="E1591" s="1140"/>
      <c r="F1591" s="1141"/>
      <c r="G1591" s="1142"/>
      <c r="H1591" s="1142"/>
      <c r="I1591" s="1148"/>
      <c r="J1591" s="1142"/>
      <c r="K1591" s="1142"/>
      <c r="L1591" s="1142"/>
      <c r="M1591" s="1142"/>
      <c r="N1591" s="1142"/>
    </row>
    <row r="1592" spans="1:14" s="3" customFormat="1" x14ac:dyDescent="0.25">
      <c r="A1592" s="727"/>
      <c r="B1592" s="609"/>
      <c r="C1592" s="609"/>
      <c r="D1592" s="610"/>
      <c r="E1592" s="1140"/>
      <c r="F1592" s="1141"/>
      <c r="G1592" s="1142"/>
      <c r="H1592" s="1142"/>
      <c r="I1592" s="1148"/>
      <c r="J1592" s="1142"/>
      <c r="K1592" s="1142"/>
      <c r="L1592" s="1142"/>
      <c r="M1592" s="1142"/>
      <c r="N1592" s="1142"/>
    </row>
    <row r="1593" spans="1:14" s="3" customFormat="1" x14ac:dyDescent="0.25">
      <c r="A1593" s="727"/>
      <c r="B1593" s="609"/>
      <c r="C1593" s="609"/>
      <c r="D1593" s="610"/>
      <c r="E1593" s="1140"/>
      <c r="F1593" s="1141"/>
      <c r="G1593" s="1142"/>
      <c r="H1593" s="1142"/>
      <c r="I1593" s="1148"/>
      <c r="J1593" s="1142"/>
      <c r="K1593" s="1142"/>
      <c r="L1593" s="1142"/>
      <c r="M1593" s="1142"/>
      <c r="N1593" s="1142"/>
    </row>
    <row r="1594" spans="1:14" s="3" customFormat="1" x14ac:dyDescent="0.25">
      <c r="A1594" s="727"/>
      <c r="B1594" s="609"/>
      <c r="C1594" s="609"/>
      <c r="D1594" s="610"/>
      <c r="E1594" s="1140"/>
      <c r="F1594" s="1141"/>
      <c r="G1594" s="1142"/>
      <c r="H1594" s="1142"/>
      <c r="I1594" s="1148"/>
      <c r="J1594" s="1142"/>
      <c r="K1594" s="1142"/>
      <c r="L1594" s="1142"/>
      <c r="M1594" s="1142"/>
      <c r="N1594" s="1142"/>
    </row>
    <row r="1595" spans="1:14" s="3" customFormat="1" x14ac:dyDescent="0.25">
      <c r="A1595" s="727"/>
      <c r="B1595" s="609"/>
      <c r="C1595" s="609"/>
      <c r="D1595" s="610"/>
      <c r="E1595" s="1140"/>
      <c r="F1595" s="1141"/>
      <c r="G1595" s="1142"/>
      <c r="H1595" s="1142"/>
      <c r="I1595" s="1148"/>
      <c r="J1595" s="1142"/>
      <c r="K1595" s="1142"/>
      <c r="L1595" s="1142"/>
      <c r="M1595" s="1142"/>
      <c r="N1595" s="1142"/>
    </row>
    <row r="1596" spans="1:14" s="3" customFormat="1" x14ac:dyDescent="0.25">
      <c r="A1596" s="727"/>
      <c r="B1596" s="609"/>
      <c r="C1596" s="609"/>
      <c r="D1596" s="610"/>
      <c r="E1596" s="1140"/>
      <c r="F1596" s="1141"/>
      <c r="G1596" s="1142"/>
      <c r="H1596" s="1142"/>
      <c r="I1596" s="1148"/>
      <c r="J1596" s="1142"/>
      <c r="K1596" s="1142"/>
      <c r="L1596" s="1142"/>
      <c r="M1596" s="1142"/>
      <c r="N1596" s="1142"/>
    </row>
    <row r="1597" spans="1:14" s="3" customFormat="1" x14ac:dyDescent="0.25">
      <c r="A1597" s="727"/>
      <c r="B1597" s="609"/>
      <c r="C1597" s="609"/>
      <c r="D1597" s="610"/>
      <c r="E1597" s="1140"/>
      <c r="F1597" s="1141"/>
      <c r="G1597" s="1142"/>
      <c r="H1597" s="1142"/>
      <c r="I1597" s="1148"/>
      <c r="J1597" s="1142"/>
      <c r="K1597" s="1142"/>
      <c r="L1597" s="1142"/>
      <c r="M1597" s="1142"/>
      <c r="N1597" s="1142"/>
    </row>
    <row r="1598" spans="1:14" s="3" customFormat="1" x14ac:dyDescent="0.25">
      <c r="A1598" s="727"/>
      <c r="B1598" s="609"/>
      <c r="C1598" s="609"/>
      <c r="D1598" s="610"/>
      <c r="E1598" s="1140"/>
      <c r="F1598" s="1141"/>
      <c r="G1598" s="1142"/>
      <c r="H1598" s="1142"/>
      <c r="I1598" s="1148"/>
      <c r="J1598" s="1142"/>
      <c r="K1598" s="1142"/>
      <c r="L1598" s="1142"/>
      <c r="M1598" s="1142"/>
      <c r="N1598" s="1142"/>
    </row>
    <row r="1599" spans="1:14" s="3" customFormat="1" x14ac:dyDescent="0.25">
      <c r="A1599" s="727"/>
      <c r="B1599" s="609"/>
      <c r="C1599" s="609"/>
      <c r="D1599" s="610"/>
      <c r="E1599" s="1140"/>
      <c r="F1599" s="1141"/>
      <c r="G1599" s="1142"/>
      <c r="H1599" s="1142"/>
      <c r="I1599" s="1148"/>
      <c r="J1599" s="1142"/>
      <c r="K1599" s="1142"/>
      <c r="L1599" s="1142"/>
      <c r="M1599" s="1142"/>
      <c r="N1599" s="1142"/>
    </row>
    <row r="1600" spans="1:14" s="3" customFormat="1" x14ac:dyDescent="0.25">
      <c r="A1600" s="727"/>
      <c r="B1600" s="609"/>
      <c r="C1600" s="609"/>
      <c r="D1600" s="610"/>
      <c r="E1600" s="1140"/>
      <c r="F1600" s="1141"/>
      <c r="G1600" s="1142"/>
      <c r="H1600" s="1142"/>
      <c r="I1600" s="1148"/>
      <c r="J1600" s="1142"/>
      <c r="K1600" s="1142"/>
      <c r="L1600" s="1142"/>
      <c r="M1600" s="1142"/>
      <c r="N1600" s="1142"/>
    </row>
    <row r="1601" spans="1:14" s="3" customFormat="1" x14ac:dyDescent="0.25">
      <c r="A1601" s="727"/>
      <c r="B1601" s="609"/>
      <c r="C1601" s="609"/>
      <c r="D1601" s="610"/>
      <c r="E1601" s="1140"/>
      <c r="F1601" s="1141"/>
      <c r="G1601" s="1142"/>
      <c r="H1601" s="1142"/>
      <c r="I1601" s="1148"/>
      <c r="J1601" s="1142"/>
      <c r="K1601" s="1142"/>
      <c r="L1601" s="1142"/>
      <c r="M1601" s="1142"/>
      <c r="N1601" s="1142"/>
    </row>
    <row r="1602" spans="1:14" s="3" customFormat="1" x14ac:dyDescent="0.25">
      <c r="A1602" s="727"/>
      <c r="B1602" s="609"/>
      <c r="C1602" s="609"/>
      <c r="D1602" s="610"/>
      <c r="E1602" s="1140"/>
      <c r="F1602" s="1141"/>
      <c r="G1602" s="1142"/>
      <c r="H1602" s="1142"/>
      <c r="I1602" s="1148"/>
      <c r="J1602" s="1142"/>
      <c r="K1602" s="1142"/>
      <c r="L1602" s="1142"/>
      <c r="M1602" s="1142"/>
      <c r="N1602" s="1142"/>
    </row>
    <row r="1603" spans="1:14" s="3" customFormat="1" x14ac:dyDescent="0.25">
      <c r="A1603" s="727"/>
      <c r="B1603" s="609"/>
      <c r="C1603" s="609"/>
      <c r="D1603" s="610"/>
      <c r="E1603" s="1140"/>
      <c r="F1603" s="1141"/>
      <c r="G1603" s="1142"/>
      <c r="H1603" s="1142"/>
      <c r="I1603" s="1148"/>
      <c r="J1603" s="1142"/>
      <c r="K1603" s="1142"/>
      <c r="L1603" s="1142"/>
      <c r="M1603" s="1142"/>
      <c r="N1603" s="1142"/>
    </row>
    <row r="1604" spans="1:14" s="3" customFormat="1" x14ac:dyDescent="0.25">
      <c r="A1604" s="727"/>
      <c r="B1604" s="609"/>
      <c r="C1604" s="609"/>
      <c r="D1604" s="610"/>
      <c r="E1604" s="1140"/>
      <c r="F1604" s="1141"/>
      <c r="G1604" s="1142"/>
      <c r="H1604" s="1142"/>
      <c r="I1604" s="1148"/>
      <c r="J1604" s="1142"/>
      <c r="K1604" s="1142"/>
      <c r="L1604" s="1142"/>
      <c r="M1604" s="1142"/>
      <c r="N1604" s="1142"/>
    </row>
    <row r="1605" spans="1:14" s="3" customFormat="1" x14ac:dyDescent="0.25">
      <c r="A1605" s="727"/>
      <c r="B1605" s="609"/>
      <c r="C1605" s="609"/>
      <c r="D1605" s="610"/>
      <c r="E1605" s="1140"/>
      <c r="F1605" s="1141"/>
      <c r="G1605" s="1142"/>
      <c r="H1605" s="1142"/>
      <c r="I1605" s="1148"/>
      <c r="J1605" s="1142"/>
      <c r="K1605" s="1142"/>
      <c r="L1605" s="1142"/>
      <c r="M1605" s="1142"/>
      <c r="N1605" s="1142"/>
    </row>
    <row r="1606" spans="1:14" s="3" customFormat="1" x14ac:dyDescent="0.25">
      <c r="A1606" s="727"/>
      <c r="B1606" s="609"/>
      <c r="C1606" s="609"/>
      <c r="D1606" s="610"/>
      <c r="E1606" s="1140"/>
      <c r="F1606" s="1141"/>
      <c r="G1606" s="1142"/>
      <c r="H1606" s="1142"/>
      <c r="I1606" s="1148"/>
      <c r="J1606" s="1142"/>
      <c r="K1606" s="1142"/>
      <c r="L1606" s="1142"/>
      <c r="M1606" s="1142"/>
      <c r="N1606" s="1142"/>
    </row>
    <row r="1607" spans="1:14" s="3" customFormat="1" x14ac:dyDescent="0.25">
      <c r="A1607" s="727"/>
      <c r="B1607" s="609"/>
      <c r="C1607" s="609"/>
      <c r="D1607" s="610"/>
      <c r="E1607" s="1140"/>
      <c r="F1607" s="1141"/>
      <c r="G1607" s="1142"/>
      <c r="H1607" s="1142"/>
      <c r="I1607" s="1148"/>
      <c r="J1607" s="1142"/>
      <c r="K1607" s="1142"/>
      <c r="L1607" s="1142"/>
      <c r="M1607" s="1142"/>
      <c r="N1607" s="1142"/>
    </row>
    <row r="1608" spans="1:14" s="3" customFormat="1" x14ac:dyDescent="0.25">
      <c r="A1608" s="727"/>
      <c r="B1608" s="609"/>
      <c r="C1608" s="609"/>
      <c r="D1608" s="610"/>
      <c r="E1608" s="1140"/>
      <c r="F1608" s="1141"/>
      <c r="G1608" s="1142"/>
      <c r="H1608" s="1142"/>
      <c r="I1608" s="1148"/>
      <c r="J1608" s="1142"/>
      <c r="K1608" s="1142"/>
      <c r="L1608" s="1142"/>
      <c r="M1608" s="1142"/>
      <c r="N1608" s="1142"/>
    </row>
    <row r="1609" spans="1:14" s="3" customFormat="1" x14ac:dyDescent="0.25">
      <c r="A1609" s="727"/>
      <c r="B1609" s="609"/>
      <c r="C1609" s="609"/>
      <c r="D1609" s="610"/>
      <c r="E1609" s="1140"/>
      <c r="F1609" s="1141"/>
      <c r="G1609" s="1142"/>
      <c r="H1609" s="1142"/>
      <c r="I1609" s="1148"/>
      <c r="J1609" s="1142"/>
      <c r="K1609" s="1142"/>
      <c r="L1609" s="1142"/>
      <c r="M1609" s="1142"/>
      <c r="N1609" s="1142"/>
    </row>
    <row r="1610" spans="1:14" s="3" customFormat="1" x14ac:dyDescent="0.25">
      <c r="A1610" s="727"/>
      <c r="B1610" s="609"/>
      <c r="C1610" s="609"/>
      <c r="D1610" s="610"/>
      <c r="E1610" s="1140"/>
      <c r="F1610" s="1141"/>
      <c r="G1610" s="1142"/>
      <c r="H1610" s="1142"/>
      <c r="I1610" s="1148"/>
      <c r="J1610" s="1142"/>
      <c r="K1610" s="1142"/>
      <c r="L1610" s="1142"/>
      <c r="M1610" s="1142"/>
      <c r="N1610" s="1142"/>
    </row>
    <row r="1611" spans="1:14" s="3" customFormat="1" x14ac:dyDescent="0.25">
      <c r="A1611" s="727"/>
      <c r="B1611" s="609"/>
      <c r="C1611" s="609"/>
      <c r="D1611" s="610"/>
      <c r="E1611" s="1140"/>
      <c r="F1611" s="1141"/>
      <c r="G1611" s="1142"/>
      <c r="H1611" s="1142"/>
      <c r="I1611" s="1148"/>
      <c r="J1611" s="1142"/>
      <c r="K1611" s="1142"/>
      <c r="L1611" s="1142"/>
      <c r="M1611" s="1142"/>
      <c r="N1611" s="1142"/>
    </row>
    <row r="1612" spans="1:14" s="3" customFormat="1" x14ac:dyDescent="0.25">
      <c r="A1612" s="727"/>
      <c r="B1612" s="609"/>
      <c r="C1612" s="609"/>
      <c r="D1612" s="610"/>
      <c r="E1612" s="1140"/>
      <c r="F1612" s="1141"/>
      <c r="G1612" s="1142"/>
      <c r="H1612" s="1142"/>
      <c r="I1612" s="1148"/>
      <c r="J1612" s="1142"/>
      <c r="K1612" s="1142"/>
      <c r="L1612" s="1142"/>
      <c r="M1612" s="1142"/>
      <c r="N1612" s="1142"/>
    </row>
    <row r="1613" spans="1:14" s="3" customFormat="1" x14ac:dyDescent="0.25">
      <c r="A1613" s="727"/>
      <c r="B1613" s="609"/>
      <c r="C1613" s="609"/>
      <c r="D1613" s="610"/>
      <c r="E1613" s="1140"/>
      <c r="F1613" s="1141"/>
      <c r="G1613" s="1142"/>
      <c r="H1613" s="1142"/>
      <c r="I1613" s="1148"/>
      <c r="J1613" s="1142"/>
      <c r="K1613" s="1142"/>
      <c r="L1613" s="1142"/>
      <c r="M1613" s="1142"/>
      <c r="N1613" s="1142"/>
    </row>
    <row r="1614" spans="1:14" s="3" customFormat="1" x14ac:dyDescent="0.25">
      <c r="A1614" s="727"/>
      <c r="B1614" s="609"/>
      <c r="C1614" s="609"/>
      <c r="D1614" s="610"/>
      <c r="E1614" s="1140"/>
      <c r="F1614" s="1141"/>
      <c r="G1614" s="1142"/>
      <c r="H1614" s="1142"/>
      <c r="I1614" s="1148"/>
      <c r="J1614" s="1142"/>
      <c r="K1614" s="1142"/>
      <c r="L1614" s="1142"/>
      <c r="M1614" s="1142"/>
      <c r="N1614" s="1142"/>
    </row>
    <row r="1615" spans="1:14" s="3" customFormat="1" x14ac:dyDescent="0.25">
      <c r="A1615" s="727"/>
      <c r="B1615" s="609"/>
      <c r="C1615" s="609"/>
      <c r="D1615" s="610"/>
      <c r="E1615" s="1140"/>
      <c r="F1615" s="1141"/>
      <c r="G1615" s="1142"/>
      <c r="H1615" s="1142"/>
      <c r="I1615" s="1148"/>
      <c r="J1615" s="1142"/>
      <c r="K1615" s="1142"/>
      <c r="L1615" s="1142"/>
      <c r="M1615" s="1142"/>
      <c r="N1615" s="1142"/>
    </row>
    <row r="1616" spans="1:14" s="3" customFormat="1" x14ac:dyDescent="0.25">
      <c r="A1616" s="727"/>
      <c r="B1616" s="609"/>
      <c r="C1616" s="609"/>
      <c r="D1616" s="610"/>
      <c r="E1616" s="1140"/>
      <c r="F1616" s="1141"/>
      <c r="G1616" s="1142"/>
      <c r="H1616" s="1142"/>
      <c r="I1616" s="1148"/>
      <c r="J1616" s="1142"/>
      <c r="K1616" s="1142"/>
      <c r="L1616" s="1142"/>
      <c r="M1616" s="1142"/>
      <c r="N1616" s="1142"/>
    </row>
    <row r="1617" spans="1:14" s="3" customFormat="1" x14ac:dyDescent="0.25">
      <c r="A1617" s="727"/>
      <c r="B1617" s="609"/>
      <c r="C1617" s="609"/>
      <c r="D1617" s="610"/>
      <c r="E1617" s="1140"/>
      <c r="F1617" s="1141"/>
      <c r="G1617" s="1142"/>
      <c r="H1617" s="1142"/>
      <c r="I1617" s="1148"/>
      <c r="J1617" s="1142"/>
      <c r="K1617" s="1142"/>
      <c r="L1617" s="1142"/>
      <c r="M1617" s="1142"/>
      <c r="N1617" s="1142"/>
    </row>
    <row r="1618" spans="1:14" s="3" customFormat="1" x14ac:dyDescent="0.25">
      <c r="A1618" s="727"/>
      <c r="B1618" s="609"/>
      <c r="C1618" s="609"/>
      <c r="D1618" s="610"/>
      <c r="E1618" s="1140"/>
      <c r="F1618" s="1141"/>
      <c r="G1618" s="1142"/>
      <c r="H1618" s="1142"/>
      <c r="I1618" s="1148"/>
      <c r="J1618" s="1142"/>
      <c r="K1618" s="1142"/>
      <c r="L1618" s="1142"/>
      <c r="M1618" s="1142"/>
      <c r="N1618" s="1142"/>
    </row>
    <row r="1619" spans="1:14" s="3" customFormat="1" x14ac:dyDescent="0.25">
      <c r="A1619" s="727"/>
      <c r="B1619" s="609"/>
      <c r="C1619" s="609"/>
      <c r="D1619" s="610"/>
      <c r="E1619" s="1140"/>
      <c r="F1619" s="1141"/>
      <c r="G1619" s="1142"/>
      <c r="H1619" s="1142"/>
      <c r="I1619" s="1148"/>
      <c r="J1619" s="1142"/>
      <c r="K1619" s="1142"/>
      <c r="L1619" s="1142"/>
      <c r="M1619" s="1142"/>
      <c r="N1619" s="1142"/>
    </row>
    <row r="1620" spans="1:14" s="3" customFormat="1" x14ac:dyDescent="0.25">
      <c r="A1620" s="727"/>
      <c r="B1620" s="609"/>
      <c r="C1620" s="609"/>
      <c r="D1620" s="610"/>
      <c r="E1620" s="1140"/>
      <c r="F1620" s="1141"/>
      <c r="G1620" s="1142"/>
      <c r="H1620" s="1142"/>
      <c r="I1620" s="1148"/>
      <c r="J1620" s="1142"/>
      <c r="K1620" s="1142"/>
      <c r="L1620" s="1142"/>
      <c r="M1620" s="1142"/>
      <c r="N1620" s="1142"/>
    </row>
    <row r="1621" spans="1:14" s="3" customFormat="1" x14ac:dyDescent="0.25">
      <c r="A1621" s="727"/>
      <c r="B1621" s="609"/>
      <c r="C1621" s="609"/>
      <c r="D1621" s="610"/>
      <c r="E1621" s="1140"/>
      <c r="F1621" s="1141"/>
      <c r="G1621" s="1142"/>
      <c r="H1621" s="1142"/>
      <c r="I1621" s="1148"/>
      <c r="J1621" s="1142"/>
      <c r="K1621" s="1142"/>
      <c r="L1621" s="1142"/>
      <c r="M1621" s="1142"/>
      <c r="N1621" s="1142"/>
    </row>
    <row r="1622" spans="1:14" s="3" customFormat="1" x14ac:dyDescent="0.25">
      <c r="A1622" s="727"/>
      <c r="B1622" s="609"/>
      <c r="C1622" s="609"/>
      <c r="D1622" s="610"/>
      <c r="E1622" s="1140"/>
      <c r="F1622" s="1141"/>
      <c r="G1622" s="1142"/>
      <c r="H1622" s="1142"/>
      <c r="I1622" s="1148"/>
      <c r="J1622" s="1142"/>
      <c r="K1622" s="1142"/>
      <c r="L1622" s="1142"/>
      <c r="M1622" s="1142"/>
      <c r="N1622" s="1142"/>
    </row>
    <row r="1623" spans="1:14" s="3" customFormat="1" x14ac:dyDescent="0.25">
      <c r="A1623" s="727"/>
      <c r="B1623" s="609"/>
      <c r="C1623" s="609"/>
      <c r="D1623" s="610"/>
      <c r="E1623" s="1140"/>
      <c r="F1623" s="1141"/>
      <c r="G1623" s="1142"/>
      <c r="H1623" s="1142"/>
      <c r="I1623" s="1148"/>
      <c r="J1623" s="1142"/>
      <c r="K1623" s="1142"/>
      <c r="L1623" s="1142"/>
      <c r="M1623" s="1142"/>
      <c r="N1623" s="1142"/>
    </row>
    <row r="1624" spans="1:14" s="3" customFormat="1" x14ac:dyDescent="0.25">
      <c r="A1624" s="727"/>
      <c r="B1624" s="609"/>
      <c r="C1624" s="609"/>
      <c r="D1624" s="610"/>
      <c r="E1624" s="1140"/>
      <c r="F1624" s="1141"/>
      <c r="G1624" s="1142"/>
      <c r="H1624" s="1142"/>
      <c r="I1624" s="1148"/>
      <c r="J1624" s="1142"/>
      <c r="K1624" s="1142"/>
      <c r="L1624" s="1142"/>
      <c r="M1624" s="1142"/>
      <c r="N1624" s="1142"/>
    </row>
    <row r="1625" spans="1:14" s="3" customFormat="1" x14ac:dyDescent="0.25">
      <c r="A1625" s="727"/>
      <c r="B1625" s="609"/>
      <c r="C1625" s="609"/>
      <c r="D1625" s="610"/>
      <c r="E1625" s="1140"/>
      <c r="F1625" s="1141"/>
      <c r="G1625" s="1142"/>
      <c r="H1625" s="1142"/>
      <c r="I1625" s="1148"/>
      <c r="J1625" s="1142"/>
      <c r="K1625" s="1142"/>
      <c r="L1625" s="1142"/>
      <c r="M1625" s="1142"/>
      <c r="N1625" s="1142"/>
    </row>
    <row r="1626" spans="1:14" s="3" customFormat="1" x14ac:dyDescent="0.25">
      <c r="A1626" s="727"/>
      <c r="B1626" s="609"/>
      <c r="C1626" s="609"/>
      <c r="D1626" s="610"/>
      <c r="E1626" s="1140"/>
      <c r="F1626" s="1141"/>
      <c r="G1626" s="1142"/>
      <c r="H1626" s="1142"/>
      <c r="I1626" s="1148"/>
      <c r="J1626" s="1142"/>
      <c r="K1626" s="1142"/>
      <c r="L1626" s="1142"/>
      <c r="M1626" s="1142"/>
      <c r="N1626" s="1142"/>
    </row>
    <row r="1627" spans="1:14" s="3" customFormat="1" x14ac:dyDescent="0.25">
      <c r="A1627" s="727"/>
      <c r="B1627" s="609"/>
      <c r="C1627" s="609"/>
      <c r="D1627" s="610"/>
      <c r="E1627" s="1140"/>
      <c r="F1627" s="1141"/>
      <c r="G1627" s="1142"/>
      <c r="H1627" s="1142"/>
      <c r="I1627" s="1148"/>
      <c r="J1627" s="1142"/>
      <c r="K1627" s="1142"/>
      <c r="L1627" s="1142"/>
      <c r="M1627" s="1142"/>
      <c r="N1627" s="1142"/>
    </row>
    <row r="1628" spans="1:14" s="3" customFormat="1" x14ac:dyDescent="0.25">
      <c r="A1628" s="727"/>
      <c r="B1628" s="609"/>
      <c r="C1628" s="609"/>
      <c r="D1628" s="610"/>
      <c r="E1628" s="1140"/>
      <c r="F1628" s="1141"/>
      <c r="G1628" s="1142"/>
      <c r="H1628" s="1142"/>
      <c r="I1628" s="1148"/>
      <c r="J1628" s="1142"/>
      <c r="K1628" s="1142"/>
      <c r="L1628" s="1142"/>
      <c r="M1628" s="1142"/>
      <c r="N1628" s="1142"/>
    </row>
    <row r="1629" spans="1:14" s="3" customFormat="1" x14ac:dyDescent="0.25">
      <c r="A1629" s="727"/>
      <c r="B1629" s="609"/>
      <c r="C1629" s="609"/>
      <c r="D1629" s="610"/>
      <c r="E1629" s="1140"/>
      <c r="F1629" s="1141"/>
      <c r="G1629" s="1142"/>
      <c r="H1629" s="1142"/>
      <c r="I1629" s="1148"/>
      <c r="J1629" s="1142"/>
      <c r="K1629" s="1142"/>
      <c r="L1629" s="1142"/>
      <c r="M1629" s="1142"/>
      <c r="N1629" s="1142"/>
    </row>
    <row r="1630" spans="1:14" s="3" customFormat="1" x14ac:dyDescent="0.25">
      <c r="A1630" s="727"/>
      <c r="B1630" s="609"/>
      <c r="C1630" s="609"/>
      <c r="D1630" s="610"/>
      <c r="E1630" s="1140"/>
      <c r="F1630" s="1141"/>
      <c r="G1630" s="1142"/>
      <c r="H1630" s="1142"/>
      <c r="I1630" s="1148"/>
      <c r="J1630" s="1142"/>
      <c r="K1630" s="1142"/>
      <c r="L1630" s="1142"/>
      <c r="M1630" s="1142"/>
      <c r="N1630" s="1142"/>
    </row>
    <row r="1631" spans="1:14" s="3" customFormat="1" x14ac:dyDescent="0.25">
      <c r="A1631" s="727"/>
      <c r="B1631" s="609"/>
      <c r="C1631" s="609"/>
      <c r="D1631" s="610"/>
      <c r="E1631" s="1140"/>
      <c r="F1631" s="1141"/>
      <c r="G1631" s="1142"/>
      <c r="H1631" s="1142"/>
      <c r="I1631" s="1148"/>
      <c r="J1631" s="1142"/>
      <c r="K1631" s="1142"/>
      <c r="L1631" s="1142"/>
      <c r="M1631" s="1142"/>
      <c r="N1631" s="1142"/>
    </row>
    <row r="1632" spans="1:14" s="3" customFormat="1" x14ac:dyDescent="0.25">
      <c r="A1632" s="727"/>
      <c r="B1632" s="609"/>
      <c r="C1632" s="609"/>
      <c r="D1632" s="610"/>
      <c r="E1632" s="1140"/>
      <c r="F1632" s="1141"/>
      <c r="G1632" s="1142"/>
      <c r="H1632" s="1142"/>
      <c r="I1632" s="1148"/>
      <c r="J1632" s="1142"/>
      <c r="K1632" s="1142"/>
      <c r="L1632" s="1142"/>
      <c r="M1632" s="1142"/>
      <c r="N1632" s="1142"/>
    </row>
    <row r="1633" spans="1:14" s="3" customFormat="1" x14ac:dyDescent="0.25">
      <c r="A1633" s="727"/>
      <c r="B1633" s="609"/>
      <c r="C1633" s="609"/>
      <c r="D1633" s="610"/>
      <c r="E1633" s="1140"/>
      <c r="F1633" s="1141"/>
      <c r="G1633" s="1142"/>
      <c r="H1633" s="1142"/>
      <c r="I1633" s="1148"/>
      <c r="J1633" s="1142"/>
      <c r="K1633" s="1142"/>
      <c r="L1633" s="1142"/>
      <c r="M1633" s="1142"/>
      <c r="N1633" s="1142"/>
    </row>
    <row r="1634" spans="1:14" s="3" customFormat="1" x14ac:dyDescent="0.25">
      <c r="A1634" s="727"/>
      <c r="B1634" s="609"/>
      <c r="C1634" s="609"/>
      <c r="D1634" s="610"/>
      <c r="E1634" s="1140"/>
      <c r="F1634" s="1141"/>
      <c r="G1634" s="1142"/>
      <c r="H1634" s="1142"/>
      <c r="I1634" s="1148"/>
      <c r="J1634" s="1142"/>
      <c r="K1634" s="1142"/>
      <c r="L1634" s="1142"/>
      <c r="M1634" s="1142"/>
      <c r="N1634" s="1142"/>
    </row>
    <row r="1635" spans="1:14" s="3" customFormat="1" x14ac:dyDescent="0.25">
      <c r="A1635" s="727"/>
      <c r="B1635" s="609"/>
      <c r="C1635" s="609"/>
      <c r="D1635" s="610"/>
      <c r="E1635" s="1140"/>
      <c r="F1635" s="1141"/>
      <c r="G1635" s="1142"/>
      <c r="H1635" s="1142"/>
      <c r="I1635" s="1148"/>
      <c r="J1635" s="1142"/>
      <c r="K1635" s="1142"/>
      <c r="L1635" s="1142"/>
      <c r="M1635" s="1142"/>
      <c r="N1635" s="1142"/>
    </row>
    <row r="1636" spans="1:14" s="3" customFormat="1" x14ac:dyDescent="0.25">
      <c r="A1636" s="727"/>
      <c r="B1636" s="609"/>
      <c r="C1636" s="609"/>
      <c r="D1636" s="610"/>
      <c r="E1636" s="1140"/>
      <c r="F1636" s="1141"/>
      <c r="G1636" s="1142"/>
      <c r="H1636" s="1142"/>
      <c r="I1636" s="1148"/>
      <c r="J1636" s="1142"/>
      <c r="K1636" s="1142"/>
      <c r="L1636" s="1142"/>
      <c r="M1636" s="1142"/>
      <c r="N1636" s="1142"/>
    </row>
    <row r="1637" spans="1:14" s="3" customFormat="1" x14ac:dyDescent="0.25">
      <c r="A1637" s="727"/>
      <c r="B1637" s="609"/>
      <c r="C1637" s="609"/>
      <c r="D1637" s="610"/>
      <c r="E1637" s="1140"/>
      <c r="F1637" s="1141"/>
      <c r="G1637" s="1142"/>
      <c r="H1637" s="1142"/>
      <c r="I1637" s="1148"/>
      <c r="J1637" s="1142"/>
      <c r="K1637" s="1142"/>
      <c r="L1637" s="1142"/>
      <c r="M1637" s="1142"/>
      <c r="N1637" s="1142"/>
    </row>
    <row r="1638" spans="1:14" s="3" customFormat="1" x14ac:dyDescent="0.25">
      <c r="A1638" s="727"/>
      <c r="B1638" s="609"/>
      <c r="C1638" s="609"/>
      <c r="D1638" s="610"/>
      <c r="E1638" s="1140"/>
      <c r="F1638" s="1141"/>
      <c r="G1638" s="1142"/>
      <c r="H1638" s="1142"/>
      <c r="I1638" s="1148"/>
      <c r="J1638" s="1142"/>
      <c r="K1638" s="1142"/>
      <c r="L1638" s="1142"/>
      <c r="M1638" s="1142"/>
      <c r="N1638" s="1142"/>
    </row>
    <row r="1639" spans="1:14" s="3" customFormat="1" x14ac:dyDescent="0.25">
      <c r="A1639" s="727"/>
      <c r="B1639" s="609"/>
      <c r="C1639" s="609"/>
      <c r="D1639" s="610"/>
      <c r="E1639" s="1140"/>
      <c r="F1639" s="1141"/>
      <c r="G1639" s="1142"/>
      <c r="H1639" s="1142"/>
      <c r="I1639" s="1148"/>
      <c r="J1639" s="1142"/>
      <c r="K1639" s="1142"/>
      <c r="L1639" s="1142"/>
      <c r="M1639" s="1142"/>
      <c r="N1639" s="1142"/>
    </row>
    <row r="1640" spans="1:14" s="3" customFormat="1" x14ac:dyDescent="0.25">
      <c r="A1640" s="727"/>
      <c r="B1640" s="609"/>
      <c r="C1640" s="609"/>
      <c r="D1640" s="610"/>
      <c r="E1640" s="1140"/>
      <c r="F1640" s="1141"/>
      <c r="G1640" s="1142"/>
      <c r="H1640" s="1142"/>
      <c r="I1640" s="1148"/>
      <c r="J1640" s="1142"/>
      <c r="K1640" s="1142"/>
      <c r="L1640" s="1142"/>
      <c r="M1640" s="1142"/>
      <c r="N1640" s="1142"/>
    </row>
    <row r="1641" spans="1:14" s="3" customFormat="1" x14ac:dyDescent="0.25">
      <c r="A1641" s="727"/>
      <c r="B1641" s="609"/>
      <c r="C1641" s="609"/>
      <c r="D1641" s="610"/>
      <c r="E1641" s="1140"/>
      <c r="F1641" s="1141"/>
      <c r="G1641" s="1142"/>
      <c r="H1641" s="1142"/>
      <c r="I1641" s="1148"/>
      <c r="J1641" s="1142"/>
      <c r="K1641" s="1142"/>
      <c r="L1641" s="1142"/>
      <c r="M1641" s="1142"/>
      <c r="N1641" s="1142"/>
    </row>
    <row r="1642" spans="1:14" s="3" customFormat="1" x14ac:dyDescent="0.25">
      <c r="A1642" s="727"/>
      <c r="B1642" s="609"/>
      <c r="C1642" s="609"/>
      <c r="D1642" s="610"/>
      <c r="E1642" s="1140"/>
      <c r="F1642" s="1141"/>
      <c r="G1642" s="1142"/>
      <c r="H1642" s="1142"/>
      <c r="I1642" s="1148"/>
      <c r="J1642" s="1142"/>
      <c r="K1642" s="1142"/>
      <c r="L1642" s="1142"/>
      <c r="M1642" s="1142"/>
      <c r="N1642" s="1142"/>
    </row>
    <row r="1643" spans="1:14" s="3" customFormat="1" x14ac:dyDescent="0.25">
      <c r="A1643" s="727"/>
      <c r="B1643" s="609"/>
      <c r="C1643" s="609"/>
      <c r="D1643" s="610"/>
      <c r="E1643" s="1140"/>
      <c r="F1643" s="1141"/>
      <c r="G1643" s="1142"/>
      <c r="H1643" s="1142"/>
      <c r="I1643" s="1148"/>
      <c r="J1643" s="1142"/>
      <c r="K1643" s="1142"/>
      <c r="L1643" s="1142"/>
      <c r="M1643" s="1142"/>
      <c r="N1643" s="1142"/>
    </row>
    <row r="1644" spans="1:14" s="3" customFormat="1" x14ac:dyDescent="0.25">
      <c r="A1644" s="727"/>
      <c r="B1644" s="609"/>
      <c r="C1644" s="609"/>
      <c r="D1644" s="610"/>
      <c r="E1644" s="1140"/>
      <c r="F1644" s="1141"/>
      <c r="G1644" s="1142"/>
      <c r="H1644" s="1142"/>
      <c r="I1644" s="1148"/>
      <c r="J1644" s="1142"/>
      <c r="K1644" s="1142"/>
      <c r="L1644" s="1142"/>
      <c r="M1644" s="1142"/>
      <c r="N1644" s="1142"/>
    </row>
    <row r="1645" spans="1:14" s="3" customFormat="1" x14ac:dyDescent="0.25">
      <c r="A1645" s="727"/>
      <c r="B1645" s="609"/>
      <c r="C1645" s="609"/>
      <c r="D1645" s="610"/>
      <c r="E1645" s="1140"/>
      <c r="F1645" s="1141"/>
      <c r="G1645" s="1142"/>
      <c r="H1645" s="1142"/>
      <c r="I1645" s="1148"/>
      <c r="J1645" s="1142"/>
      <c r="K1645" s="1142"/>
      <c r="L1645" s="1142"/>
      <c r="M1645" s="1142"/>
      <c r="N1645" s="1142"/>
    </row>
    <row r="1646" spans="1:14" s="3" customFormat="1" x14ac:dyDescent="0.25">
      <c r="A1646" s="727"/>
      <c r="B1646" s="609"/>
      <c r="C1646" s="609"/>
      <c r="D1646" s="610"/>
      <c r="E1646" s="1140"/>
      <c r="F1646" s="1141"/>
      <c r="G1646" s="1142"/>
      <c r="H1646" s="1142"/>
      <c r="I1646" s="1148"/>
      <c r="J1646" s="1142"/>
      <c r="K1646" s="1142"/>
      <c r="L1646" s="1142"/>
      <c r="M1646" s="1142"/>
      <c r="N1646" s="1142"/>
    </row>
    <row r="1647" spans="1:14" s="3" customFormat="1" x14ac:dyDescent="0.25">
      <c r="A1647" s="727"/>
      <c r="B1647" s="609"/>
      <c r="C1647" s="609"/>
      <c r="D1647" s="610"/>
      <c r="E1647" s="1140"/>
      <c r="F1647" s="1141"/>
      <c r="G1647" s="1142"/>
      <c r="H1647" s="1142"/>
      <c r="I1647" s="1148"/>
      <c r="J1647" s="1142"/>
      <c r="K1647" s="1142"/>
      <c r="L1647" s="1142"/>
      <c r="M1647" s="1142"/>
      <c r="N1647" s="1142"/>
    </row>
    <row r="1648" spans="1:14" s="3" customFormat="1" x14ac:dyDescent="0.25">
      <c r="A1648" s="727"/>
      <c r="B1648" s="609"/>
      <c r="C1648" s="609"/>
      <c r="D1648" s="610"/>
      <c r="E1648" s="1140"/>
      <c r="F1648" s="1141"/>
      <c r="G1648" s="1142"/>
      <c r="H1648" s="1142"/>
      <c r="I1648" s="1148"/>
      <c r="J1648" s="1142"/>
      <c r="K1648" s="1142"/>
      <c r="L1648" s="1142"/>
      <c r="M1648" s="1142"/>
      <c r="N1648" s="1142"/>
    </row>
    <row r="1649" spans="1:14" s="3" customFormat="1" x14ac:dyDescent="0.25">
      <c r="A1649" s="727"/>
      <c r="B1649" s="609"/>
      <c r="C1649" s="609"/>
      <c r="D1649" s="610"/>
      <c r="E1649" s="1140"/>
      <c r="F1649" s="1141"/>
      <c r="G1649" s="1142"/>
      <c r="H1649" s="1142"/>
      <c r="I1649" s="1148"/>
      <c r="J1649" s="1142"/>
      <c r="K1649" s="1142"/>
      <c r="L1649" s="1142"/>
      <c r="M1649" s="1142"/>
      <c r="N1649" s="1142"/>
    </row>
    <row r="1650" spans="1:14" s="3" customFormat="1" x14ac:dyDescent="0.25">
      <c r="A1650" s="727"/>
      <c r="B1650" s="609"/>
      <c r="C1650" s="609"/>
      <c r="D1650" s="610"/>
      <c r="E1650" s="1140"/>
      <c r="F1650" s="1141"/>
      <c r="G1650" s="1142"/>
      <c r="H1650" s="1142"/>
      <c r="I1650" s="1148"/>
      <c r="J1650" s="1142"/>
      <c r="K1650" s="1142"/>
      <c r="L1650" s="1142"/>
      <c r="M1650" s="1142"/>
      <c r="N1650" s="1142"/>
    </row>
    <row r="1651" spans="1:14" s="3" customFormat="1" x14ac:dyDescent="0.25">
      <c r="A1651" s="727"/>
      <c r="B1651" s="609"/>
      <c r="C1651" s="609"/>
      <c r="D1651" s="610"/>
      <c r="E1651" s="1140"/>
      <c r="F1651" s="1141"/>
      <c r="G1651" s="1142"/>
      <c r="H1651" s="1142"/>
      <c r="I1651" s="1148"/>
      <c r="J1651" s="1142"/>
      <c r="K1651" s="1142"/>
      <c r="L1651" s="1142"/>
      <c r="M1651" s="1142"/>
      <c r="N1651" s="1142"/>
    </row>
    <row r="1652" spans="1:14" s="3" customFormat="1" x14ac:dyDescent="0.25">
      <c r="A1652" s="727"/>
      <c r="B1652" s="609"/>
      <c r="C1652" s="609"/>
      <c r="D1652" s="610"/>
      <c r="E1652" s="1140"/>
      <c r="F1652" s="1141"/>
      <c r="G1652" s="1142"/>
      <c r="H1652" s="1142"/>
      <c r="I1652" s="1148"/>
      <c r="J1652" s="1142"/>
      <c r="K1652" s="1142"/>
      <c r="L1652" s="1142"/>
      <c r="M1652" s="1142"/>
      <c r="N1652" s="1142"/>
    </row>
    <row r="1653" spans="1:14" s="3" customFormat="1" x14ac:dyDescent="0.25">
      <c r="A1653" s="727"/>
      <c r="B1653" s="609"/>
      <c r="C1653" s="609"/>
      <c r="D1653" s="610"/>
      <c r="E1653" s="1140"/>
      <c r="F1653" s="1141"/>
      <c r="G1653" s="1142"/>
      <c r="H1653" s="1142"/>
      <c r="I1653" s="1148"/>
      <c r="J1653" s="1142"/>
      <c r="K1653" s="1142"/>
      <c r="L1653" s="1142"/>
      <c r="M1653" s="1142"/>
      <c r="N1653" s="1142"/>
    </row>
    <row r="1654" spans="1:14" s="3" customFormat="1" x14ac:dyDescent="0.25">
      <c r="A1654" s="727"/>
      <c r="B1654" s="609"/>
      <c r="C1654" s="609"/>
      <c r="D1654" s="610"/>
      <c r="E1654" s="1140"/>
      <c r="F1654" s="1141"/>
      <c r="G1654" s="1142"/>
      <c r="H1654" s="1142"/>
      <c r="I1654" s="1148"/>
      <c r="J1654" s="1142"/>
      <c r="K1654" s="1142"/>
      <c r="L1654" s="1142"/>
      <c r="M1654" s="1142"/>
      <c r="N1654" s="1142"/>
    </row>
    <row r="1655" spans="1:14" s="3" customFormat="1" x14ac:dyDescent="0.25">
      <c r="A1655" s="727"/>
      <c r="B1655" s="609"/>
      <c r="C1655" s="609"/>
      <c r="D1655" s="610"/>
      <c r="E1655" s="1140"/>
      <c r="F1655" s="1141"/>
      <c r="G1655" s="1142"/>
      <c r="H1655" s="1142"/>
      <c r="I1655" s="1148"/>
      <c r="J1655" s="1142"/>
      <c r="K1655" s="1142"/>
      <c r="L1655" s="1142"/>
      <c r="M1655" s="1142"/>
      <c r="N1655" s="1142"/>
    </row>
    <row r="1656" spans="1:14" s="3" customFormat="1" x14ac:dyDescent="0.25">
      <c r="A1656" s="727"/>
      <c r="B1656" s="609"/>
      <c r="C1656" s="609"/>
      <c r="D1656" s="610"/>
      <c r="E1656" s="1140"/>
      <c r="F1656" s="1141"/>
      <c r="G1656" s="1142"/>
      <c r="H1656" s="1142"/>
      <c r="I1656" s="1148"/>
      <c r="J1656" s="1142"/>
      <c r="K1656" s="1142"/>
      <c r="L1656" s="1142"/>
      <c r="M1656" s="1142"/>
      <c r="N1656" s="1142"/>
    </row>
    <row r="1657" spans="1:14" s="3" customFormat="1" x14ac:dyDescent="0.25">
      <c r="A1657" s="727"/>
      <c r="B1657" s="609"/>
      <c r="C1657" s="609"/>
      <c r="D1657" s="610"/>
      <c r="E1657" s="1140"/>
      <c r="F1657" s="1141"/>
      <c r="G1657" s="1142"/>
      <c r="H1657" s="1142"/>
      <c r="I1657" s="1148"/>
      <c r="J1657" s="1142"/>
      <c r="K1657" s="1142"/>
      <c r="L1657" s="1142"/>
      <c r="M1657" s="1142"/>
      <c r="N1657" s="1142"/>
    </row>
    <row r="1658" spans="1:14" s="3" customFormat="1" x14ac:dyDescent="0.25">
      <c r="A1658" s="727"/>
      <c r="B1658" s="609"/>
      <c r="C1658" s="609"/>
      <c r="D1658" s="610"/>
      <c r="E1658" s="1140"/>
      <c r="F1658" s="1141"/>
      <c r="G1658" s="1142"/>
      <c r="H1658" s="1142"/>
      <c r="I1658" s="1148"/>
      <c r="J1658" s="1142"/>
      <c r="K1658" s="1142"/>
      <c r="L1658" s="1142"/>
      <c r="M1658" s="1142"/>
      <c r="N1658" s="1142"/>
    </row>
    <row r="1659" spans="1:14" s="3" customFormat="1" x14ac:dyDescent="0.25">
      <c r="A1659" s="727"/>
      <c r="B1659" s="609"/>
      <c r="C1659" s="609"/>
      <c r="D1659" s="610"/>
      <c r="E1659" s="1140"/>
      <c r="F1659" s="1141"/>
      <c r="G1659" s="1142"/>
      <c r="H1659" s="1142"/>
      <c r="I1659" s="1148"/>
      <c r="J1659" s="1142"/>
      <c r="K1659" s="1142"/>
      <c r="L1659" s="1142"/>
      <c r="M1659" s="1142"/>
      <c r="N1659" s="1142"/>
    </row>
    <row r="1660" spans="1:14" s="3" customFormat="1" x14ac:dyDescent="0.25">
      <c r="A1660" s="727"/>
      <c r="B1660" s="609"/>
      <c r="C1660" s="609"/>
      <c r="D1660" s="610"/>
      <c r="E1660" s="1140"/>
      <c r="F1660" s="1141"/>
      <c r="G1660" s="1142"/>
      <c r="H1660" s="1142"/>
      <c r="I1660" s="1148"/>
      <c r="J1660" s="1142"/>
      <c r="K1660" s="1142"/>
      <c r="L1660" s="1142"/>
      <c r="M1660" s="1142"/>
      <c r="N1660" s="1142"/>
    </row>
    <row r="1661" spans="1:14" s="3" customFormat="1" x14ac:dyDescent="0.25">
      <c r="A1661" s="727"/>
      <c r="B1661" s="609"/>
      <c r="C1661" s="609"/>
      <c r="D1661" s="610"/>
      <c r="E1661" s="1140"/>
      <c r="F1661" s="1141"/>
      <c r="G1661" s="1142"/>
      <c r="H1661" s="1142"/>
      <c r="I1661" s="1148"/>
      <c r="J1661" s="1142"/>
      <c r="K1661" s="1142"/>
      <c r="L1661" s="1142"/>
      <c r="M1661" s="1142"/>
      <c r="N1661" s="1142"/>
    </row>
    <row r="1662" spans="1:14" s="3" customFormat="1" x14ac:dyDescent="0.25">
      <c r="A1662" s="727"/>
      <c r="B1662" s="609"/>
      <c r="C1662" s="609"/>
      <c r="D1662" s="610"/>
      <c r="E1662" s="1140"/>
      <c r="F1662" s="1141"/>
      <c r="G1662" s="1142"/>
      <c r="H1662" s="1142"/>
      <c r="I1662" s="1148"/>
      <c r="J1662" s="1142"/>
      <c r="K1662" s="1142"/>
      <c r="L1662" s="1142"/>
      <c r="M1662" s="1142"/>
      <c r="N1662" s="1142"/>
    </row>
    <row r="1663" spans="1:14" s="3" customFormat="1" x14ac:dyDescent="0.25">
      <c r="A1663" s="727"/>
      <c r="B1663" s="609"/>
      <c r="C1663" s="609"/>
      <c r="D1663" s="610"/>
      <c r="E1663" s="1140"/>
      <c r="F1663" s="1141"/>
      <c r="G1663" s="1142"/>
      <c r="H1663" s="1142"/>
      <c r="I1663" s="1148"/>
      <c r="J1663" s="1142"/>
      <c r="K1663" s="1142"/>
      <c r="L1663" s="1142"/>
      <c r="M1663" s="1142"/>
      <c r="N1663" s="1142"/>
    </row>
    <row r="1664" spans="1:14" s="3" customFormat="1" x14ac:dyDescent="0.25">
      <c r="A1664" s="727"/>
      <c r="B1664" s="609"/>
      <c r="C1664" s="609"/>
      <c r="D1664" s="610"/>
      <c r="E1664" s="1140"/>
      <c r="F1664" s="1141"/>
      <c r="G1664" s="1142"/>
      <c r="H1664" s="1142"/>
      <c r="I1664" s="1148"/>
      <c r="J1664" s="1142"/>
      <c r="K1664" s="1142"/>
      <c r="L1664" s="1142"/>
      <c r="M1664" s="1142"/>
      <c r="N1664" s="1142"/>
    </row>
    <row r="1665" spans="1:14" s="3" customFormat="1" x14ac:dyDescent="0.25">
      <c r="A1665" s="727"/>
      <c r="B1665" s="609"/>
      <c r="C1665" s="609"/>
      <c r="D1665" s="610"/>
      <c r="E1665" s="1140"/>
      <c r="F1665" s="1141"/>
      <c r="G1665" s="1142"/>
      <c r="H1665" s="1142"/>
      <c r="I1665" s="1148"/>
      <c r="J1665" s="1142"/>
      <c r="K1665" s="1142"/>
      <c r="L1665" s="1142"/>
      <c r="M1665" s="1142"/>
      <c r="N1665" s="1142"/>
    </row>
    <row r="1666" spans="1:14" s="3" customFormat="1" x14ac:dyDescent="0.25">
      <c r="A1666" s="727"/>
      <c r="B1666" s="609"/>
      <c r="C1666" s="609"/>
      <c r="D1666" s="610"/>
      <c r="E1666" s="1140"/>
      <c r="F1666" s="1141"/>
      <c r="G1666" s="1142"/>
      <c r="H1666" s="1142"/>
      <c r="I1666" s="1148"/>
      <c r="J1666" s="1142"/>
      <c r="K1666" s="1142"/>
      <c r="L1666" s="1142"/>
      <c r="M1666" s="1142"/>
      <c r="N1666" s="1142"/>
    </row>
    <row r="1667" spans="1:14" s="3" customFormat="1" x14ac:dyDescent="0.25">
      <c r="A1667" s="727"/>
      <c r="B1667" s="609"/>
      <c r="C1667" s="609"/>
      <c r="D1667" s="610"/>
      <c r="E1667" s="1140"/>
      <c r="F1667" s="1141"/>
      <c r="G1667" s="1142"/>
      <c r="H1667" s="1142"/>
      <c r="I1667" s="1148"/>
      <c r="J1667" s="1142"/>
      <c r="K1667" s="1142"/>
      <c r="L1667" s="1142"/>
      <c r="M1667" s="1142"/>
      <c r="N1667" s="1142"/>
    </row>
    <row r="1668" spans="1:14" s="3" customFormat="1" x14ac:dyDescent="0.25">
      <c r="A1668" s="727"/>
      <c r="B1668" s="609"/>
      <c r="C1668" s="609"/>
      <c r="D1668" s="610"/>
      <c r="E1668" s="1140"/>
      <c r="F1668" s="1141"/>
      <c r="G1668" s="1142"/>
      <c r="H1668" s="1142"/>
      <c r="I1668" s="1148"/>
      <c r="J1668" s="1142"/>
      <c r="K1668" s="1142"/>
      <c r="L1668" s="1142"/>
      <c r="M1668" s="1142"/>
      <c r="N1668" s="1142"/>
    </row>
    <row r="1669" spans="1:14" s="3" customFormat="1" x14ac:dyDescent="0.25">
      <c r="A1669" s="727"/>
      <c r="B1669" s="609"/>
      <c r="C1669" s="609"/>
      <c r="D1669" s="610"/>
      <c r="E1669" s="1140"/>
      <c r="F1669" s="1141"/>
      <c r="G1669" s="1142"/>
      <c r="H1669" s="1142"/>
      <c r="I1669" s="1148"/>
      <c r="J1669" s="1142"/>
      <c r="K1669" s="1142"/>
      <c r="L1669" s="1142"/>
      <c r="M1669" s="1142"/>
      <c r="N1669" s="1142"/>
    </row>
    <row r="1670" spans="1:14" s="3" customFormat="1" x14ac:dyDescent="0.25">
      <c r="A1670" s="727"/>
      <c r="B1670" s="609"/>
      <c r="C1670" s="609"/>
      <c r="D1670" s="610"/>
      <c r="E1670" s="1140"/>
      <c r="F1670" s="1141"/>
      <c r="G1670" s="1142"/>
      <c r="H1670" s="1142"/>
      <c r="I1670" s="1148"/>
      <c r="J1670" s="1142"/>
      <c r="K1670" s="1142"/>
      <c r="L1670" s="1142"/>
      <c r="M1670" s="1142"/>
      <c r="N1670" s="1142"/>
    </row>
    <row r="1671" spans="1:14" s="3" customFormat="1" x14ac:dyDescent="0.25">
      <c r="A1671" s="727"/>
      <c r="B1671" s="609"/>
      <c r="C1671" s="609"/>
      <c r="D1671" s="610"/>
      <c r="E1671" s="1140"/>
      <c r="F1671" s="1141"/>
      <c r="G1671" s="1142"/>
      <c r="H1671" s="1142"/>
      <c r="I1671" s="1148"/>
      <c r="J1671" s="1142"/>
      <c r="K1671" s="1142"/>
      <c r="L1671" s="1142"/>
      <c r="M1671" s="1142"/>
      <c r="N1671" s="1142"/>
    </row>
    <row r="1672" spans="1:14" s="3" customFormat="1" x14ac:dyDescent="0.25">
      <c r="A1672" s="727"/>
      <c r="B1672" s="609"/>
      <c r="C1672" s="609"/>
      <c r="D1672" s="610"/>
      <c r="E1672" s="1140"/>
      <c r="F1672" s="1141"/>
      <c r="G1672" s="1142"/>
      <c r="H1672" s="1142"/>
      <c r="I1672" s="1148"/>
      <c r="J1672" s="1142"/>
      <c r="K1672" s="1142"/>
      <c r="L1672" s="1142"/>
      <c r="M1672" s="1142"/>
      <c r="N1672" s="1142"/>
    </row>
    <row r="1673" spans="1:14" s="3" customFormat="1" x14ac:dyDescent="0.25">
      <c r="A1673" s="727"/>
      <c r="B1673" s="609"/>
      <c r="C1673" s="609"/>
      <c r="D1673" s="610"/>
      <c r="E1673" s="1140"/>
      <c r="F1673" s="1141"/>
      <c r="G1673" s="1142"/>
      <c r="H1673" s="1142"/>
      <c r="I1673" s="1148"/>
      <c r="J1673" s="1142"/>
      <c r="K1673" s="1142"/>
      <c r="L1673" s="1142"/>
      <c r="M1673" s="1142"/>
      <c r="N1673" s="1142"/>
    </row>
    <row r="1674" spans="1:14" s="3" customFormat="1" x14ac:dyDescent="0.25">
      <c r="A1674" s="727"/>
      <c r="B1674" s="609"/>
      <c r="C1674" s="609"/>
      <c r="D1674" s="610"/>
      <c r="E1674" s="1140"/>
      <c r="F1674" s="1141"/>
      <c r="G1674" s="1142"/>
      <c r="H1674" s="1142"/>
      <c r="I1674" s="1148"/>
      <c r="J1674" s="1142"/>
      <c r="K1674" s="1142"/>
      <c r="L1674" s="1142"/>
      <c r="M1674" s="1142"/>
      <c r="N1674" s="1142"/>
    </row>
    <row r="1675" spans="1:14" s="3" customFormat="1" x14ac:dyDescent="0.25">
      <c r="A1675" s="727"/>
      <c r="B1675" s="609"/>
      <c r="C1675" s="609"/>
      <c r="D1675" s="610"/>
      <c r="E1675" s="1140"/>
      <c r="F1675" s="1141"/>
      <c r="G1675" s="1142"/>
      <c r="H1675" s="1142"/>
      <c r="I1675" s="1148"/>
      <c r="J1675" s="1142"/>
      <c r="K1675" s="1142"/>
      <c r="L1675" s="1142"/>
      <c r="M1675" s="1142"/>
      <c r="N1675" s="1142"/>
    </row>
    <row r="1676" spans="1:14" s="3" customFormat="1" x14ac:dyDescent="0.25">
      <c r="A1676" s="727"/>
      <c r="B1676" s="609"/>
      <c r="C1676" s="609"/>
      <c r="D1676" s="610"/>
      <c r="E1676" s="1140"/>
      <c r="F1676" s="1141"/>
      <c r="G1676" s="1142"/>
      <c r="H1676" s="1142"/>
      <c r="I1676" s="1148"/>
      <c r="J1676" s="1142"/>
      <c r="K1676" s="1142"/>
      <c r="L1676" s="1142"/>
      <c r="M1676" s="1142"/>
      <c r="N1676" s="1142"/>
    </row>
    <row r="1677" spans="1:14" s="3" customFormat="1" x14ac:dyDescent="0.25">
      <c r="A1677" s="727"/>
      <c r="B1677" s="609"/>
      <c r="C1677" s="609"/>
      <c r="D1677" s="610"/>
      <c r="E1677" s="1140"/>
      <c r="F1677" s="1141"/>
      <c r="G1677" s="1142"/>
      <c r="H1677" s="1142"/>
      <c r="I1677" s="1148"/>
      <c r="J1677" s="1142"/>
      <c r="K1677" s="1142"/>
      <c r="L1677" s="1142"/>
      <c r="M1677" s="1142"/>
      <c r="N1677" s="1142"/>
    </row>
    <row r="1678" spans="1:14" s="3" customFormat="1" x14ac:dyDescent="0.25">
      <c r="A1678" s="727"/>
      <c r="B1678" s="609"/>
      <c r="C1678" s="609"/>
      <c r="D1678" s="610"/>
      <c r="E1678" s="1140"/>
      <c r="F1678" s="1141"/>
      <c r="G1678" s="1142"/>
      <c r="H1678" s="1142"/>
      <c r="I1678" s="1148"/>
      <c r="J1678" s="1142"/>
      <c r="K1678" s="1142"/>
      <c r="L1678" s="1142"/>
      <c r="M1678" s="1142"/>
      <c r="N1678" s="1142"/>
    </row>
    <row r="1679" spans="1:14" s="3" customFormat="1" x14ac:dyDescent="0.25">
      <c r="A1679" s="727"/>
      <c r="B1679" s="609"/>
      <c r="C1679" s="609"/>
      <c r="D1679" s="610"/>
      <c r="E1679" s="1140"/>
      <c r="F1679" s="1141"/>
      <c r="G1679" s="1142"/>
      <c r="H1679" s="1142"/>
      <c r="I1679" s="1148"/>
      <c r="J1679" s="1142"/>
      <c r="K1679" s="1142"/>
      <c r="L1679" s="1142"/>
      <c r="M1679" s="1142"/>
      <c r="N1679" s="1142"/>
    </row>
    <row r="1680" spans="1:14" s="3" customFormat="1" x14ac:dyDescent="0.25">
      <c r="A1680" s="727"/>
      <c r="B1680" s="609"/>
      <c r="C1680" s="609"/>
      <c r="D1680" s="610"/>
      <c r="E1680" s="1140"/>
      <c r="F1680" s="1141"/>
      <c r="G1680" s="1142"/>
      <c r="H1680" s="1142"/>
      <c r="I1680" s="1148"/>
      <c r="J1680" s="1142"/>
      <c r="K1680" s="1142"/>
      <c r="L1680" s="1142"/>
      <c r="M1680" s="1142"/>
      <c r="N1680" s="1142"/>
    </row>
    <row r="1681" spans="1:14" s="3" customFormat="1" x14ac:dyDescent="0.25">
      <c r="A1681" s="727"/>
      <c r="B1681" s="609"/>
      <c r="C1681" s="609"/>
      <c r="D1681" s="610"/>
      <c r="E1681" s="1140"/>
      <c r="F1681" s="1141"/>
      <c r="G1681" s="1142"/>
      <c r="H1681" s="1142"/>
      <c r="I1681" s="1148"/>
      <c r="J1681" s="1142"/>
      <c r="K1681" s="1142"/>
      <c r="L1681" s="1142"/>
      <c r="M1681" s="1142"/>
      <c r="N1681" s="1142"/>
    </row>
    <row r="1682" spans="1:14" s="3" customFormat="1" x14ac:dyDescent="0.25">
      <c r="A1682" s="727"/>
      <c r="B1682" s="609"/>
      <c r="C1682" s="609"/>
      <c r="D1682" s="610"/>
      <c r="E1682" s="1140"/>
      <c r="F1682" s="1141"/>
      <c r="G1682" s="1142"/>
      <c r="H1682" s="1142"/>
      <c r="I1682" s="1148"/>
      <c r="J1682" s="1142"/>
      <c r="K1682" s="1142"/>
      <c r="L1682" s="1142"/>
      <c r="M1682" s="1142"/>
      <c r="N1682" s="1142"/>
    </row>
    <row r="1683" spans="1:14" s="3" customFormat="1" x14ac:dyDescent="0.25">
      <c r="A1683" s="727"/>
      <c r="B1683" s="609"/>
      <c r="C1683" s="609"/>
      <c r="D1683" s="610"/>
      <c r="E1683" s="1140"/>
      <c r="F1683" s="1141"/>
      <c r="G1683" s="1142"/>
      <c r="H1683" s="1142"/>
      <c r="I1683" s="1148"/>
      <c r="J1683" s="1142"/>
      <c r="K1683" s="1142"/>
      <c r="L1683" s="1142"/>
      <c r="M1683" s="1142"/>
      <c r="N1683" s="1142"/>
    </row>
    <row r="1684" spans="1:14" s="3" customFormat="1" x14ac:dyDescent="0.25">
      <c r="A1684" s="727"/>
      <c r="B1684" s="609"/>
      <c r="C1684" s="609"/>
      <c r="D1684" s="610"/>
      <c r="E1684" s="1140"/>
      <c r="F1684" s="1141"/>
      <c r="G1684" s="1142"/>
      <c r="H1684" s="1142"/>
      <c r="I1684" s="1148"/>
      <c r="J1684" s="1142"/>
      <c r="K1684" s="1142"/>
      <c r="L1684" s="1142"/>
      <c r="M1684" s="1142"/>
      <c r="N1684" s="1142"/>
    </row>
    <row r="1685" spans="1:14" s="3" customFormat="1" x14ac:dyDescent="0.25">
      <c r="A1685" s="727"/>
      <c r="B1685" s="609"/>
      <c r="C1685" s="609"/>
      <c r="D1685" s="610"/>
      <c r="E1685" s="1140"/>
      <c r="F1685" s="1141"/>
      <c r="G1685" s="1142"/>
      <c r="H1685" s="1142"/>
      <c r="I1685" s="1148"/>
      <c r="J1685" s="1142"/>
      <c r="K1685" s="1142"/>
      <c r="L1685" s="1142"/>
      <c r="M1685" s="1142"/>
      <c r="N1685" s="1142"/>
    </row>
    <row r="1686" spans="1:14" s="3" customFormat="1" x14ac:dyDescent="0.25">
      <c r="A1686" s="727"/>
      <c r="B1686" s="609"/>
      <c r="C1686" s="609"/>
      <c r="D1686" s="610"/>
      <c r="E1686" s="1140"/>
      <c r="F1686" s="1141"/>
      <c r="G1686" s="1142"/>
      <c r="H1686" s="1142"/>
      <c r="I1686" s="1148"/>
      <c r="J1686" s="1142"/>
      <c r="K1686" s="1142"/>
      <c r="L1686" s="1142"/>
      <c r="M1686" s="1142"/>
      <c r="N1686" s="1142"/>
    </row>
    <row r="1687" spans="1:14" s="3" customFormat="1" x14ac:dyDescent="0.25">
      <c r="A1687" s="727"/>
      <c r="B1687" s="609"/>
      <c r="C1687" s="609"/>
      <c r="D1687" s="610"/>
      <c r="E1687" s="1140"/>
      <c r="F1687" s="1141"/>
      <c r="G1687" s="1142"/>
      <c r="H1687" s="1142"/>
      <c r="I1687" s="1148"/>
      <c r="J1687" s="1142"/>
      <c r="K1687" s="1142"/>
      <c r="L1687" s="1142"/>
      <c r="M1687" s="1142"/>
      <c r="N1687" s="1142"/>
    </row>
    <row r="1688" spans="1:14" s="3" customFormat="1" x14ac:dyDescent="0.25">
      <c r="A1688" s="727"/>
      <c r="B1688" s="609"/>
      <c r="C1688" s="609"/>
      <c r="D1688" s="610"/>
      <c r="E1688" s="1140"/>
      <c r="F1688" s="1141"/>
      <c r="G1688" s="1142"/>
      <c r="H1688" s="1142"/>
      <c r="I1688" s="1148"/>
      <c r="J1688" s="1142"/>
      <c r="K1688" s="1142"/>
      <c r="L1688" s="1142"/>
      <c r="M1688" s="1142"/>
      <c r="N1688" s="1142"/>
    </row>
    <row r="1689" spans="1:14" s="3" customFormat="1" x14ac:dyDescent="0.25">
      <c r="A1689" s="727"/>
      <c r="B1689" s="609"/>
      <c r="C1689" s="609"/>
      <c r="D1689" s="610"/>
      <c r="E1689" s="1140"/>
      <c r="F1689" s="1141"/>
      <c r="G1689" s="1142"/>
      <c r="H1689" s="1142"/>
      <c r="I1689" s="1148"/>
      <c r="J1689" s="1142"/>
      <c r="K1689" s="1142"/>
      <c r="L1689" s="1142"/>
      <c r="M1689" s="1142"/>
      <c r="N1689" s="1142"/>
    </row>
    <row r="1690" spans="1:14" s="3" customFormat="1" x14ac:dyDescent="0.25">
      <c r="A1690" s="727"/>
      <c r="B1690" s="609"/>
      <c r="C1690" s="609"/>
      <c r="D1690" s="610"/>
      <c r="E1690" s="1140"/>
      <c r="F1690" s="1141"/>
      <c r="G1690" s="1142"/>
      <c r="H1690" s="1142"/>
      <c r="I1690" s="1148"/>
      <c r="J1690" s="1142"/>
      <c r="K1690" s="1142"/>
      <c r="L1690" s="1142"/>
      <c r="M1690" s="1142"/>
      <c r="N1690" s="1142"/>
    </row>
    <row r="1691" spans="1:14" s="3" customFormat="1" x14ac:dyDescent="0.25">
      <c r="A1691" s="727"/>
      <c r="B1691" s="609"/>
      <c r="C1691" s="609"/>
      <c r="D1691" s="610"/>
      <c r="E1691" s="1140"/>
      <c r="F1691" s="1141"/>
      <c r="G1691" s="1142"/>
      <c r="H1691" s="1142"/>
      <c r="I1691" s="1148"/>
      <c r="J1691" s="1142"/>
      <c r="K1691" s="1142"/>
      <c r="L1691" s="1142"/>
      <c r="M1691" s="1142"/>
      <c r="N1691" s="1142"/>
    </row>
    <row r="1692" spans="1:14" s="3" customFormat="1" x14ac:dyDescent="0.25">
      <c r="A1692" s="727"/>
      <c r="B1692" s="609"/>
      <c r="C1692" s="609"/>
      <c r="D1692" s="610"/>
      <c r="E1692" s="1140"/>
      <c r="F1692" s="1141"/>
      <c r="G1692" s="1142"/>
      <c r="H1692" s="1142"/>
      <c r="I1692" s="1148"/>
      <c r="J1692" s="1142"/>
      <c r="K1692" s="1142"/>
      <c r="L1692" s="1142"/>
      <c r="M1692" s="1142"/>
      <c r="N1692" s="1142"/>
    </row>
    <row r="1693" spans="1:14" s="3" customFormat="1" x14ac:dyDescent="0.25">
      <c r="A1693" s="727"/>
      <c r="B1693" s="609"/>
      <c r="C1693" s="609"/>
      <c r="D1693" s="610"/>
      <c r="E1693" s="1140"/>
      <c r="F1693" s="1141"/>
      <c r="G1693" s="1142"/>
      <c r="H1693" s="1142"/>
      <c r="I1693" s="1148"/>
      <c r="J1693" s="1142"/>
      <c r="K1693" s="1142"/>
      <c r="L1693" s="1142"/>
      <c r="M1693" s="1142"/>
      <c r="N1693" s="1142"/>
    </row>
    <row r="1694" spans="1:14" s="3" customFormat="1" x14ac:dyDescent="0.25">
      <c r="A1694" s="727"/>
      <c r="B1694" s="609"/>
      <c r="C1694" s="609"/>
      <c r="D1694" s="610"/>
      <c r="E1694" s="1140"/>
      <c r="F1694" s="1141"/>
      <c r="G1694" s="1142"/>
      <c r="H1694" s="1142"/>
      <c r="I1694" s="1148"/>
      <c r="J1694" s="1142"/>
      <c r="K1694" s="1142"/>
      <c r="L1694" s="1142"/>
      <c r="M1694" s="1142"/>
      <c r="N1694" s="1142"/>
    </row>
    <row r="1695" spans="1:14" s="3" customFormat="1" x14ac:dyDescent="0.25">
      <c r="A1695" s="727"/>
      <c r="B1695" s="609"/>
      <c r="C1695" s="609"/>
      <c r="D1695" s="610"/>
      <c r="E1695" s="1140"/>
      <c r="F1695" s="1141"/>
      <c r="G1695" s="1142"/>
      <c r="H1695" s="1142"/>
      <c r="I1695" s="1148"/>
      <c r="J1695" s="1142"/>
      <c r="K1695" s="1142"/>
      <c r="L1695" s="1142"/>
      <c r="M1695" s="1142"/>
      <c r="N1695" s="1142"/>
    </row>
    <row r="1696" spans="1:14" s="3" customFormat="1" x14ac:dyDescent="0.25">
      <c r="A1696" s="727"/>
      <c r="B1696" s="609"/>
      <c r="C1696" s="609"/>
      <c r="D1696" s="610"/>
      <c r="E1696" s="1140"/>
      <c r="F1696" s="1141"/>
      <c r="G1696" s="1142"/>
      <c r="H1696" s="1142"/>
      <c r="I1696" s="1148"/>
      <c r="J1696" s="1142"/>
      <c r="K1696" s="1142"/>
      <c r="L1696" s="1142"/>
      <c r="M1696" s="1142"/>
      <c r="N1696" s="1142"/>
    </row>
    <row r="1697" spans="1:14" s="3" customFormat="1" x14ac:dyDescent="0.25">
      <c r="A1697" s="727"/>
      <c r="B1697" s="609"/>
      <c r="C1697" s="609"/>
      <c r="D1697" s="610"/>
      <c r="E1697" s="1140"/>
      <c r="F1697" s="1141"/>
      <c r="G1697" s="1142"/>
      <c r="H1697" s="1142"/>
      <c r="I1697" s="1148"/>
      <c r="J1697" s="1142"/>
      <c r="K1697" s="1142"/>
      <c r="L1697" s="1142"/>
      <c r="M1697" s="1142"/>
      <c r="N1697" s="1142"/>
    </row>
    <row r="1698" spans="1:14" s="3" customFormat="1" x14ac:dyDescent="0.25">
      <c r="A1698" s="727"/>
      <c r="B1698" s="609"/>
      <c r="C1698" s="609"/>
      <c r="D1698" s="610"/>
      <c r="E1698" s="1140"/>
      <c r="F1698" s="1141"/>
      <c r="G1698" s="1142"/>
      <c r="H1698" s="1142"/>
      <c r="I1698" s="1148"/>
      <c r="J1698" s="1142"/>
      <c r="K1698" s="1142"/>
      <c r="L1698" s="1142"/>
      <c r="M1698" s="1142"/>
      <c r="N1698" s="1142"/>
    </row>
    <row r="1699" spans="1:14" s="3" customFormat="1" x14ac:dyDescent="0.25">
      <c r="A1699" s="727"/>
      <c r="B1699" s="609"/>
      <c r="C1699" s="609"/>
      <c r="D1699" s="610"/>
      <c r="E1699" s="1140"/>
      <c r="F1699" s="1141"/>
      <c r="G1699" s="1142"/>
      <c r="H1699" s="1142"/>
      <c r="I1699" s="1148"/>
      <c r="J1699" s="1142"/>
      <c r="K1699" s="1142"/>
      <c r="L1699" s="1142"/>
      <c r="M1699" s="1142"/>
      <c r="N1699" s="1142"/>
    </row>
    <row r="1700" spans="1:14" s="3" customFormat="1" x14ac:dyDescent="0.25">
      <c r="A1700" s="727"/>
      <c r="B1700" s="609"/>
      <c r="C1700" s="609"/>
      <c r="D1700" s="610"/>
      <c r="E1700" s="1140"/>
      <c r="F1700" s="1141"/>
      <c r="G1700" s="1142"/>
      <c r="H1700" s="1142"/>
      <c r="I1700" s="1148"/>
      <c r="J1700" s="1142"/>
      <c r="K1700" s="1142"/>
      <c r="L1700" s="1142"/>
      <c r="M1700" s="1142"/>
      <c r="N1700" s="1142"/>
    </row>
    <row r="1701" spans="1:14" s="3" customFormat="1" x14ac:dyDescent="0.25">
      <c r="A1701" s="727"/>
      <c r="B1701" s="609"/>
      <c r="C1701" s="609"/>
      <c r="D1701" s="610"/>
      <c r="E1701" s="1140"/>
      <c r="F1701" s="1141"/>
      <c r="G1701" s="1142"/>
      <c r="H1701" s="1142"/>
      <c r="I1701" s="1148"/>
      <c r="J1701" s="1142"/>
      <c r="K1701" s="1142"/>
      <c r="L1701" s="1142"/>
      <c r="M1701" s="1142"/>
      <c r="N1701" s="1142"/>
    </row>
    <row r="1702" spans="1:14" s="3" customFormat="1" x14ac:dyDescent="0.25">
      <c r="A1702" s="727"/>
      <c r="B1702" s="609"/>
      <c r="C1702" s="609"/>
      <c r="D1702" s="610"/>
      <c r="E1702" s="1140"/>
      <c r="F1702" s="1141"/>
      <c r="G1702" s="1142"/>
      <c r="H1702" s="1142"/>
      <c r="I1702" s="1148"/>
      <c r="J1702" s="1142"/>
      <c r="K1702" s="1142"/>
      <c r="L1702" s="1142"/>
      <c r="M1702" s="1142"/>
      <c r="N1702" s="1142"/>
    </row>
    <row r="1703" spans="1:14" s="3" customFormat="1" x14ac:dyDescent="0.25">
      <c r="A1703" s="727"/>
      <c r="B1703" s="609"/>
      <c r="C1703" s="609"/>
      <c r="D1703" s="610"/>
      <c r="E1703" s="1140"/>
      <c r="F1703" s="1141"/>
      <c r="G1703" s="1142"/>
      <c r="H1703" s="1142"/>
      <c r="I1703" s="1148"/>
      <c r="J1703" s="1142"/>
      <c r="K1703" s="1142"/>
      <c r="L1703" s="1142"/>
      <c r="M1703" s="1142"/>
      <c r="N1703" s="1142"/>
    </row>
    <row r="1704" spans="1:14" s="3" customFormat="1" x14ac:dyDescent="0.25">
      <c r="A1704" s="727"/>
      <c r="B1704" s="609"/>
      <c r="C1704" s="609"/>
      <c r="D1704" s="610"/>
      <c r="E1704" s="1140"/>
      <c r="F1704" s="1141"/>
      <c r="G1704" s="1142"/>
      <c r="H1704" s="1142"/>
      <c r="I1704" s="1148"/>
      <c r="J1704" s="1142"/>
      <c r="K1704" s="1142"/>
      <c r="L1704" s="1142"/>
      <c r="M1704" s="1142"/>
      <c r="N1704" s="1142"/>
    </row>
    <row r="1705" spans="1:14" s="3" customFormat="1" x14ac:dyDescent="0.25">
      <c r="A1705" s="727"/>
      <c r="B1705" s="609"/>
      <c r="C1705" s="609"/>
      <c r="D1705" s="610"/>
      <c r="E1705" s="1140"/>
      <c r="F1705" s="1141"/>
      <c r="G1705" s="1142"/>
      <c r="H1705" s="1142"/>
      <c r="I1705" s="1148"/>
      <c r="J1705" s="1142"/>
      <c r="K1705" s="1142"/>
      <c r="L1705" s="1142"/>
      <c r="M1705" s="1142"/>
      <c r="N1705" s="1142"/>
    </row>
    <row r="1706" spans="1:14" s="3" customFormat="1" x14ac:dyDescent="0.25">
      <c r="A1706" s="727"/>
      <c r="B1706" s="609"/>
      <c r="C1706" s="609"/>
      <c r="D1706" s="610"/>
      <c r="E1706" s="1140"/>
      <c r="F1706" s="1141"/>
      <c r="G1706" s="1142"/>
      <c r="H1706" s="1142"/>
      <c r="I1706" s="1148"/>
      <c r="J1706" s="1142"/>
      <c r="K1706" s="1142"/>
      <c r="L1706" s="1142"/>
      <c r="M1706" s="1142"/>
      <c r="N1706" s="1142"/>
    </row>
    <row r="1707" spans="1:14" s="3" customFormat="1" x14ac:dyDescent="0.25">
      <c r="A1707" s="727"/>
      <c r="B1707" s="609"/>
      <c r="C1707" s="609"/>
      <c r="D1707" s="610"/>
      <c r="E1707" s="1140"/>
      <c r="F1707" s="1141"/>
      <c r="G1707" s="1142"/>
      <c r="H1707" s="1142"/>
      <c r="I1707" s="1148"/>
      <c r="J1707" s="1142"/>
      <c r="K1707" s="1142"/>
      <c r="L1707" s="1142"/>
      <c r="M1707" s="1142"/>
      <c r="N1707" s="1142"/>
    </row>
    <row r="1708" spans="1:14" s="3" customFormat="1" x14ac:dyDescent="0.25">
      <c r="A1708" s="727"/>
      <c r="B1708" s="609"/>
      <c r="C1708" s="609"/>
      <c r="D1708" s="610"/>
      <c r="E1708" s="1140"/>
      <c r="F1708" s="1141"/>
      <c r="G1708" s="1142"/>
      <c r="H1708" s="1142"/>
      <c r="I1708" s="1148"/>
      <c r="J1708" s="1142"/>
      <c r="K1708" s="1142"/>
      <c r="L1708" s="1142"/>
      <c r="M1708" s="1142"/>
      <c r="N1708" s="1142"/>
    </row>
    <row r="1709" spans="1:14" s="3" customFormat="1" x14ac:dyDescent="0.25">
      <c r="A1709" s="727"/>
      <c r="B1709" s="609"/>
      <c r="C1709" s="609"/>
      <c r="D1709" s="610"/>
      <c r="E1709" s="1140"/>
      <c r="F1709" s="1141"/>
      <c r="G1709" s="1142"/>
      <c r="H1709" s="1142"/>
      <c r="I1709" s="1148"/>
      <c r="J1709" s="1142"/>
      <c r="K1709" s="1142"/>
      <c r="L1709" s="1142"/>
      <c r="M1709" s="1142"/>
      <c r="N1709" s="1142"/>
    </row>
    <row r="1710" spans="1:14" s="3" customFormat="1" x14ac:dyDescent="0.25">
      <c r="A1710" s="727"/>
      <c r="B1710" s="609"/>
      <c r="C1710" s="609"/>
      <c r="D1710" s="610"/>
      <c r="E1710" s="1140"/>
      <c r="F1710" s="1141"/>
      <c r="G1710" s="1142"/>
      <c r="H1710" s="1142"/>
      <c r="I1710" s="1148"/>
      <c r="J1710" s="1142"/>
      <c r="K1710" s="1142"/>
      <c r="L1710" s="1142"/>
      <c r="M1710" s="1142"/>
      <c r="N1710" s="1142"/>
    </row>
    <row r="1711" spans="1:14" s="3" customFormat="1" x14ac:dyDescent="0.25">
      <c r="A1711" s="727"/>
      <c r="B1711" s="609"/>
      <c r="C1711" s="609"/>
      <c r="D1711" s="610"/>
      <c r="E1711" s="1140"/>
      <c r="F1711" s="1141"/>
      <c r="G1711" s="1142"/>
      <c r="H1711" s="1142"/>
      <c r="I1711" s="1148"/>
      <c r="J1711" s="1142"/>
      <c r="K1711" s="1142"/>
      <c r="L1711" s="1142"/>
      <c r="M1711" s="1142"/>
      <c r="N1711" s="1142"/>
    </row>
    <row r="1712" spans="1:14" s="3" customFormat="1" x14ac:dyDescent="0.25">
      <c r="A1712" s="727"/>
      <c r="B1712" s="609"/>
      <c r="C1712" s="609"/>
      <c r="D1712" s="610"/>
      <c r="E1712" s="1140"/>
      <c r="F1712" s="1141"/>
      <c r="G1712" s="1142"/>
      <c r="H1712" s="1142"/>
      <c r="I1712" s="1148"/>
      <c r="J1712" s="1142"/>
      <c r="K1712" s="1142"/>
      <c r="L1712" s="1142"/>
      <c r="M1712" s="1142"/>
      <c r="N1712" s="1142"/>
    </row>
    <row r="1713" spans="1:14" s="3" customFormat="1" x14ac:dyDescent="0.25">
      <c r="A1713" s="727"/>
      <c r="B1713" s="609"/>
      <c r="C1713" s="609"/>
      <c r="D1713" s="610"/>
      <c r="E1713" s="1140"/>
      <c r="F1713" s="1141"/>
      <c r="G1713" s="1142"/>
      <c r="H1713" s="1142"/>
      <c r="I1713" s="1148"/>
      <c r="J1713" s="1142"/>
      <c r="K1713" s="1142"/>
      <c r="L1713" s="1142"/>
      <c r="M1713" s="1142"/>
      <c r="N1713" s="1142"/>
    </row>
    <row r="1714" spans="1:14" s="3" customFormat="1" x14ac:dyDescent="0.25">
      <c r="A1714" s="727"/>
      <c r="B1714" s="609"/>
      <c r="C1714" s="609"/>
      <c r="D1714" s="610"/>
      <c r="E1714" s="1140"/>
      <c r="F1714" s="1141"/>
      <c r="G1714" s="1142"/>
      <c r="H1714" s="1142"/>
      <c r="I1714" s="1148"/>
      <c r="J1714" s="1142"/>
      <c r="K1714" s="1142"/>
      <c r="L1714" s="1142"/>
      <c r="M1714" s="1142"/>
      <c r="N1714" s="1142"/>
    </row>
    <row r="1715" spans="1:14" s="3" customFormat="1" x14ac:dyDescent="0.25">
      <c r="A1715" s="727"/>
      <c r="B1715" s="609"/>
      <c r="C1715" s="609"/>
      <c r="D1715" s="610"/>
      <c r="E1715" s="1140"/>
      <c r="F1715" s="1141"/>
      <c r="G1715" s="1142"/>
      <c r="H1715" s="1142"/>
      <c r="I1715" s="1148"/>
      <c r="J1715" s="1142"/>
      <c r="K1715" s="1142"/>
      <c r="L1715" s="1142"/>
      <c r="M1715" s="1142"/>
      <c r="N1715" s="1142"/>
    </row>
    <row r="1716" spans="1:14" s="3" customFormat="1" x14ac:dyDescent="0.25">
      <c r="A1716" s="727"/>
      <c r="B1716" s="609"/>
      <c r="C1716" s="609"/>
      <c r="D1716" s="610"/>
      <c r="E1716" s="1140"/>
      <c r="F1716" s="1141"/>
      <c r="G1716" s="1142"/>
      <c r="H1716" s="1142"/>
      <c r="I1716" s="1148"/>
      <c r="J1716" s="1142"/>
      <c r="K1716" s="1142"/>
      <c r="L1716" s="1142"/>
      <c r="M1716" s="1142"/>
      <c r="N1716" s="1142"/>
    </row>
    <row r="1717" spans="1:14" s="3" customFormat="1" x14ac:dyDescent="0.25">
      <c r="A1717" s="727"/>
      <c r="B1717" s="609"/>
      <c r="C1717" s="609"/>
      <c r="D1717" s="610"/>
      <c r="E1717" s="1140"/>
      <c r="F1717" s="1141"/>
      <c r="G1717" s="1142"/>
      <c r="H1717" s="1142"/>
      <c r="I1717" s="1148"/>
      <c r="J1717" s="1142"/>
      <c r="K1717" s="1142"/>
      <c r="L1717" s="1142"/>
      <c r="M1717" s="1142"/>
      <c r="N1717" s="1142"/>
    </row>
    <row r="1718" spans="1:14" s="3" customFormat="1" x14ac:dyDescent="0.25">
      <c r="A1718" s="727"/>
      <c r="B1718" s="609"/>
      <c r="C1718" s="609"/>
      <c r="D1718" s="610"/>
      <c r="E1718" s="1140"/>
      <c r="F1718" s="1141"/>
      <c r="G1718" s="1142"/>
      <c r="H1718" s="1142"/>
      <c r="I1718" s="1148"/>
      <c r="J1718" s="1142"/>
      <c r="K1718" s="1142"/>
      <c r="L1718" s="1142"/>
      <c r="M1718" s="1142"/>
      <c r="N1718" s="1142"/>
    </row>
    <row r="1719" spans="1:14" s="3" customFormat="1" x14ac:dyDescent="0.25">
      <c r="A1719" s="727"/>
      <c r="B1719" s="609"/>
      <c r="C1719" s="609"/>
      <c r="D1719" s="610"/>
      <c r="E1719" s="1140"/>
      <c r="F1719" s="1141"/>
      <c r="G1719" s="1142"/>
      <c r="H1719" s="1142"/>
      <c r="I1719" s="1148"/>
      <c r="J1719" s="1142"/>
      <c r="K1719" s="1142"/>
      <c r="L1719" s="1142"/>
      <c r="M1719" s="1142"/>
      <c r="N1719" s="1142"/>
    </row>
    <row r="1720" spans="1:14" s="3" customFormat="1" x14ac:dyDescent="0.25">
      <c r="A1720" s="727"/>
      <c r="B1720" s="609"/>
      <c r="C1720" s="609"/>
      <c r="D1720" s="610"/>
      <c r="E1720" s="1140"/>
      <c r="F1720" s="1141"/>
      <c r="G1720" s="1142"/>
      <c r="H1720" s="1142"/>
      <c r="I1720" s="1148"/>
      <c r="J1720" s="1142"/>
      <c r="K1720" s="1142"/>
      <c r="L1720" s="1142"/>
      <c r="M1720" s="1142"/>
      <c r="N1720" s="1142"/>
    </row>
    <row r="1721" spans="1:14" s="3" customFormat="1" x14ac:dyDescent="0.25">
      <c r="A1721" s="727"/>
      <c r="B1721" s="609"/>
      <c r="C1721" s="609"/>
      <c r="D1721" s="610"/>
      <c r="E1721" s="1140"/>
      <c r="F1721" s="1141"/>
      <c r="G1721" s="1142"/>
      <c r="H1721" s="1142"/>
      <c r="I1721" s="1148"/>
      <c r="J1721" s="1142"/>
      <c r="K1721" s="1142"/>
      <c r="L1721" s="1142"/>
      <c r="M1721" s="1142"/>
      <c r="N1721" s="1142"/>
    </row>
    <row r="1722" spans="1:14" s="3" customFormat="1" x14ac:dyDescent="0.25">
      <c r="A1722" s="727"/>
      <c r="B1722" s="609"/>
      <c r="C1722" s="609"/>
      <c r="D1722" s="610"/>
      <c r="E1722" s="1140"/>
      <c r="F1722" s="1141"/>
      <c r="G1722" s="1142"/>
      <c r="H1722" s="1142"/>
      <c r="I1722" s="1148"/>
      <c r="J1722" s="1142"/>
      <c r="K1722" s="1142"/>
      <c r="L1722" s="1142"/>
      <c r="M1722" s="1142"/>
      <c r="N1722" s="1142"/>
    </row>
    <row r="1723" spans="1:14" s="3" customFormat="1" x14ac:dyDescent="0.25">
      <c r="A1723" s="727"/>
      <c r="B1723" s="609"/>
      <c r="C1723" s="609"/>
      <c r="D1723" s="610"/>
      <c r="E1723" s="1140"/>
      <c r="F1723" s="1141"/>
      <c r="G1723" s="1142"/>
      <c r="H1723" s="1142"/>
      <c r="I1723" s="1148"/>
      <c r="J1723" s="1142"/>
      <c r="K1723" s="1142"/>
      <c r="L1723" s="1142"/>
      <c r="M1723" s="1142"/>
      <c r="N1723" s="1142"/>
    </row>
    <row r="1724" spans="1:14" s="3" customFormat="1" x14ac:dyDescent="0.25">
      <c r="A1724" s="727"/>
      <c r="B1724" s="609"/>
      <c r="C1724" s="609"/>
      <c r="D1724" s="610"/>
      <c r="E1724" s="1140"/>
      <c r="F1724" s="1141"/>
      <c r="G1724" s="1142"/>
      <c r="H1724" s="1142"/>
      <c r="I1724" s="1148"/>
      <c r="J1724" s="1142"/>
      <c r="K1724" s="1142"/>
      <c r="L1724" s="1142"/>
      <c r="M1724" s="1142"/>
      <c r="N1724" s="1142"/>
    </row>
    <row r="1725" spans="1:14" s="3" customFormat="1" x14ac:dyDescent="0.25">
      <c r="A1725" s="727"/>
      <c r="B1725" s="609"/>
      <c r="C1725" s="609"/>
      <c r="D1725" s="610"/>
      <c r="E1725" s="1140"/>
      <c r="F1725" s="1141"/>
      <c r="G1725" s="1142"/>
      <c r="H1725" s="1142"/>
      <c r="I1725" s="1148"/>
      <c r="J1725" s="1142"/>
      <c r="K1725" s="1142"/>
      <c r="L1725" s="1142"/>
      <c r="M1725" s="1142"/>
      <c r="N1725" s="1142"/>
    </row>
    <row r="1726" spans="1:14" s="3" customFormat="1" x14ac:dyDescent="0.25">
      <c r="A1726" s="727"/>
      <c r="B1726" s="609"/>
      <c r="C1726" s="609"/>
      <c r="D1726" s="610"/>
      <c r="E1726" s="1140"/>
      <c r="F1726" s="1141"/>
      <c r="G1726" s="1142"/>
      <c r="H1726" s="1142"/>
      <c r="I1726" s="1148"/>
      <c r="J1726" s="1142"/>
      <c r="K1726" s="1142"/>
      <c r="L1726" s="1142"/>
      <c r="M1726" s="1142"/>
      <c r="N1726" s="1142"/>
    </row>
    <row r="1727" spans="1:14" s="3" customFormat="1" x14ac:dyDescent="0.25">
      <c r="A1727" s="727"/>
      <c r="B1727" s="609"/>
      <c r="C1727" s="609"/>
      <c r="D1727" s="610"/>
      <c r="E1727" s="1140"/>
      <c r="F1727" s="1141"/>
      <c r="G1727" s="1142"/>
      <c r="H1727" s="1142"/>
      <c r="I1727" s="1148"/>
      <c r="J1727" s="1142"/>
      <c r="K1727" s="1142"/>
      <c r="L1727" s="1142"/>
      <c r="M1727" s="1142"/>
      <c r="N1727" s="1142"/>
    </row>
    <row r="1728" spans="1:14" s="3" customFormat="1" x14ac:dyDescent="0.25">
      <c r="A1728" s="727"/>
      <c r="B1728" s="609"/>
      <c r="C1728" s="609"/>
      <c r="D1728" s="610"/>
      <c r="E1728" s="1140"/>
      <c r="F1728" s="1141"/>
      <c r="G1728" s="1142"/>
      <c r="H1728" s="1142"/>
      <c r="I1728" s="1148"/>
      <c r="J1728" s="1142"/>
      <c r="K1728" s="1142"/>
      <c r="L1728" s="1142"/>
      <c r="M1728" s="1142"/>
      <c r="N1728" s="1142"/>
    </row>
    <row r="1729" spans="1:14" s="3" customFormat="1" x14ac:dyDescent="0.25">
      <c r="A1729" s="727"/>
      <c r="B1729" s="609"/>
      <c r="C1729" s="609"/>
      <c r="D1729" s="610"/>
      <c r="E1729" s="1140"/>
      <c r="F1729" s="1141"/>
      <c r="G1729" s="1142"/>
      <c r="H1729" s="1142"/>
      <c r="I1729" s="1148"/>
      <c r="J1729" s="1142"/>
      <c r="K1729" s="1142"/>
      <c r="L1729" s="1142"/>
      <c r="M1729" s="1142"/>
      <c r="N1729" s="1142"/>
    </row>
    <row r="1730" spans="1:14" s="3" customFormat="1" x14ac:dyDescent="0.25">
      <c r="A1730" s="727"/>
      <c r="B1730" s="609"/>
      <c r="C1730" s="609"/>
      <c r="D1730" s="610"/>
      <c r="E1730" s="1140"/>
      <c r="F1730" s="1141"/>
      <c r="G1730" s="1142"/>
      <c r="H1730" s="1142"/>
      <c r="I1730" s="1148"/>
      <c r="J1730" s="1142"/>
      <c r="K1730" s="1142"/>
      <c r="L1730" s="1142"/>
      <c r="M1730" s="1142"/>
      <c r="N1730" s="1142"/>
    </row>
    <row r="1731" spans="1:14" s="3" customFormat="1" x14ac:dyDescent="0.25">
      <c r="A1731" s="727"/>
      <c r="B1731" s="609"/>
      <c r="C1731" s="609"/>
      <c r="D1731" s="610"/>
      <c r="E1731" s="1140"/>
      <c r="F1731" s="1141"/>
      <c r="G1731" s="1142"/>
      <c r="H1731" s="1142"/>
      <c r="I1731" s="1148"/>
      <c r="J1731" s="1142"/>
      <c r="K1731" s="1142"/>
      <c r="L1731" s="1142"/>
      <c r="M1731" s="1142"/>
      <c r="N1731" s="1142"/>
    </row>
    <row r="1732" spans="1:14" s="3" customFormat="1" x14ac:dyDescent="0.25">
      <c r="A1732" s="727"/>
      <c r="B1732" s="609"/>
      <c r="C1732" s="609"/>
      <c r="D1732" s="610"/>
      <c r="E1732" s="1140"/>
      <c r="F1732" s="1141"/>
      <c r="G1732" s="1142"/>
      <c r="H1732" s="1142"/>
      <c r="I1732" s="1148"/>
      <c r="J1732" s="1142"/>
      <c r="K1732" s="1142"/>
      <c r="L1732" s="1142"/>
      <c r="M1732" s="1142"/>
      <c r="N1732" s="1142"/>
    </row>
    <row r="1733" spans="1:14" s="3" customFormat="1" x14ac:dyDescent="0.25">
      <c r="A1733" s="727"/>
      <c r="B1733" s="609"/>
      <c r="C1733" s="609"/>
      <c r="D1733" s="610"/>
      <c r="E1733" s="1140"/>
      <c r="F1733" s="1141"/>
      <c r="G1733" s="1142"/>
      <c r="H1733" s="1142"/>
      <c r="I1733" s="1148"/>
      <c r="J1733" s="1142"/>
      <c r="K1733" s="1142"/>
      <c r="L1733" s="1142"/>
      <c r="M1733" s="1142"/>
      <c r="N1733" s="1142"/>
    </row>
    <row r="1734" spans="1:14" s="3" customFormat="1" x14ac:dyDescent="0.25">
      <c r="A1734" s="727"/>
      <c r="B1734" s="609"/>
      <c r="C1734" s="609"/>
      <c r="D1734" s="610"/>
      <c r="E1734" s="1140"/>
      <c r="F1734" s="1141"/>
      <c r="G1734" s="1142"/>
      <c r="H1734" s="1142"/>
      <c r="I1734" s="1148"/>
      <c r="J1734" s="1142"/>
      <c r="K1734" s="1142"/>
      <c r="L1734" s="1142"/>
      <c r="M1734" s="1142"/>
      <c r="N1734" s="1142"/>
    </row>
    <row r="1735" spans="1:14" s="3" customFormat="1" x14ac:dyDescent="0.25">
      <c r="A1735" s="727"/>
      <c r="B1735" s="609"/>
      <c r="C1735" s="609"/>
      <c r="D1735" s="610"/>
      <c r="E1735" s="1140"/>
      <c r="F1735" s="1141"/>
      <c r="G1735" s="1142"/>
      <c r="H1735" s="1142"/>
      <c r="I1735" s="1148"/>
      <c r="J1735" s="1142"/>
      <c r="K1735" s="1142"/>
      <c r="L1735" s="1142"/>
      <c r="M1735" s="1142"/>
      <c r="N1735" s="1142"/>
    </row>
    <row r="1736" spans="1:14" s="3" customFormat="1" x14ac:dyDescent="0.25">
      <c r="A1736" s="727"/>
      <c r="B1736" s="609"/>
      <c r="C1736" s="609"/>
      <c r="D1736" s="610"/>
      <c r="E1736" s="1140"/>
      <c r="F1736" s="1141"/>
      <c r="G1736" s="1142"/>
      <c r="H1736" s="1142"/>
      <c r="I1736" s="1148"/>
      <c r="J1736" s="1142"/>
      <c r="K1736" s="1142"/>
      <c r="L1736" s="1142"/>
      <c r="M1736" s="1142"/>
      <c r="N1736" s="1142"/>
    </row>
    <row r="1737" spans="1:14" s="3" customFormat="1" x14ac:dyDescent="0.25">
      <c r="A1737" s="727"/>
      <c r="B1737" s="609"/>
      <c r="C1737" s="609"/>
      <c r="D1737" s="610"/>
      <c r="E1737" s="1140"/>
      <c r="F1737" s="1141"/>
      <c r="G1737" s="1142"/>
      <c r="H1737" s="1142"/>
      <c r="I1737" s="1148"/>
      <c r="J1737" s="1142"/>
      <c r="K1737" s="1142"/>
      <c r="L1737" s="1142"/>
      <c r="M1737" s="1142"/>
      <c r="N1737" s="1142"/>
    </row>
    <row r="1738" spans="1:14" s="3" customFormat="1" x14ac:dyDescent="0.25">
      <c r="A1738" s="727"/>
      <c r="B1738" s="609"/>
      <c r="C1738" s="609"/>
      <c r="D1738" s="610"/>
      <c r="E1738" s="1140"/>
      <c r="F1738" s="1141"/>
      <c r="G1738" s="1142"/>
      <c r="H1738" s="1142"/>
      <c r="I1738" s="1148"/>
      <c r="J1738" s="1142"/>
      <c r="K1738" s="1142"/>
      <c r="L1738" s="1142"/>
      <c r="M1738" s="1142"/>
      <c r="N1738" s="1142"/>
    </row>
    <row r="1739" spans="1:14" s="3" customFormat="1" x14ac:dyDescent="0.25">
      <c r="A1739" s="727"/>
      <c r="B1739" s="609"/>
      <c r="C1739" s="609"/>
      <c r="D1739" s="610"/>
      <c r="E1739" s="1140"/>
      <c r="F1739" s="1141"/>
      <c r="G1739" s="1142"/>
      <c r="H1739" s="1142"/>
      <c r="I1739" s="1148"/>
      <c r="J1739" s="1142"/>
      <c r="K1739" s="1142"/>
      <c r="L1739" s="1142"/>
      <c r="M1739" s="1142"/>
      <c r="N1739" s="1142"/>
    </row>
    <row r="1740" spans="1:14" s="3" customFormat="1" x14ac:dyDescent="0.25">
      <c r="A1740" s="727"/>
      <c r="B1740" s="609"/>
      <c r="C1740" s="609"/>
      <c r="D1740" s="610"/>
      <c r="E1740" s="1140"/>
      <c r="F1740" s="1141"/>
      <c r="G1740" s="1142"/>
      <c r="H1740" s="1142"/>
      <c r="I1740" s="1148"/>
      <c r="J1740" s="1142"/>
      <c r="K1740" s="1142"/>
      <c r="L1740" s="1142"/>
      <c r="M1740" s="1142"/>
      <c r="N1740" s="1142"/>
    </row>
    <row r="1741" spans="1:14" s="3" customFormat="1" x14ac:dyDescent="0.25">
      <c r="A1741" s="727"/>
      <c r="B1741" s="609"/>
      <c r="C1741" s="609"/>
      <c r="D1741" s="610"/>
      <c r="E1741" s="1140"/>
      <c r="F1741" s="1141"/>
      <c r="G1741" s="1142"/>
      <c r="H1741" s="1142"/>
      <c r="I1741" s="1148"/>
      <c r="J1741" s="1142"/>
      <c r="K1741" s="1142"/>
      <c r="L1741" s="1142"/>
      <c r="M1741" s="1142"/>
      <c r="N1741" s="1142"/>
    </row>
    <row r="1742" spans="1:14" s="3" customFormat="1" x14ac:dyDescent="0.25">
      <c r="A1742" s="727"/>
      <c r="B1742" s="609"/>
      <c r="C1742" s="609"/>
      <c r="D1742" s="610"/>
      <c r="E1742" s="1140"/>
      <c r="F1742" s="1141"/>
      <c r="G1742" s="1142"/>
      <c r="H1742" s="1142"/>
      <c r="I1742" s="1148"/>
      <c r="J1742" s="1142"/>
      <c r="K1742" s="1142"/>
      <c r="L1742" s="1142"/>
      <c r="M1742" s="1142"/>
      <c r="N1742" s="1142"/>
    </row>
    <row r="1743" spans="1:14" s="3" customFormat="1" x14ac:dyDescent="0.25">
      <c r="A1743" s="727"/>
      <c r="B1743" s="609"/>
      <c r="C1743" s="609"/>
      <c r="D1743" s="610"/>
      <c r="E1743" s="1140"/>
      <c r="F1743" s="1141"/>
      <c r="G1743" s="1142"/>
      <c r="H1743" s="1142"/>
      <c r="I1743" s="1148"/>
      <c r="J1743" s="1142"/>
      <c r="K1743" s="1142"/>
      <c r="L1743" s="1142"/>
      <c r="M1743" s="1142"/>
      <c r="N1743" s="1142"/>
    </row>
    <row r="1744" spans="1:14" s="3" customFormat="1" x14ac:dyDescent="0.25">
      <c r="A1744" s="727"/>
      <c r="B1744" s="609"/>
      <c r="C1744" s="609"/>
      <c r="D1744" s="610"/>
      <c r="E1744" s="1140"/>
      <c r="F1744" s="1141"/>
      <c r="G1744" s="1142"/>
      <c r="H1744" s="1142"/>
      <c r="I1744" s="1148"/>
      <c r="J1744" s="1142"/>
      <c r="K1744" s="1142"/>
      <c r="L1744" s="1142"/>
      <c r="M1744" s="1142"/>
      <c r="N1744" s="1142"/>
    </row>
    <row r="1745" spans="1:14" s="3" customFormat="1" x14ac:dyDescent="0.25">
      <c r="A1745" s="727"/>
      <c r="B1745" s="609"/>
      <c r="C1745" s="609"/>
      <c r="D1745" s="610"/>
      <c r="E1745" s="1140"/>
      <c r="F1745" s="1141"/>
      <c r="G1745" s="1142"/>
      <c r="H1745" s="1142"/>
      <c r="I1745" s="1148"/>
      <c r="J1745" s="1142"/>
      <c r="K1745" s="1142"/>
      <c r="L1745" s="1142"/>
      <c r="M1745" s="1142"/>
      <c r="N1745" s="1142"/>
    </row>
    <row r="1746" spans="1:14" s="3" customFormat="1" x14ac:dyDescent="0.25">
      <c r="A1746" s="727"/>
      <c r="B1746" s="609"/>
      <c r="C1746" s="609"/>
      <c r="D1746" s="610"/>
      <c r="E1746" s="1140"/>
      <c r="F1746" s="1141"/>
      <c r="G1746" s="1142"/>
      <c r="H1746" s="1142"/>
      <c r="I1746" s="1148"/>
      <c r="J1746" s="1142"/>
      <c r="K1746" s="1142"/>
      <c r="L1746" s="1142"/>
      <c r="M1746" s="1142"/>
      <c r="N1746" s="1142"/>
    </row>
    <row r="1747" spans="1:14" s="3" customFormat="1" x14ac:dyDescent="0.25">
      <c r="A1747" s="727"/>
      <c r="B1747" s="609"/>
      <c r="C1747" s="609"/>
      <c r="D1747" s="610"/>
      <c r="E1747" s="1140"/>
      <c r="F1747" s="1141"/>
      <c r="G1747" s="1142"/>
      <c r="H1747" s="1142"/>
      <c r="I1747" s="1148"/>
      <c r="J1747" s="1142"/>
      <c r="K1747" s="1142"/>
      <c r="L1747" s="1142"/>
      <c r="M1747" s="1142"/>
      <c r="N1747" s="1142"/>
    </row>
    <row r="1748" spans="1:14" s="3" customFormat="1" x14ac:dyDescent="0.25">
      <c r="A1748" s="727"/>
      <c r="B1748" s="609"/>
      <c r="C1748" s="609"/>
      <c r="D1748" s="610"/>
      <c r="E1748" s="1140"/>
      <c r="F1748" s="1141"/>
      <c r="G1748" s="1142"/>
      <c r="H1748" s="1142"/>
      <c r="I1748" s="1148"/>
      <c r="J1748" s="1142"/>
      <c r="K1748" s="1142"/>
      <c r="L1748" s="1142"/>
      <c r="M1748" s="1142"/>
      <c r="N1748" s="1142"/>
    </row>
    <row r="1749" spans="1:14" s="3" customFormat="1" x14ac:dyDescent="0.25">
      <c r="A1749" s="727"/>
      <c r="B1749" s="609"/>
      <c r="C1749" s="609"/>
      <c r="D1749" s="610"/>
      <c r="E1749" s="1140"/>
      <c r="F1749" s="1141"/>
      <c r="G1749" s="1142"/>
      <c r="H1749" s="1142"/>
      <c r="I1749" s="1148"/>
      <c r="J1749" s="1142"/>
      <c r="K1749" s="1142"/>
      <c r="L1749" s="1142"/>
      <c r="M1749" s="1142"/>
      <c r="N1749" s="1142"/>
    </row>
    <row r="1750" spans="1:14" s="3" customFormat="1" x14ac:dyDescent="0.25">
      <c r="A1750" s="727"/>
      <c r="B1750" s="609"/>
      <c r="C1750" s="609"/>
      <c r="D1750" s="610"/>
      <c r="E1750" s="1140"/>
      <c r="F1750" s="1141"/>
      <c r="G1750" s="1142"/>
      <c r="H1750" s="1142"/>
      <c r="I1750" s="1148"/>
      <c r="J1750" s="1142"/>
      <c r="K1750" s="1142"/>
      <c r="L1750" s="1142"/>
      <c r="M1750" s="1142"/>
      <c r="N1750" s="1142"/>
    </row>
    <row r="1751" spans="1:14" s="3" customFormat="1" x14ac:dyDescent="0.25">
      <c r="A1751" s="727"/>
      <c r="B1751" s="609"/>
      <c r="C1751" s="609"/>
      <c r="D1751" s="610"/>
      <c r="E1751" s="1140"/>
      <c r="F1751" s="1141"/>
      <c r="G1751" s="1142"/>
      <c r="H1751" s="1142"/>
      <c r="I1751" s="1148"/>
      <c r="J1751" s="1142"/>
      <c r="K1751" s="1142"/>
      <c r="L1751" s="1142"/>
      <c r="M1751" s="1142"/>
      <c r="N1751" s="1142"/>
    </row>
    <row r="1752" spans="1:14" s="3" customFormat="1" x14ac:dyDescent="0.25">
      <c r="A1752" s="727"/>
      <c r="B1752" s="609"/>
      <c r="C1752" s="609"/>
      <c r="D1752" s="610"/>
      <c r="E1752" s="1140"/>
      <c r="F1752" s="1141"/>
      <c r="G1752" s="1142"/>
      <c r="H1752" s="1142"/>
      <c r="I1752" s="1148"/>
      <c r="J1752" s="1142"/>
      <c r="K1752" s="1142"/>
      <c r="L1752" s="1142"/>
      <c r="M1752" s="1142"/>
      <c r="N1752" s="1142"/>
    </row>
    <row r="1753" spans="1:14" s="3" customFormat="1" x14ac:dyDescent="0.25">
      <c r="A1753" s="727"/>
      <c r="B1753" s="609"/>
      <c r="C1753" s="609"/>
      <c r="D1753" s="610"/>
      <c r="E1753" s="1140"/>
      <c r="F1753" s="1141"/>
      <c r="G1753" s="1142"/>
      <c r="H1753" s="1142"/>
      <c r="I1753" s="1148"/>
      <c r="J1753" s="1142"/>
      <c r="K1753" s="1142"/>
      <c r="L1753" s="1142"/>
      <c r="M1753" s="1142"/>
      <c r="N1753" s="1142"/>
    </row>
    <row r="1754" spans="1:14" s="3" customFormat="1" x14ac:dyDescent="0.25">
      <c r="A1754" s="727"/>
      <c r="B1754" s="609"/>
      <c r="C1754" s="609"/>
      <c r="D1754" s="610"/>
      <c r="E1754" s="1140"/>
      <c r="F1754" s="1141"/>
      <c r="G1754" s="1142"/>
      <c r="H1754" s="1142"/>
      <c r="I1754" s="1148"/>
      <c r="J1754" s="1142"/>
      <c r="K1754" s="1142"/>
      <c r="L1754" s="1142"/>
      <c r="M1754" s="1142"/>
      <c r="N1754" s="1142"/>
    </row>
    <row r="1755" spans="1:14" s="3" customFormat="1" x14ac:dyDescent="0.25">
      <c r="A1755" s="727"/>
      <c r="B1755" s="609"/>
      <c r="C1755" s="609"/>
      <c r="D1755" s="610"/>
      <c r="E1755" s="1140"/>
      <c r="F1755" s="1141"/>
      <c r="G1755" s="1142"/>
      <c r="H1755" s="1142"/>
      <c r="I1755" s="1148"/>
      <c r="J1755" s="1142"/>
      <c r="K1755" s="1142"/>
      <c r="L1755" s="1142"/>
      <c r="M1755" s="1142"/>
      <c r="N1755" s="1142"/>
    </row>
    <row r="1756" spans="1:14" s="3" customFormat="1" x14ac:dyDescent="0.25">
      <c r="A1756" s="727"/>
      <c r="B1756" s="609"/>
      <c r="C1756" s="609"/>
      <c r="D1756" s="610"/>
      <c r="E1756" s="1140"/>
      <c r="F1756" s="1141"/>
      <c r="G1756" s="1142"/>
      <c r="H1756" s="1142"/>
      <c r="I1756" s="1148"/>
      <c r="J1756" s="1142"/>
      <c r="K1756" s="1142"/>
      <c r="L1756" s="1142"/>
      <c r="M1756" s="1142"/>
      <c r="N1756" s="1142"/>
    </row>
    <row r="1757" spans="1:14" s="3" customFormat="1" x14ac:dyDescent="0.25">
      <c r="A1757" s="727"/>
      <c r="B1757" s="609"/>
      <c r="C1757" s="609"/>
      <c r="D1757" s="610"/>
      <c r="E1757" s="1140"/>
      <c r="F1757" s="1141"/>
      <c r="G1757" s="1142"/>
      <c r="H1757" s="1142"/>
      <c r="I1757" s="1148"/>
      <c r="J1757" s="1142"/>
      <c r="K1757" s="1142"/>
      <c r="L1757" s="1142"/>
      <c r="M1757" s="1142"/>
      <c r="N1757" s="1142"/>
    </row>
    <row r="1758" spans="1:14" s="3" customFormat="1" x14ac:dyDescent="0.25">
      <c r="A1758" s="727"/>
      <c r="B1758" s="609"/>
      <c r="C1758" s="609"/>
      <c r="D1758" s="610"/>
      <c r="E1758" s="1140"/>
      <c r="F1758" s="1141"/>
      <c r="G1758" s="1142"/>
      <c r="H1758" s="1142"/>
      <c r="I1758" s="1148"/>
      <c r="J1758" s="1142"/>
      <c r="K1758" s="1142"/>
      <c r="L1758" s="1142"/>
      <c r="M1758" s="1142"/>
      <c r="N1758" s="1142"/>
    </row>
    <row r="1759" spans="1:14" s="3" customFormat="1" x14ac:dyDescent="0.25">
      <c r="A1759" s="727"/>
      <c r="B1759" s="609"/>
      <c r="C1759" s="609"/>
      <c r="D1759" s="610"/>
      <c r="E1759" s="1140"/>
      <c r="F1759" s="1141"/>
      <c r="G1759" s="1142"/>
      <c r="H1759" s="1142"/>
      <c r="I1759" s="1148"/>
      <c r="J1759" s="1142"/>
      <c r="K1759" s="1142"/>
      <c r="L1759" s="1142"/>
      <c r="M1759" s="1142"/>
      <c r="N1759" s="1142"/>
    </row>
    <row r="1760" spans="1:14" s="3" customFormat="1" x14ac:dyDescent="0.25">
      <c r="A1760" s="727"/>
      <c r="B1760" s="609"/>
      <c r="C1760" s="609"/>
      <c r="D1760" s="610"/>
      <c r="E1760" s="1140"/>
      <c r="F1760" s="1141"/>
      <c r="G1760" s="1142"/>
      <c r="H1760" s="1142"/>
      <c r="I1760" s="1148"/>
      <c r="J1760" s="1142"/>
      <c r="K1760" s="1142"/>
      <c r="L1760" s="1142"/>
      <c r="M1760" s="1142"/>
      <c r="N1760" s="1142"/>
    </row>
    <row r="1761" spans="1:14" s="3" customFormat="1" x14ac:dyDescent="0.25">
      <c r="A1761" s="727"/>
      <c r="B1761" s="609"/>
      <c r="C1761" s="609"/>
      <c r="D1761" s="610"/>
      <c r="E1761" s="1140"/>
      <c r="F1761" s="1141"/>
      <c r="G1761" s="1142"/>
      <c r="H1761" s="1142"/>
      <c r="I1761" s="1148"/>
      <c r="J1761" s="1142"/>
      <c r="K1761" s="1142"/>
      <c r="L1761" s="1142"/>
      <c r="M1761" s="1142"/>
      <c r="N1761" s="1142"/>
    </row>
    <row r="1762" spans="1:14" s="3" customFormat="1" x14ac:dyDescent="0.25">
      <c r="A1762" s="727"/>
      <c r="B1762" s="609"/>
      <c r="C1762" s="609"/>
      <c r="D1762" s="610"/>
      <c r="E1762" s="1140"/>
      <c r="F1762" s="1141"/>
      <c r="G1762" s="1142"/>
      <c r="H1762" s="1142"/>
      <c r="I1762" s="1148"/>
      <c r="J1762" s="1142"/>
      <c r="K1762" s="1142"/>
      <c r="L1762" s="1142"/>
      <c r="M1762" s="1142"/>
      <c r="N1762" s="1142"/>
    </row>
    <row r="1763" spans="1:14" s="3" customFormat="1" x14ac:dyDescent="0.25">
      <c r="A1763" s="727"/>
      <c r="B1763" s="609"/>
      <c r="C1763" s="609"/>
      <c r="D1763" s="610"/>
      <c r="E1763" s="1140"/>
      <c r="F1763" s="1141"/>
      <c r="G1763" s="1142"/>
      <c r="H1763" s="1142"/>
      <c r="I1763" s="1148"/>
      <c r="J1763" s="1142"/>
      <c r="K1763" s="1142"/>
      <c r="L1763" s="1142"/>
      <c r="M1763" s="1142"/>
      <c r="N1763" s="1142"/>
    </row>
    <row r="1764" spans="1:14" s="3" customFormat="1" x14ac:dyDescent="0.25">
      <c r="A1764" s="727"/>
      <c r="B1764" s="609"/>
      <c r="C1764" s="609"/>
      <c r="D1764" s="610"/>
      <c r="E1764" s="1140"/>
      <c r="F1764" s="1141"/>
      <c r="G1764" s="1142"/>
      <c r="H1764" s="1142"/>
      <c r="I1764" s="1148"/>
      <c r="J1764" s="1142"/>
      <c r="K1764" s="1142"/>
      <c r="L1764" s="1142"/>
      <c r="M1764" s="1142"/>
      <c r="N1764" s="1142"/>
    </row>
    <row r="1765" spans="1:14" s="3" customFormat="1" x14ac:dyDescent="0.25">
      <c r="A1765" s="727"/>
      <c r="B1765" s="609"/>
      <c r="C1765" s="609"/>
      <c r="D1765" s="610"/>
      <c r="E1765" s="1140"/>
      <c r="F1765" s="1141"/>
      <c r="G1765" s="1142"/>
      <c r="H1765" s="1142"/>
      <c r="I1765" s="1148"/>
      <c r="J1765" s="1142"/>
      <c r="K1765" s="1142"/>
      <c r="L1765" s="1142"/>
      <c r="M1765" s="1142"/>
      <c r="N1765" s="1142"/>
    </row>
    <row r="1766" spans="1:14" s="3" customFormat="1" x14ac:dyDescent="0.25">
      <c r="A1766" s="727"/>
      <c r="B1766" s="609"/>
      <c r="C1766" s="609"/>
      <c r="D1766" s="610"/>
      <c r="E1766" s="1140"/>
      <c r="F1766" s="1141"/>
      <c r="G1766" s="1142"/>
      <c r="H1766" s="1142"/>
      <c r="I1766" s="1148"/>
      <c r="J1766" s="1142"/>
      <c r="K1766" s="1142"/>
      <c r="L1766" s="1142"/>
      <c r="M1766" s="1142"/>
      <c r="N1766" s="1142"/>
    </row>
    <row r="1767" spans="1:14" s="3" customFormat="1" x14ac:dyDescent="0.25">
      <c r="A1767" s="727"/>
      <c r="B1767" s="609"/>
      <c r="C1767" s="609"/>
      <c r="D1767" s="610"/>
      <c r="E1767" s="1140"/>
      <c r="F1767" s="1141"/>
      <c r="G1767" s="1142"/>
      <c r="H1767" s="1142"/>
      <c r="I1767" s="1148"/>
      <c r="J1767" s="1142"/>
      <c r="K1767" s="1142"/>
      <c r="L1767" s="1142"/>
      <c r="M1767" s="1142"/>
      <c r="N1767" s="1142"/>
    </row>
    <row r="1768" spans="1:14" s="3" customFormat="1" x14ac:dyDescent="0.25">
      <c r="A1768" s="727"/>
      <c r="B1768" s="609"/>
      <c r="C1768" s="609"/>
      <c r="D1768" s="610"/>
      <c r="E1768" s="1140"/>
      <c r="F1768" s="1141"/>
      <c r="G1768" s="1142"/>
      <c r="H1768" s="1142"/>
      <c r="I1768" s="1148"/>
      <c r="J1768" s="1142"/>
      <c r="K1768" s="1142"/>
      <c r="L1768" s="1142"/>
      <c r="M1768" s="1142"/>
      <c r="N1768" s="1142"/>
    </row>
    <row r="1769" spans="1:14" s="3" customFormat="1" x14ac:dyDescent="0.25">
      <c r="A1769" s="727"/>
      <c r="B1769" s="609"/>
      <c r="C1769" s="609"/>
      <c r="D1769" s="610"/>
      <c r="E1769" s="1140"/>
      <c r="F1769" s="1141"/>
      <c r="G1769" s="1142"/>
      <c r="H1769" s="1142"/>
      <c r="I1769" s="1148"/>
      <c r="J1769" s="1142"/>
      <c r="K1769" s="1142"/>
      <c r="L1769" s="1142"/>
      <c r="M1769" s="1142"/>
      <c r="N1769" s="1142"/>
    </row>
    <row r="1770" spans="1:14" s="3" customFormat="1" x14ac:dyDescent="0.25">
      <c r="A1770" s="727"/>
      <c r="B1770" s="609"/>
      <c r="C1770" s="609"/>
      <c r="D1770" s="610"/>
      <c r="E1770" s="1140"/>
      <c r="F1770" s="1141"/>
      <c r="G1770" s="1142"/>
      <c r="H1770" s="1142"/>
      <c r="I1770" s="1148"/>
      <c r="J1770" s="1142"/>
      <c r="K1770" s="1142"/>
      <c r="L1770" s="1142"/>
      <c r="M1770" s="1142"/>
      <c r="N1770" s="1142"/>
    </row>
    <row r="1771" spans="1:14" s="3" customFormat="1" x14ac:dyDescent="0.25">
      <c r="A1771" s="727"/>
      <c r="B1771" s="609"/>
      <c r="C1771" s="609"/>
      <c r="D1771" s="610"/>
      <c r="E1771" s="1140"/>
      <c r="F1771" s="1141"/>
      <c r="G1771" s="1142"/>
      <c r="H1771" s="1142"/>
      <c r="I1771" s="1148"/>
      <c r="J1771" s="1142"/>
      <c r="K1771" s="1142"/>
      <c r="L1771" s="1142"/>
      <c r="M1771" s="1142"/>
      <c r="N1771" s="1142"/>
    </row>
    <row r="1772" spans="1:14" s="3" customFormat="1" x14ac:dyDescent="0.25">
      <c r="A1772" s="727"/>
      <c r="B1772" s="609"/>
      <c r="C1772" s="609"/>
      <c r="D1772" s="610"/>
      <c r="E1772" s="1140"/>
      <c r="F1772" s="1141"/>
      <c r="G1772" s="1142"/>
      <c r="H1772" s="1142"/>
      <c r="I1772" s="1148"/>
      <c r="J1772" s="1142"/>
      <c r="K1772" s="1142"/>
      <c r="L1772" s="1142"/>
      <c r="M1772" s="1142"/>
      <c r="N1772" s="1142"/>
    </row>
    <row r="1773" spans="1:14" s="3" customFormat="1" x14ac:dyDescent="0.25">
      <c r="A1773" s="727"/>
      <c r="B1773" s="609"/>
      <c r="C1773" s="609"/>
      <c r="D1773" s="610"/>
      <c r="E1773" s="1140"/>
      <c r="F1773" s="1141"/>
      <c r="G1773" s="1142"/>
      <c r="H1773" s="1142"/>
      <c r="I1773" s="1148"/>
      <c r="J1773" s="1142"/>
      <c r="K1773" s="1142"/>
      <c r="L1773" s="1142"/>
      <c r="M1773" s="1142"/>
      <c r="N1773" s="1142"/>
    </row>
    <row r="1774" spans="1:14" s="3" customFormat="1" x14ac:dyDescent="0.25">
      <c r="A1774" s="727"/>
      <c r="B1774" s="609"/>
      <c r="C1774" s="609"/>
      <c r="D1774" s="610"/>
      <c r="E1774" s="1140"/>
      <c r="F1774" s="1141"/>
      <c r="G1774" s="1142"/>
      <c r="H1774" s="1142"/>
      <c r="I1774" s="1148"/>
      <c r="J1774" s="1142"/>
      <c r="K1774" s="1142"/>
      <c r="L1774" s="1142"/>
      <c r="M1774" s="1142"/>
      <c r="N1774" s="1142"/>
    </row>
    <row r="1775" spans="1:14" s="3" customFormat="1" x14ac:dyDescent="0.25">
      <c r="A1775" s="727"/>
      <c r="B1775" s="609"/>
      <c r="C1775" s="609"/>
      <c r="D1775" s="610"/>
      <c r="E1775" s="1140"/>
      <c r="F1775" s="1141"/>
      <c r="G1775" s="1142"/>
      <c r="H1775" s="1142"/>
      <c r="I1775" s="1148"/>
      <c r="J1775" s="1142"/>
      <c r="K1775" s="1142"/>
      <c r="L1775" s="1142"/>
      <c r="M1775" s="1142"/>
      <c r="N1775" s="1142"/>
    </row>
    <row r="1776" spans="1:14" s="3" customFormat="1" x14ac:dyDescent="0.25">
      <c r="A1776" s="727"/>
      <c r="B1776" s="609"/>
      <c r="C1776" s="609"/>
      <c r="D1776" s="610"/>
      <c r="E1776" s="1140"/>
      <c r="F1776" s="1141"/>
      <c r="G1776" s="1142"/>
      <c r="H1776" s="1142"/>
      <c r="I1776" s="1148"/>
      <c r="J1776" s="1142"/>
      <c r="K1776" s="1142"/>
      <c r="L1776" s="1142"/>
      <c r="M1776" s="1142"/>
      <c r="N1776" s="1142"/>
    </row>
    <row r="1777" spans="1:14" s="3" customFormat="1" x14ac:dyDescent="0.25">
      <c r="A1777" s="727"/>
      <c r="B1777" s="609"/>
      <c r="C1777" s="609"/>
      <c r="D1777" s="610"/>
      <c r="E1777" s="1140"/>
      <c r="F1777" s="1141"/>
      <c r="G1777" s="1142"/>
      <c r="H1777" s="1142"/>
      <c r="I1777" s="1148"/>
      <c r="J1777" s="1142"/>
      <c r="K1777" s="1142"/>
      <c r="L1777" s="1142"/>
      <c r="M1777" s="1142"/>
      <c r="N1777" s="1142"/>
    </row>
    <row r="1778" spans="1:14" s="3" customFormat="1" x14ac:dyDescent="0.25">
      <c r="A1778" s="727"/>
      <c r="B1778" s="609"/>
      <c r="C1778" s="609"/>
      <c r="D1778" s="610"/>
      <c r="E1778" s="1140"/>
      <c r="F1778" s="1141"/>
      <c r="G1778" s="1142"/>
      <c r="H1778" s="1142"/>
      <c r="I1778" s="1148"/>
      <c r="J1778" s="1142"/>
      <c r="K1778" s="1142"/>
      <c r="L1778" s="1142"/>
      <c r="M1778" s="1142"/>
      <c r="N1778" s="1142"/>
    </row>
    <row r="1779" spans="1:14" s="3" customFormat="1" x14ac:dyDescent="0.25">
      <c r="A1779" s="727"/>
      <c r="B1779" s="609"/>
      <c r="C1779" s="609"/>
      <c r="D1779" s="610"/>
      <c r="E1779" s="1140"/>
      <c r="F1779" s="1141"/>
      <c r="G1779" s="1142"/>
      <c r="H1779" s="1142"/>
      <c r="I1779" s="1148"/>
      <c r="J1779" s="1142"/>
      <c r="K1779" s="1142"/>
      <c r="L1779" s="1142"/>
      <c r="M1779" s="1142"/>
      <c r="N1779" s="1142"/>
    </row>
    <row r="1780" spans="1:14" s="3" customFormat="1" x14ac:dyDescent="0.25">
      <c r="A1780" s="727"/>
      <c r="B1780" s="609"/>
      <c r="C1780" s="609"/>
      <c r="D1780" s="610"/>
      <c r="E1780" s="1140"/>
      <c r="F1780" s="1141"/>
      <c r="G1780" s="1142"/>
      <c r="H1780" s="1142"/>
      <c r="I1780" s="1148"/>
      <c r="J1780" s="1142"/>
      <c r="K1780" s="1142"/>
      <c r="L1780" s="1142"/>
      <c r="M1780" s="1142"/>
      <c r="N1780" s="1142"/>
    </row>
    <row r="1781" spans="1:14" s="3" customFormat="1" x14ac:dyDescent="0.25">
      <c r="A1781" s="727"/>
      <c r="B1781" s="609"/>
      <c r="C1781" s="609"/>
      <c r="D1781" s="610"/>
      <c r="E1781" s="1140"/>
      <c r="F1781" s="1141"/>
      <c r="G1781" s="1142"/>
      <c r="H1781" s="1142"/>
      <c r="I1781" s="1148"/>
      <c r="J1781" s="1142"/>
      <c r="K1781" s="1142"/>
      <c r="L1781" s="1142"/>
      <c r="M1781" s="1142"/>
      <c r="N1781" s="1142"/>
    </row>
    <row r="1782" spans="1:14" s="3" customFormat="1" x14ac:dyDescent="0.25">
      <c r="A1782" s="727"/>
      <c r="B1782" s="609"/>
      <c r="C1782" s="609"/>
      <c r="D1782" s="610"/>
      <c r="E1782" s="1140"/>
      <c r="F1782" s="1141"/>
      <c r="G1782" s="1142"/>
      <c r="H1782" s="1142"/>
      <c r="I1782" s="1148"/>
      <c r="J1782" s="1142"/>
      <c r="K1782" s="1142"/>
      <c r="L1782" s="1142"/>
      <c r="M1782" s="1142"/>
      <c r="N1782" s="1142"/>
    </row>
    <row r="1783" spans="1:14" s="3" customFormat="1" x14ac:dyDescent="0.25">
      <c r="A1783" s="727"/>
      <c r="B1783" s="609"/>
      <c r="C1783" s="609"/>
      <c r="D1783" s="610"/>
      <c r="E1783" s="1140"/>
      <c r="F1783" s="1141"/>
      <c r="G1783" s="1142"/>
      <c r="H1783" s="1142"/>
      <c r="I1783" s="1148"/>
      <c r="J1783" s="1142"/>
      <c r="K1783" s="1142"/>
      <c r="L1783" s="1142"/>
      <c r="M1783" s="1142"/>
      <c r="N1783" s="1142"/>
    </row>
    <row r="1784" spans="1:14" s="3" customFormat="1" x14ac:dyDescent="0.25">
      <c r="A1784" s="727"/>
      <c r="B1784" s="609"/>
      <c r="C1784" s="609"/>
      <c r="D1784" s="610"/>
      <c r="E1784" s="1140"/>
      <c r="F1784" s="1141"/>
      <c r="G1784" s="1142"/>
      <c r="H1784" s="1142"/>
      <c r="I1784" s="1148"/>
      <c r="J1784" s="1142"/>
      <c r="K1784" s="1142"/>
      <c r="L1784" s="1142"/>
      <c r="M1784" s="1142"/>
      <c r="N1784" s="1142"/>
    </row>
    <row r="1785" spans="1:14" s="3" customFormat="1" x14ac:dyDescent="0.25">
      <c r="A1785" s="727"/>
      <c r="B1785" s="609"/>
      <c r="C1785" s="609"/>
      <c r="D1785" s="610"/>
      <c r="E1785" s="1140"/>
      <c r="F1785" s="1141"/>
      <c r="G1785" s="1142"/>
      <c r="H1785" s="1142"/>
      <c r="I1785" s="1148"/>
      <c r="J1785" s="1142"/>
      <c r="K1785" s="1142"/>
      <c r="L1785" s="1142"/>
      <c r="M1785" s="1142"/>
      <c r="N1785" s="1142"/>
    </row>
    <row r="1786" spans="1:14" s="3" customFormat="1" x14ac:dyDescent="0.25">
      <c r="A1786" s="727"/>
      <c r="B1786" s="609"/>
      <c r="C1786" s="609"/>
      <c r="D1786" s="610"/>
      <c r="E1786" s="1140"/>
      <c r="F1786" s="1141"/>
      <c r="G1786" s="1142"/>
      <c r="H1786" s="1142"/>
      <c r="I1786" s="1148"/>
      <c r="J1786" s="1142"/>
      <c r="K1786" s="1142"/>
      <c r="L1786" s="1142"/>
      <c r="M1786" s="1142"/>
      <c r="N1786" s="1142"/>
    </row>
    <row r="1787" spans="1:14" s="3" customFormat="1" x14ac:dyDescent="0.25">
      <c r="A1787" s="727"/>
      <c r="B1787" s="609"/>
      <c r="C1787" s="609"/>
      <c r="D1787" s="610"/>
      <c r="E1787" s="1140"/>
      <c r="F1787" s="1141"/>
      <c r="G1787" s="1142"/>
      <c r="H1787" s="1142"/>
      <c r="I1787" s="1148"/>
      <c r="J1787" s="1142"/>
      <c r="K1787" s="1142"/>
      <c r="L1787" s="1142"/>
      <c r="M1787" s="1142"/>
      <c r="N1787" s="1142"/>
    </row>
    <row r="1788" spans="1:14" s="3" customFormat="1" x14ac:dyDescent="0.25">
      <c r="A1788" s="727"/>
      <c r="B1788" s="609"/>
      <c r="C1788" s="609"/>
      <c r="D1788" s="610"/>
      <c r="E1788" s="1140"/>
      <c r="F1788" s="1141"/>
      <c r="G1788" s="1142"/>
      <c r="H1788" s="1142"/>
      <c r="I1788" s="1148"/>
      <c r="J1788" s="1142"/>
      <c r="K1788" s="1142"/>
      <c r="L1788" s="1142"/>
      <c r="M1788" s="1142"/>
      <c r="N1788" s="1142"/>
    </row>
    <row r="1789" spans="1:14" s="3" customFormat="1" x14ac:dyDescent="0.25">
      <c r="A1789" s="727"/>
      <c r="B1789" s="609"/>
      <c r="C1789" s="609"/>
      <c r="D1789" s="610"/>
      <c r="E1789" s="1140"/>
      <c r="F1789" s="1141"/>
      <c r="G1789" s="1142"/>
      <c r="H1789" s="1142"/>
      <c r="I1789" s="1148"/>
      <c r="J1789" s="1142"/>
      <c r="K1789" s="1142"/>
      <c r="L1789" s="1142"/>
      <c r="M1789" s="1142"/>
      <c r="N1789" s="1142"/>
    </row>
    <row r="1790" spans="1:14" s="3" customFormat="1" x14ac:dyDescent="0.25">
      <c r="A1790" s="727"/>
      <c r="B1790" s="609"/>
      <c r="C1790" s="609"/>
      <c r="D1790" s="610"/>
      <c r="E1790" s="1140"/>
      <c r="F1790" s="1141"/>
      <c r="G1790" s="1142"/>
      <c r="H1790" s="1142"/>
      <c r="I1790" s="1148"/>
      <c r="J1790" s="1142"/>
      <c r="K1790" s="1142"/>
      <c r="L1790" s="1142"/>
      <c r="M1790" s="1142"/>
      <c r="N1790" s="1142"/>
    </row>
    <row r="1791" spans="1:14" s="3" customFormat="1" x14ac:dyDescent="0.25">
      <c r="A1791" s="727"/>
      <c r="B1791" s="609"/>
      <c r="C1791" s="609"/>
      <c r="D1791" s="610"/>
      <c r="E1791" s="1140"/>
      <c r="F1791" s="1141"/>
      <c r="G1791" s="1142"/>
      <c r="H1791" s="1142"/>
      <c r="I1791" s="1148"/>
      <c r="J1791" s="1142"/>
      <c r="K1791" s="1142"/>
      <c r="L1791" s="1142"/>
      <c r="M1791" s="1142"/>
      <c r="N1791" s="1142"/>
    </row>
    <row r="1792" spans="1:14" s="3" customFormat="1" x14ac:dyDescent="0.25">
      <c r="A1792" s="727"/>
      <c r="B1792" s="609"/>
      <c r="C1792" s="609"/>
      <c r="D1792" s="610"/>
      <c r="E1792" s="1140"/>
      <c r="F1792" s="1141"/>
      <c r="G1792" s="1142"/>
      <c r="H1792" s="1142"/>
      <c r="I1792" s="1148"/>
      <c r="J1792" s="1142"/>
      <c r="K1792" s="1142"/>
      <c r="L1792" s="1142"/>
      <c r="M1792" s="1142"/>
      <c r="N1792" s="1142"/>
    </row>
    <row r="1793" spans="1:14" s="3" customFormat="1" x14ac:dyDescent="0.25">
      <c r="A1793" s="727"/>
      <c r="B1793" s="609"/>
      <c r="C1793" s="609"/>
      <c r="D1793" s="610"/>
      <c r="E1793" s="1140"/>
      <c r="F1793" s="1141"/>
      <c r="G1793" s="1142"/>
      <c r="H1793" s="1142"/>
      <c r="I1793" s="1148"/>
      <c r="J1793" s="1142"/>
      <c r="K1793" s="1142"/>
      <c r="L1793" s="1142"/>
      <c r="M1793" s="1142"/>
      <c r="N1793" s="1142"/>
    </row>
    <row r="1794" spans="1:14" s="3" customFormat="1" x14ac:dyDescent="0.25">
      <c r="A1794" s="727"/>
      <c r="B1794" s="609"/>
      <c r="C1794" s="609"/>
      <c r="D1794" s="610"/>
      <c r="E1794" s="1140"/>
      <c r="F1794" s="1141"/>
      <c r="G1794" s="1142"/>
      <c r="H1794" s="1142"/>
      <c r="I1794" s="1148"/>
      <c r="J1794" s="1142"/>
      <c r="K1794" s="1142"/>
      <c r="L1794" s="1142"/>
      <c r="M1794" s="1142"/>
      <c r="N1794" s="1142"/>
    </row>
    <row r="1795" spans="1:14" s="3" customFormat="1" x14ac:dyDescent="0.25">
      <c r="A1795" s="727"/>
      <c r="B1795" s="609"/>
      <c r="C1795" s="609"/>
      <c r="D1795" s="610"/>
      <c r="E1795" s="1140"/>
      <c r="F1795" s="1141"/>
      <c r="G1795" s="1142"/>
      <c r="H1795" s="1142"/>
      <c r="I1795" s="1148"/>
      <c r="J1795" s="1142"/>
      <c r="K1795" s="1142"/>
      <c r="L1795" s="1142"/>
      <c r="M1795" s="1142"/>
      <c r="N1795" s="1142"/>
    </row>
    <row r="1796" spans="1:14" s="3" customFormat="1" x14ac:dyDescent="0.25">
      <c r="A1796" s="727"/>
      <c r="B1796" s="609"/>
      <c r="C1796" s="609"/>
      <c r="D1796" s="610"/>
      <c r="E1796" s="1140"/>
      <c r="F1796" s="1141"/>
      <c r="G1796" s="1142"/>
      <c r="H1796" s="1142"/>
      <c r="I1796" s="1148"/>
      <c r="J1796" s="1142"/>
      <c r="K1796" s="1142"/>
      <c r="L1796" s="1142"/>
      <c r="M1796" s="1142"/>
      <c r="N1796" s="1142"/>
    </row>
    <row r="1797" spans="1:14" s="3" customFormat="1" x14ac:dyDescent="0.25">
      <c r="A1797" s="727"/>
      <c r="B1797" s="609"/>
      <c r="C1797" s="609"/>
      <c r="D1797" s="610"/>
      <c r="E1797" s="1140"/>
      <c r="F1797" s="1141"/>
      <c r="G1797" s="1142"/>
      <c r="H1797" s="1142"/>
      <c r="I1797" s="1148"/>
      <c r="J1797" s="1142"/>
      <c r="K1797" s="1142"/>
      <c r="L1797" s="1142"/>
      <c r="M1797" s="1142"/>
      <c r="N1797" s="1142"/>
    </row>
    <row r="1798" spans="1:14" s="3" customFormat="1" x14ac:dyDescent="0.25">
      <c r="A1798" s="727"/>
      <c r="B1798" s="609"/>
      <c r="C1798" s="609"/>
      <c r="D1798" s="610"/>
      <c r="E1798" s="1140"/>
      <c r="F1798" s="1141"/>
      <c r="G1798" s="1142"/>
      <c r="H1798" s="1142"/>
      <c r="I1798" s="1148"/>
      <c r="J1798" s="1142"/>
      <c r="K1798" s="1142"/>
      <c r="L1798" s="1142"/>
      <c r="M1798" s="1142"/>
      <c r="N1798" s="1142"/>
    </row>
    <row r="1799" spans="1:14" s="3" customFormat="1" x14ac:dyDescent="0.25">
      <c r="A1799" s="727"/>
      <c r="B1799" s="609"/>
      <c r="C1799" s="609"/>
      <c r="D1799" s="610"/>
      <c r="E1799" s="1140"/>
      <c r="F1799" s="1141"/>
      <c r="G1799" s="1142"/>
      <c r="H1799" s="1142"/>
      <c r="I1799" s="1148"/>
      <c r="J1799" s="1142"/>
      <c r="K1799" s="1142"/>
      <c r="L1799" s="1142"/>
      <c r="M1799" s="1142"/>
      <c r="N1799" s="1142"/>
    </row>
    <row r="1800" spans="1:14" s="3" customFormat="1" x14ac:dyDescent="0.25">
      <c r="A1800" s="727"/>
      <c r="B1800" s="609"/>
      <c r="C1800" s="609"/>
      <c r="D1800" s="610"/>
      <c r="E1800" s="1140"/>
      <c r="F1800" s="1141"/>
      <c r="G1800" s="1142"/>
      <c r="H1800" s="1142"/>
      <c r="I1800" s="1148"/>
      <c r="J1800" s="1142"/>
      <c r="K1800" s="1142"/>
      <c r="L1800" s="1142"/>
      <c r="M1800" s="1142"/>
      <c r="N1800" s="1142"/>
    </row>
    <row r="1801" spans="1:14" s="3" customFormat="1" x14ac:dyDescent="0.25">
      <c r="A1801" s="727"/>
      <c r="B1801" s="609"/>
      <c r="C1801" s="609"/>
      <c r="D1801" s="610"/>
      <c r="E1801" s="1140"/>
      <c r="F1801" s="1141"/>
      <c r="G1801" s="1142"/>
      <c r="H1801" s="1142"/>
      <c r="I1801" s="1148"/>
      <c r="J1801" s="1142"/>
      <c r="K1801" s="1142"/>
      <c r="L1801" s="1142"/>
      <c r="M1801" s="1142"/>
      <c r="N1801" s="1142"/>
    </row>
    <row r="1802" spans="1:14" s="3" customFormat="1" x14ac:dyDescent="0.25">
      <c r="A1802" s="727"/>
      <c r="B1802" s="609"/>
      <c r="C1802" s="609"/>
      <c r="D1802" s="610"/>
      <c r="E1802" s="1140"/>
      <c r="F1802" s="1141"/>
      <c r="G1802" s="1142"/>
      <c r="H1802" s="1142"/>
      <c r="I1802" s="1148"/>
      <c r="J1802" s="1142"/>
      <c r="K1802" s="1142"/>
      <c r="L1802" s="1142"/>
      <c r="M1802" s="1142"/>
      <c r="N1802" s="1142"/>
    </row>
    <row r="1803" spans="1:14" s="3" customFormat="1" x14ac:dyDescent="0.25">
      <c r="A1803" s="727"/>
      <c r="B1803" s="609"/>
      <c r="C1803" s="609"/>
      <c r="D1803" s="610"/>
      <c r="E1803" s="1140"/>
      <c r="F1803" s="1141"/>
      <c r="G1803" s="1142"/>
      <c r="H1803" s="1142"/>
      <c r="I1803" s="1148"/>
      <c r="J1803" s="1142"/>
      <c r="K1803" s="1142"/>
      <c r="L1803" s="1142"/>
      <c r="M1803" s="1142"/>
      <c r="N1803" s="1142"/>
    </row>
    <row r="1804" spans="1:14" s="3" customFormat="1" x14ac:dyDescent="0.25">
      <c r="A1804" s="727"/>
      <c r="B1804" s="609"/>
      <c r="C1804" s="609"/>
      <c r="D1804" s="610"/>
      <c r="E1804" s="1140"/>
      <c r="F1804" s="1141"/>
      <c r="G1804" s="1142"/>
      <c r="H1804" s="1142"/>
      <c r="I1804" s="1148"/>
      <c r="J1804" s="1142"/>
      <c r="K1804" s="1142"/>
      <c r="L1804" s="1142"/>
      <c r="M1804" s="1142"/>
      <c r="N1804" s="1142"/>
    </row>
    <row r="1805" spans="1:14" s="3" customFormat="1" x14ac:dyDescent="0.25">
      <c r="A1805" s="727"/>
      <c r="B1805" s="609"/>
      <c r="C1805" s="609"/>
      <c r="D1805" s="610"/>
      <c r="E1805" s="1140"/>
      <c r="F1805" s="1141"/>
      <c r="G1805" s="1142"/>
      <c r="H1805" s="1142"/>
      <c r="I1805" s="1148"/>
      <c r="J1805" s="1142"/>
      <c r="K1805" s="1142"/>
      <c r="L1805" s="1142"/>
      <c r="M1805" s="1142"/>
      <c r="N1805" s="1142"/>
    </row>
    <row r="1806" spans="1:14" s="3" customFormat="1" x14ac:dyDescent="0.25">
      <c r="A1806" s="727"/>
      <c r="B1806" s="609"/>
      <c r="C1806" s="609"/>
      <c r="D1806" s="610"/>
      <c r="E1806" s="1140"/>
      <c r="F1806" s="1141"/>
      <c r="G1806" s="1142"/>
      <c r="H1806" s="1142"/>
      <c r="I1806" s="1148"/>
      <c r="J1806" s="1142"/>
      <c r="K1806" s="1142"/>
      <c r="L1806" s="1142"/>
      <c r="M1806" s="1142"/>
      <c r="N1806" s="1142"/>
    </row>
    <row r="1807" spans="1:14" s="3" customFormat="1" x14ac:dyDescent="0.25">
      <c r="A1807" s="727"/>
      <c r="B1807" s="609"/>
      <c r="C1807" s="609"/>
      <c r="D1807" s="610"/>
      <c r="E1807" s="1140"/>
      <c r="F1807" s="1141"/>
      <c r="G1807" s="1142"/>
      <c r="H1807" s="1142"/>
      <c r="I1807" s="1148"/>
      <c r="J1807" s="1142"/>
      <c r="K1807" s="1142"/>
      <c r="L1807" s="1142"/>
      <c r="M1807" s="1142"/>
      <c r="N1807" s="1142"/>
    </row>
    <row r="1808" spans="1:14" s="3" customFormat="1" x14ac:dyDescent="0.25">
      <c r="A1808" s="727"/>
      <c r="B1808" s="609"/>
      <c r="C1808" s="609"/>
      <c r="D1808" s="610"/>
      <c r="E1808" s="1140"/>
      <c r="F1808" s="1141"/>
      <c r="G1808" s="1142"/>
      <c r="H1808" s="1142"/>
      <c r="I1808" s="1148"/>
      <c r="J1808" s="1142"/>
      <c r="K1808" s="1142"/>
      <c r="L1808" s="1142"/>
      <c r="M1808" s="1142"/>
      <c r="N1808" s="1142"/>
    </row>
    <row r="1809" spans="1:14" s="3" customFormat="1" x14ac:dyDescent="0.25">
      <c r="A1809" s="727"/>
      <c r="B1809" s="609"/>
      <c r="C1809" s="609"/>
      <c r="D1809" s="610"/>
      <c r="E1809" s="1140"/>
      <c r="F1809" s="1141"/>
      <c r="G1809" s="1142"/>
      <c r="H1809" s="1142"/>
      <c r="I1809" s="1148"/>
      <c r="J1809" s="1142"/>
      <c r="K1809" s="1142"/>
      <c r="L1809" s="1142"/>
      <c r="M1809" s="1142"/>
      <c r="N1809" s="1142"/>
    </row>
    <row r="1810" spans="1:14" s="3" customFormat="1" x14ac:dyDescent="0.25">
      <c r="A1810" s="727"/>
      <c r="B1810" s="609"/>
      <c r="C1810" s="609"/>
      <c r="D1810" s="610"/>
      <c r="E1810" s="1140"/>
      <c r="F1810" s="1141"/>
      <c r="G1810" s="1142"/>
      <c r="H1810" s="1142"/>
      <c r="I1810" s="1148"/>
      <c r="J1810" s="1142"/>
      <c r="K1810" s="1142"/>
      <c r="L1810" s="1142"/>
      <c r="M1810" s="1142"/>
      <c r="N1810" s="1142"/>
    </row>
    <row r="1811" spans="1:14" s="3" customFormat="1" x14ac:dyDescent="0.25">
      <c r="A1811" s="727"/>
      <c r="B1811" s="609"/>
      <c r="C1811" s="609"/>
      <c r="D1811" s="610"/>
      <c r="E1811" s="1140"/>
      <c r="F1811" s="1141"/>
      <c r="G1811" s="1142"/>
      <c r="H1811" s="1142"/>
      <c r="I1811" s="1148"/>
      <c r="J1811" s="1142"/>
      <c r="K1811" s="1142"/>
      <c r="L1811" s="1142"/>
      <c r="M1811" s="1142"/>
      <c r="N1811" s="1142"/>
    </row>
    <row r="1812" spans="1:14" s="3" customFormat="1" x14ac:dyDescent="0.25">
      <c r="A1812" s="727"/>
      <c r="B1812" s="609"/>
      <c r="C1812" s="609"/>
      <c r="D1812" s="610"/>
      <c r="E1812" s="1140"/>
      <c r="F1812" s="1141"/>
      <c r="G1812" s="1142"/>
      <c r="H1812" s="1142"/>
      <c r="I1812" s="1148"/>
      <c r="J1812" s="1142"/>
      <c r="K1812" s="1142"/>
      <c r="L1812" s="1142"/>
      <c r="M1812" s="1142"/>
      <c r="N1812" s="1142"/>
    </row>
    <row r="1813" spans="1:14" s="3" customFormat="1" x14ac:dyDescent="0.25">
      <c r="A1813" s="727"/>
      <c r="B1813" s="609"/>
      <c r="C1813" s="609"/>
      <c r="D1813" s="610"/>
      <c r="E1813" s="1140"/>
      <c r="F1813" s="1141"/>
      <c r="G1813" s="1142"/>
      <c r="H1813" s="1142"/>
      <c r="I1813" s="1148"/>
      <c r="J1813" s="1142"/>
      <c r="K1813" s="1142"/>
      <c r="L1813" s="1142"/>
      <c r="M1813" s="1142"/>
      <c r="N1813" s="1142"/>
    </row>
    <row r="1814" spans="1:14" s="3" customFormat="1" x14ac:dyDescent="0.25">
      <c r="A1814" s="727"/>
      <c r="B1814" s="609"/>
      <c r="C1814" s="609"/>
      <c r="D1814" s="610"/>
      <c r="E1814" s="1140"/>
      <c r="F1814" s="1141"/>
      <c r="G1814" s="1142"/>
      <c r="H1814" s="1142"/>
      <c r="I1814" s="1148"/>
      <c r="J1814" s="1142"/>
      <c r="K1814" s="1142"/>
      <c r="L1814" s="1142"/>
      <c r="M1814" s="1142"/>
      <c r="N1814" s="1142"/>
    </row>
    <row r="1815" spans="1:14" s="3" customFormat="1" x14ac:dyDescent="0.25">
      <c r="A1815" s="727"/>
      <c r="B1815" s="609"/>
      <c r="C1815" s="609"/>
      <c r="D1815" s="610"/>
      <c r="E1815" s="1140"/>
      <c r="F1815" s="1141"/>
      <c r="G1815" s="1142"/>
      <c r="H1815" s="1142"/>
      <c r="I1815" s="1148"/>
      <c r="J1815" s="1142"/>
      <c r="K1815" s="1142"/>
      <c r="L1815" s="1142"/>
      <c r="M1815" s="1142"/>
      <c r="N1815" s="1142"/>
    </row>
    <row r="1816" spans="1:14" s="3" customFormat="1" x14ac:dyDescent="0.25">
      <c r="A1816" s="727"/>
      <c r="B1816" s="609"/>
      <c r="C1816" s="609"/>
      <c r="D1816" s="610"/>
      <c r="E1816" s="1140"/>
      <c r="F1816" s="1141"/>
      <c r="G1816" s="1142"/>
      <c r="H1816" s="1142"/>
      <c r="I1816" s="1148"/>
      <c r="J1816" s="1142"/>
      <c r="K1816" s="1142"/>
      <c r="L1816" s="1142"/>
      <c r="M1816" s="1142"/>
      <c r="N1816" s="1142"/>
    </row>
    <row r="1817" spans="1:14" s="3" customFormat="1" x14ac:dyDescent="0.25">
      <c r="A1817" s="727"/>
      <c r="B1817" s="609"/>
      <c r="C1817" s="609"/>
      <c r="D1817" s="610"/>
      <c r="E1817" s="1140"/>
      <c r="F1817" s="1141"/>
      <c r="G1817" s="1142"/>
      <c r="H1817" s="1142"/>
      <c r="I1817" s="1148"/>
      <c r="J1817" s="1142"/>
      <c r="K1817" s="1142"/>
      <c r="L1817" s="1142"/>
      <c r="M1817" s="1142"/>
      <c r="N1817" s="1142"/>
    </row>
    <row r="1818" spans="1:14" s="3" customFormat="1" x14ac:dyDescent="0.25">
      <c r="A1818" s="727"/>
      <c r="B1818" s="609"/>
      <c r="C1818" s="609"/>
      <c r="D1818" s="610"/>
      <c r="E1818" s="1140"/>
      <c r="F1818" s="1141"/>
      <c r="G1818" s="1142"/>
      <c r="H1818" s="1142"/>
      <c r="I1818" s="1148"/>
      <c r="J1818" s="1142"/>
      <c r="K1818" s="1142"/>
      <c r="L1818" s="1142"/>
      <c r="M1818" s="1142"/>
      <c r="N1818" s="1142"/>
    </row>
    <row r="1819" spans="1:14" s="3" customFormat="1" x14ac:dyDescent="0.25">
      <c r="A1819" s="727"/>
      <c r="B1819" s="609"/>
      <c r="C1819" s="609"/>
      <c r="D1819" s="610"/>
      <c r="E1819" s="1140"/>
      <c r="F1819" s="1141"/>
      <c r="G1819" s="1142"/>
      <c r="H1819" s="1142"/>
      <c r="I1819" s="1148"/>
      <c r="J1819" s="1142"/>
      <c r="K1819" s="1142"/>
      <c r="L1819" s="1142"/>
      <c r="M1819" s="1142"/>
      <c r="N1819" s="1142"/>
    </row>
    <row r="1820" spans="1:14" s="3" customFormat="1" x14ac:dyDescent="0.25">
      <c r="A1820" s="727"/>
      <c r="B1820" s="609"/>
      <c r="C1820" s="609"/>
      <c r="D1820" s="610"/>
      <c r="E1820" s="1140"/>
      <c r="F1820" s="1141"/>
      <c r="G1820" s="1142"/>
      <c r="H1820" s="1142"/>
      <c r="I1820" s="1148"/>
      <c r="J1820" s="1142"/>
      <c r="K1820" s="1142"/>
      <c r="L1820" s="1142"/>
      <c r="M1820" s="1142"/>
      <c r="N1820" s="1142"/>
    </row>
    <row r="1821" spans="1:14" s="3" customFormat="1" x14ac:dyDescent="0.25">
      <c r="A1821" s="727"/>
      <c r="B1821" s="609"/>
      <c r="C1821" s="609"/>
      <c r="D1821" s="610"/>
      <c r="E1821" s="1140"/>
      <c r="F1821" s="1141"/>
      <c r="G1821" s="1142"/>
      <c r="H1821" s="1142"/>
      <c r="I1821" s="1148"/>
      <c r="J1821" s="1142"/>
      <c r="K1821" s="1142"/>
      <c r="L1821" s="1142"/>
      <c r="M1821" s="1142"/>
      <c r="N1821" s="1142"/>
    </row>
    <row r="1822" spans="1:14" s="3" customFormat="1" x14ac:dyDescent="0.25">
      <c r="A1822" s="727"/>
      <c r="B1822" s="609"/>
      <c r="C1822" s="609"/>
      <c r="D1822" s="610"/>
      <c r="E1822" s="1140"/>
      <c r="F1822" s="1141"/>
      <c r="G1822" s="1142"/>
      <c r="H1822" s="1142"/>
      <c r="I1822" s="1148"/>
      <c r="J1822" s="1142"/>
      <c r="K1822" s="1142"/>
      <c r="L1822" s="1142"/>
      <c r="M1822" s="1142"/>
      <c r="N1822" s="1142"/>
    </row>
    <row r="1823" spans="1:14" s="3" customFormat="1" x14ac:dyDescent="0.25">
      <c r="A1823" s="727"/>
      <c r="B1823" s="609"/>
      <c r="C1823" s="609"/>
      <c r="D1823" s="610"/>
      <c r="E1823" s="1140"/>
      <c r="F1823" s="1141"/>
      <c r="G1823" s="1142"/>
      <c r="H1823" s="1142"/>
      <c r="I1823" s="1148"/>
      <c r="J1823" s="1142"/>
      <c r="K1823" s="1142"/>
      <c r="L1823" s="1142"/>
      <c r="M1823" s="1142"/>
      <c r="N1823" s="1142"/>
    </row>
    <row r="1824" spans="1:14" s="3" customFormat="1" x14ac:dyDescent="0.25">
      <c r="A1824" s="727"/>
      <c r="B1824" s="609"/>
      <c r="C1824" s="609"/>
      <c r="D1824" s="610"/>
      <c r="E1824" s="1140"/>
      <c r="F1824" s="1141"/>
      <c r="G1824" s="1142"/>
      <c r="H1824" s="1142"/>
      <c r="I1824" s="1148"/>
      <c r="J1824" s="1142"/>
      <c r="K1824" s="1142"/>
      <c r="L1824" s="1142"/>
      <c r="M1824" s="1142"/>
      <c r="N1824" s="1142"/>
    </row>
    <row r="1825" spans="1:14" s="3" customFormat="1" x14ac:dyDescent="0.25">
      <c r="A1825" s="727"/>
      <c r="B1825" s="609"/>
      <c r="C1825" s="609"/>
      <c r="D1825" s="610"/>
      <c r="E1825" s="1140"/>
      <c r="F1825" s="1141"/>
      <c r="G1825" s="1142"/>
      <c r="H1825" s="1142"/>
      <c r="I1825" s="1148"/>
      <c r="J1825" s="1142"/>
      <c r="K1825" s="1142"/>
      <c r="L1825" s="1142"/>
      <c r="M1825" s="1142"/>
      <c r="N1825" s="1142"/>
    </row>
    <row r="1826" spans="1:14" s="3" customFormat="1" x14ac:dyDescent="0.25">
      <c r="A1826" s="727"/>
      <c r="B1826" s="609"/>
      <c r="C1826" s="609"/>
      <c r="D1826" s="610"/>
      <c r="E1826" s="1140"/>
      <c r="F1826" s="1141"/>
      <c r="G1826" s="1142"/>
      <c r="H1826" s="1142"/>
      <c r="I1826" s="1148"/>
      <c r="J1826" s="1142"/>
      <c r="K1826" s="1142"/>
      <c r="L1826" s="1142"/>
      <c r="M1826" s="1142"/>
      <c r="N1826" s="1142"/>
    </row>
    <row r="1827" spans="1:14" s="3" customFormat="1" x14ac:dyDescent="0.25">
      <c r="A1827" s="727"/>
      <c r="B1827" s="609"/>
      <c r="C1827" s="609"/>
      <c r="D1827" s="610"/>
      <c r="E1827" s="1140"/>
      <c r="F1827" s="1141"/>
      <c r="G1827" s="1142"/>
      <c r="H1827" s="1142"/>
      <c r="I1827" s="1148"/>
      <c r="J1827" s="1142"/>
      <c r="K1827" s="1142"/>
      <c r="L1827" s="1142"/>
      <c r="M1827" s="1142"/>
      <c r="N1827" s="1142"/>
    </row>
    <row r="1828" spans="1:14" s="3" customFormat="1" x14ac:dyDescent="0.25">
      <c r="A1828" s="727"/>
      <c r="B1828" s="609"/>
      <c r="C1828" s="609"/>
      <c r="D1828" s="610"/>
      <c r="E1828" s="1140"/>
      <c r="F1828" s="1141"/>
      <c r="G1828" s="1142"/>
      <c r="H1828" s="1142"/>
      <c r="I1828" s="1148"/>
      <c r="J1828" s="1142"/>
      <c r="K1828" s="1142"/>
      <c r="L1828" s="1142"/>
      <c r="M1828" s="1142"/>
      <c r="N1828" s="1142"/>
    </row>
    <row r="1829" spans="1:14" s="3" customFormat="1" x14ac:dyDescent="0.25">
      <c r="A1829" s="727"/>
      <c r="B1829" s="609"/>
      <c r="C1829" s="609"/>
      <c r="D1829" s="610"/>
      <c r="E1829" s="1140"/>
      <c r="F1829" s="1141"/>
      <c r="G1829" s="1142"/>
      <c r="H1829" s="1142"/>
      <c r="I1829" s="1148"/>
      <c r="J1829" s="1142"/>
      <c r="K1829" s="1142"/>
      <c r="L1829" s="1142"/>
      <c r="M1829" s="1142"/>
      <c r="N1829" s="1142"/>
    </row>
    <row r="1830" spans="1:14" s="3" customFormat="1" x14ac:dyDescent="0.25">
      <c r="A1830" s="727"/>
      <c r="B1830" s="609"/>
      <c r="C1830" s="609"/>
      <c r="D1830" s="610"/>
      <c r="E1830" s="1140"/>
      <c r="F1830" s="1141"/>
      <c r="G1830" s="1142"/>
      <c r="H1830" s="1142"/>
      <c r="I1830" s="1148"/>
      <c r="J1830" s="1142"/>
      <c r="K1830" s="1142"/>
      <c r="L1830" s="1142"/>
      <c r="M1830" s="1142"/>
      <c r="N1830" s="1142"/>
    </row>
    <row r="1831" spans="1:14" s="3" customFormat="1" x14ac:dyDescent="0.25">
      <c r="A1831" s="727"/>
      <c r="B1831" s="609"/>
      <c r="C1831" s="609"/>
      <c r="D1831" s="610"/>
      <c r="E1831" s="1140"/>
      <c r="F1831" s="1141"/>
      <c r="G1831" s="1142"/>
      <c r="H1831" s="1142"/>
      <c r="I1831" s="1148"/>
      <c r="J1831" s="1142"/>
      <c r="K1831" s="1142"/>
      <c r="L1831" s="1142"/>
      <c r="M1831" s="1142"/>
      <c r="N1831" s="1142"/>
    </row>
    <row r="1832" spans="1:14" s="3" customFormat="1" x14ac:dyDescent="0.25">
      <c r="A1832" s="727"/>
      <c r="B1832" s="609"/>
      <c r="C1832" s="609"/>
      <c r="D1832" s="610"/>
      <c r="E1832" s="1140"/>
      <c r="F1832" s="1141"/>
      <c r="G1832" s="1142"/>
      <c r="H1832" s="1142"/>
      <c r="I1832" s="1148"/>
      <c r="J1832" s="1142"/>
      <c r="K1832" s="1142"/>
      <c r="L1832" s="1142"/>
      <c r="M1832" s="1142"/>
      <c r="N1832" s="1142"/>
    </row>
    <row r="1833" spans="1:14" s="3" customFormat="1" x14ac:dyDescent="0.25">
      <c r="A1833" s="727"/>
      <c r="B1833" s="609"/>
      <c r="C1833" s="609"/>
      <c r="D1833" s="610"/>
      <c r="E1833" s="1140"/>
      <c r="F1833" s="1141"/>
      <c r="G1833" s="1142"/>
      <c r="H1833" s="1142"/>
      <c r="I1833" s="1148"/>
      <c r="J1833" s="1142"/>
      <c r="K1833" s="1142"/>
      <c r="L1833" s="1142"/>
      <c r="M1833" s="1142"/>
      <c r="N1833" s="1142"/>
    </row>
    <row r="1834" spans="1:14" s="3" customFormat="1" x14ac:dyDescent="0.25">
      <c r="A1834" s="727"/>
      <c r="B1834" s="609"/>
      <c r="C1834" s="609"/>
      <c r="D1834" s="610"/>
      <c r="E1834" s="1140"/>
      <c r="F1834" s="1141"/>
      <c r="G1834" s="1142"/>
      <c r="H1834" s="1142"/>
      <c r="I1834" s="1148"/>
      <c r="J1834" s="1142"/>
      <c r="K1834" s="1142"/>
      <c r="L1834" s="1142"/>
      <c r="M1834" s="1142"/>
      <c r="N1834" s="1142"/>
    </row>
    <row r="1835" spans="1:14" s="3" customFormat="1" x14ac:dyDescent="0.25">
      <c r="A1835" s="727"/>
      <c r="B1835" s="609"/>
      <c r="C1835" s="609"/>
      <c r="D1835" s="610"/>
      <c r="E1835" s="1140"/>
      <c r="F1835" s="1141"/>
      <c r="G1835" s="1142"/>
      <c r="H1835" s="1142"/>
      <c r="I1835" s="1148"/>
      <c r="J1835" s="1142"/>
      <c r="K1835" s="1142"/>
      <c r="L1835" s="1142"/>
      <c r="M1835" s="1142"/>
      <c r="N1835" s="1142"/>
    </row>
    <row r="1836" spans="1:14" s="3" customFormat="1" x14ac:dyDescent="0.25">
      <c r="A1836" s="727"/>
      <c r="B1836" s="609"/>
      <c r="C1836" s="609"/>
      <c r="D1836" s="610"/>
      <c r="E1836" s="1140"/>
      <c r="F1836" s="1141"/>
      <c r="G1836" s="1142"/>
      <c r="H1836" s="1142"/>
      <c r="I1836" s="1148"/>
      <c r="J1836" s="1142"/>
      <c r="K1836" s="1142"/>
      <c r="L1836" s="1142"/>
      <c r="M1836" s="1142"/>
      <c r="N1836" s="1142"/>
    </row>
    <row r="1837" spans="1:14" s="3" customFormat="1" x14ac:dyDescent="0.25">
      <c r="A1837" s="727"/>
      <c r="B1837" s="609"/>
      <c r="C1837" s="609"/>
      <c r="D1837" s="610"/>
      <c r="E1837" s="1140"/>
      <c r="F1837" s="1141"/>
      <c r="G1837" s="1142"/>
      <c r="H1837" s="1142"/>
      <c r="I1837" s="1148"/>
      <c r="J1837" s="1142"/>
      <c r="K1837" s="1142"/>
      <c r="L1837" s="1142"/>
      <c r="M1837" s="1142"/>
      <c r="N1837" s="1142"/>
    </row>
    <row r="1838" spans="1:14" s="3" customFormat="1" x14ac:dyDescent="0.25">
      <c r="A1838" s="727"/>
      <c r="B1838" s="609"/>
      <c r="C1838" s="609"/>
      <c r="D1838" s="610"/>
      <c r="E1838" s="1140"/>
      <c r="F1838" s="1141"/>
      <c r="G1838" s="1142"/>
      <c r="H1838" s="1142"/>
      <c r="I1838" s="1148"/>
      <c r="J1838" s="1142"/>
      <c r="K1838" s="1142"/>
      <c r="L1838" s="1142"/>
      <c r="M1838" s="1142"/>
      <c r="N1838" s="1142"/>
    </row>
    <row r="1839" spans="1:14" s="3" customFormat="1" x14ac:dyDescent="0.25">
      <c r="A1839" s="727"/>
      <c r="B1839" s="609"/>
      <c r="C1839" s="609"/>
      <c r="D1839" s="610"/>
      <c r="E1839" s="1140"/>
      <c r="F1839" s="1141"/>
      <c r="G1839" s="1142"/>
      <c r="H1839" s="1142"/>
      <c r="I1839" s="1148"/>
      <c r="J1839" s="1142"/>
      <c r="K1839" s="1142"/>
      <c r="L1839" s="1142"/>
      <c r="M1839" s="1142"/>
      <c r="N1839" s="1142"/>
    </row>
    <row r="1840" spans="1:14" s="3" customFormat="1" x14ac:dyDescent="0.25">
      <c r="A1840" s="727"/>
      <c r="B1840" s="609"/>
      <c r="C1840" s="609"/>
      <c r="D1840" s="610"/>
      <c r="E1840" s="1140"/>
      <c r="F1840" s="1141"/>
      <c r="G1840" s="1142"/>
      <c r="H1840" s="1142"/>
      <c r="I1840" s="1148"/>
      <c r="J1840" s="1142"/>
      <c r="K1840" s="1142"/>
      <c r="L1840" s="1142"/>
      <c r="M1840" s="1142"/>
      <c r="N1840" s="1142"/>
    </row>
    <row r="1841" spans="1:14" s="3" customFormat="1" x14ac:dyDescent="0.25">
      <c r="A1841" s="727"/>
      <c r="B1841" s="609"/>
      <c r="C1841" s="609"/>
      <c r="D1841" s="610"/>
      <c r="E1841" s="1140"/>
      <c r="F1841" s="1141"/>
      <c r="G1841" s="1142"/>
      <c r="H1841" s="1142"/>
      <c r="I1841" s="1148"/>
      <c r="J1841" s="1142"/>
      <c r="K1841" s="1142"/>
      <c r="L1841" s="1142"/>
      <c r="M1841" s="1142"/>
      <c r="N1841" s="1142"/>
    </row>
    <row r="1842" spans="1:14" s="3" customFormat="1" x14ac:dyDescent="0.25">
      <c r="A1842" s="727"/>
      <c r="B1842" s="609"/>
      <c r="C1842" s="609"/>
      <c r="D1842" s="610"/>
      <c r="E1842" s="1140"/>
      <c r="F1842" s="1141"/>
      <c r="G1842" s="1142"/>
      <c r="H1842" s="1142"/>
      <c r="I1842" s="1148"/>
      <c r="J1842" s="1142"/>
      <c r="K1842" s="1142"/>
      <c r="L1842" s="1142"/>
      <c r="M1842" s="1142"/>
      <c r="N1842" s="1142"/>
    </row>
    <row r="1843" spans="1:14" s="3" customFormat="1" x14ac:dyDescent="0.25">
      <c r="A1843" s="727"/>
      <c r="B1843" s="609"/>
      <c r="C1843" s="609"/>
      <c r="D1843" s="610"/>
      <c r="E1843" s="1140"/>
      <c r="F1843" s="1141"/>
      <c r="G1843" s="1142"/>
      <c r="H1843" s="1142"/>
      <c r="I1843" s="1148"/>
      <c r="J1843" s="1142"/>
      <c r="K1843" s="1142"/>
      <c r="L1843" s="1142"/>
      <c r="M1843" s="1142"/>
      <c r="N1843" s="1142"/>
    </row>
    <row r="1844" spans="1:14" s="3" customFormat="1" x14ac:dyDescent="0.25">
      <c r="A1844" s="727"/>
      <c r="B1844" s="609"/>
      <c r="C1844" s="609"/>
      <c r="D1844" s="610"/>
      <c r="E1844" s="1140"/>
      <c r="F1844" s="1141"/>
      <c r="G1844" s="1142"/>
      <c r="H1844" s="1142"/>
      <c r="I1844" s="1148"/>
      <c r="J1844" s="1142"/>
      <c r="K1844" s="1142"/>
      <c r="L1844" s="1142"/>
      <c r="M1844" s="1142"/>
      <c r="N1844" s="1142"/>
    </row>
    <row r="1845" spans="1:14" s="3" customFormat="1" x14ac:dyDescent="0.25">
      <c r="A1845" s="727"/>
      <c r="B1845" s="609"/>
      <c r="C1845" s="609"/>
      <c r="D1845" s="610"/>
      <c r="E1845" s="1140"/>
      <c r="F1845" s="1141"/>
      <c r="G1845" s="1142"/>
      <c r="H1845" s="1142"/>
      <c r="I1845" s="1148"/>
      <c r="J1845" s="1142"/>
      <c r="K1845" s="1142"/>
      <c r="L1845" s="1142"/>
      <c r="M1845" s="1142"/>
      <c r="N1845" s="1142"/>
    </row>
    <row r="1846" spans="1:14" s="3" customFormat="1" x14ac:dyDescent="0.25">
      <c r="A1846" s="727"/>
      <c r="B1846" s="609"/>
      <c r="C1846" s="609"/>
      <c r="D1846" s="610"/>
      <c r="E1846" s="1140"/>
      <c r="F1846" s="1141"/>
      <c r="G1846" s="1142"/>
      <c r="H1846" s="1142"/>
      <c r="I1846" s="1148"/>
      <c r="J1846" s="1142"/>
      <c r="K1846" s="1142"/>
      <c r="L1846" s="1142"/>
      <c r="M1846" s="1142"/>
      <c r="N1846" s="1142"/>
    </row>
    <row r="1847" spans="1:14" s="3" customFormat="1" x14ac:dyDescent="0.25">
      <c r="A1847" s="727"/>
      <c r="B1847" s="609"/>
      <c r="C1847" s="609"/>
      <c r="D1847" s="610"/>
      <c r="E1847" s="1140"/>
      <c r="F1847" s="1141"/>
      <c r="G1847" s="1142"/>
      <c r="H1847" s="1142"/>
      <c r="I1847" s="1148"/>
      <c r="J1847" s="1142"/>
      <c r="K1847" s="1142"/>
      <c r="L1847" s="1142"/>
      <c r="M1847" s="1142"/>
      <c r="N1847" s="1142"/>
    </row>
    <row r="1848" spans="1:14" s="3" customFormat="1" x14ac:dyDescent="0.25">
      <c r="A1848" s="727"/>
      <c r="B1848" s="609"/>
      <c r="C1848" s="609"/>
      <c r="D1848" s="610"/>
      <c r="E1848" s="1140"/>
      <c r="F1848" s="1141"/>
      <c r="G1848" s="1142"/>
      <c r="H1848" s="1142"/>
      <c r="I1848" s="1148"/>
      <c r="J1848" s="1142"/>
      <c r="K1848" s="1142"/>
      <c r="L1848" s="1142"/>
      <c r="M1848" s="1142"/>
      <c r="N1848" s="1142"/>
    </row>
    <row r="1849" spans="1:14" s="3" customFormat="1" x14ac:dyDescent="0.25">
      <c r="A1849" s="727"/>
      <c r="B1849" s="609"/>
      <c r="C1849" s="609"/>
      <c r="D1849" s="610"/>
      <c r="E1849" s="1140"/>
      <c r="F1849" s="1141"/>
      <c r="G1849" s="1142"/>
      <c r="H1849" s="1142"/>
      <c r="I1849" s="1148"/>
      <c r="J1849" s="1142"/>
      <c r="K1849" s="1142"/>
      <c r="L1849" s="1142"/>
      <c r="M1849" s="1142"/>
      <c r="N1849" s="1142"/>
    </row>
    <row r="1850" spans="1:14" s="3" customFormat="1" x14ac:dyDescent="0.25">
      <c r="A1850" s="727"/>
      <c r="B1850" s="609"/>
      <c r="C1850" s="609"/>
      <c r="D1850" s="610"/>
      <c r="E1850" s="1140"/>
      <c r="F1850" s="1141"/>
      <c r="G1850" s="1142"/>
      <c r="H1850" s="1142"/>
      <c r="I1850" s="1148"/>
      <c r="J1850" s="1142"/>
      <c r="K1850" s="1142"/>
      <c r="L1850" s="1142"/>
      <c r="M1850" s="1142"/>
      <c r="N1850" s="1142"/>
    </row>
    <row r="1851" spans="1:14" s="3" customFormat="1" x14ac:dyDescent="0.25">
      <c r="A1851" s="727"/>
      <c r="B1851" s="609"/>
      <c r="C1851" s="609"/>
      <c r="D1851" s="610"/>
      <c r="E1851" s="1140"/>
      <c r="F1851" s="1141"/>
      <c r="G1851" s="1142"/>
      <c r="H1851" s="1142"/>
      <c r="I1851" s="1148"/>
      <c r="J1851" s="1142"/>
      <c r="K1851" s="1142"/>
      <c r="L1851" s="1142"/>
      <c r="M1851" s="1142"/>
      <c r="N1851" s="1142"/>
    </row>
    <row r="1852" spans="1:14" s="3" customFormat="1" x14ac:dyDescent="0.25">
      <c r="A1852" s="727"/>
      <c r="B1852" s="609"/>
      <c r="C1852" s="609"/>
      <c r="D1852" s="610"/>
      <c r="E1852" s="1140"/>
      <c r="F1852" s="1141"/>
      <c r="G1852" s="1142"/>
      <c r="H1852" s="1142"/>
      <c r="I1852" s="1148"/>
      <c r="J1852" s="1142"/>
      <c r="K1852" s="1142"/>
      <c r="L1852" s="1142"/>
      <c r="M1852" s="1142"/>
      <c r="N1852" s="1142"/>
    </row>
    <row r="1853" spans="1:14" s="3" customFormat="1" x14ac:dyDescent="0.25">
      <c r="A1853" s="727"/>
      <c r="B1853" s="609"/>
      <c r="C1853" s="609"/>
      <c r="D1853" s="610"/>
      <c r="E1853" s="1140"/>
      <c r="F1853" s="1141"/>
      <c r="G1853" s="1142"/>
      <c r="H1853" s="1142"/>
      <c r="I1853" s="1148"/>
      <c r="J1853" s="1142"/>
      <c r="K1853" s="1142"/>
      <c r="L1853" s="1142"/>
      <c r="M1853" s="1142"/>
      <c r="N1853" s="1142"/>
    </row>
    <row r="1854" spans="1:14" s="3" customFormat="1" x14ac:dyDescent="0.25">
      <c r="A1854" s="727"/>
      <c r="B1854" s="609"/>
      <c r="C1854" s="609"/>
      <c r="D1854" s="610"/>
      <c r="E1854" s="1140"/>
      <c r="F1854" s="1141"/>
      <c r="G1854" s="1142"/>
      <c r="H1854" s="1142"/>
      <c r="I1854" s="1148"/>
      <c r="J1854" s="1142"/>
      <c r="K1854" s="1142"/>
      <c r="L1854" s="1142"/>
      <c r="M1854" s="1142"/>
      <c r="N1854" s="1142"/>
    </row>
    <row r="1855" spans="1:14" s="3" customFormat="1" x14ac:dyDescent="0.25">
      <c r="A1855" s="727"/>
      <c r="B1855" s="609"/>
      <c r="C1855" s="609"/>
      <c r="D1855" s="610"/>
      <c r="E1855" s="1140"/>
      <c r="F1855" s="1141"/>
      <c r="G1855" s="1142"/>
      <c r="H1855" s="1142"/>
      <c r="I1855" s="1148"/>
      <c r="J1855" s="1142"/>
      <c r="K1855" s="1142"/>
      <c r="L1855" s="1142"/>
      <c r="M1855" s="1142"/>
      <c r="N1855" s="1142"/>
    </row>
    <row r="1856" spans="1:14" s="3" customFormat="1" x14ac:dyDescent="0.25">
      <c r="A1856" s="727"/>
      <c r="B1856" s="609"/>
      <c r="C1856" s="609"/>
      <c r="D1856" s="610"/>
      <c r="E1856" s="1140"/>
      <c r="F1856" s="1141"/>
      <c r="G1856" s="1142"/>
      <c r="H1856" s="1142"/>
      <c r="I1856" s="1148"/>
      <c r="J1856" s="1142"/>
      <c r="K1856" s="1142"/>
      <c r="L1856" s="1142"/>
      <c r="M1856" s="1142"/>
      <c r="N1856" s="1142"/>
    </row>
    <row r="1857" spans="1:14" s="3" customFormat="1" x14ac:dyDescent="0.25">
      <c r="A1857" s="727"/>
      <c r="B1857" s="609"/>
      <c r="C1857" s="609"/>
      <c r="D1857" s="610"/>
      <c r="E1857" s="1140"/>
      <c r="F1857" s="1141"/>
      <c r="G1857" s="1142"/>
      <c r="H1857" s="1142"/>
      <c r="I1857" s="1148"/>
      <c r="J1857" s="1142"/>
      <c r="K1857" s="1142"/>
      <c r="L1857" s="1142"/>
      <c r="M1857" s="1142"/>
      <c r="N1857" s="1142"/>
    </row>
    <row r="1858" spans="1:14" s="3" customFormat="1" x14ac:dyDescent="0.25">
      <c r="A1858" s="727"/>
      <c r="B1858" s="609"/>
      <c r="C1858" s="609"/>
      <c r="D1858" s="610"/>
      <c r="E1858" s="1140"/>
      <c r="F1858" s="1141"/>
      <c r="G1858" s="1142"/>
      <c r="H1858" s="1142"/>
      <c r="I1858" s="1148"/>
      <c r="J1858" s="1142"/>
      <c r="K1858" s="1142"/>
      <c r="L1858" s="1142"/>
      <c r="M1858" s="1142"/>
      <c r="N1858" s="1142"/>
    </row>
    <row r="1859" spans="1:14" s="3" customFormat="1" x14ac:dyDescent="0.25">
      <c r="A1859" s="727"/>
      <c r="B1859" s="609"/>
      <c r="C1859" s="609"/>
      <c r="D1859" s="610"/>
      <c r="E1859" s="1140"/>
      <c r="F1859" s="1141"/>
      <c r="G1859" s="1142"/>
      <c r="H1859" s="1142"/>
      <c r="I1859" s="1148"/>
      <c r="J1859" s="1142"/>
      <c r="K1859" s="1142"/>
      <c r="L1859" s="1142"/>
      <c r="M1859" s="1142"/>
      <c r="N1859" s="1142"/>
    </row>
    <row r="1860" spans="1:14" s="3" customFormat="1" x14ac:dyDescent="0.25">
      <c r="A1860" s="727"/>
      <c r="B1860" s="609"/>
      <c r="C1860" s="609"/>
      <c r="D1860" s="610"/>
      <c r="E1860" s="1140"/>
      <c r="F1860" s="1141"/>
      <c r="G1860" s="1142"/>
      <c r="H1860" s="1142"/>
      <c r="I1860" s="1148"/>
      <c r="J1860" s="1142"/>
      <c r="K1860" s="1142"/>
      <c r="L1860" s="1142"/>
      <c r="M1860" s="1142"/>
      <c r="N1860" s="1142"/>
    </row>
    <row r="1861" spans="1:14" s="3" customFormat="1" x14ac:dyDescent="0.25">
      <c r="A1861" s="727"/>
      <c r="B1861" s="609"/>
      <c r="C1861" s="609"/>
      <c r="D1861" s="610"/>
      <c r="E1861" s="1140"/>
      <c r="F1861" s="1141"/>
      <c r="G1861" s="1142"/>
      <c r="H1861" s="1142"/>
      <c r="I1861" s="1148"/>
      <c r="J1861" s="1142"/>
      <c r="K1861" s="1142"/>
      <c r="L1861" s="1142"/>
      <c r="M1861" s="1142"/>
      <c r="N1861" s="1142"/>
    </row>
    <row r="1862" spans="1:14" s="3" customFormat="1" x14ac:dyDescent="0.25">
      <c r="A1862" s="727"/>
      <c r="B1862" s="609"/>
      <c r="C1862" s="609"/>
      <c r="D1862" s="610"/>
      <c r="E1862" s="1140"/>
      <c r="F1862" s="1141"/>
      <c r="G1862" s="1142"/>
      <c r="H1862" s="1142"/>
      <c r="I1862" s="1148"/>
      <c r="J1862" s="1142"/>
      <c r="K1862" s="1142"/>
      <c r="L1862" s="1142"/>
      <c r="M1862" s="1142"/>
      <c r="N1862" s="1142"/>
    </row>
    <row r="1863" spans="1:14" s="3" customFormat="1" x14ac:dyDescent="0.25">
      <c r="A1863" s="727"/>
      <c r="B1863" s="609"/>
      <c r="C1863" s="609"/>
      <c r="D1863" s="610"/>
      <c r="E1863" s="1140"/>
      <c r="F1863" s="1141"/>
      <c r="G1863" s="1142"/>
      <c r="H1863" s="1142"/>
      <c r="I1863" s="1148"/>
      <c r="J1863" s="1142"/>
      <c r="K1863" s="1142"/>
      <c r="L1863" s="1142"/>
      <c r="M1863" s="1142"/>
      <c r="N1863" s="1142"/>
    </row>
    <row r="1864" spans="1:14" s="3" customFormat="1" x14ac:dyDescent="0.25">
      <c r="A1864" s="727"/>
      <c r="B1864" s="609"/>
      <c r="C1864" s="609"/>
      <c r="D1864" s="610"/>
      <c r="E1864" s="1140"/>
      <c r="F1864" s="1141"/>
      <c r="G1864" s="1142"/>
      <c r="H1864" s="1142"/>
      <c r="I1864" s="1148"/>
      <c r="J1864" s="1142"/>
      <c r="K1864" s="1142"/>
      <c r="L1864" s="1142"/>
      <c r="M1864" s="1142"/>
      <c r="N1864" s="1142"/>
    </row>
    <row r="1865" spans="1:14" s="3" customFormat="1" x14ac:dyDescent="0.25">
      <c r="A1865" s="727"/>
      <c r="B1865" s="609"/>
      <c r="C1865" s="609"/>
      <c r="D1865" s="610"/>
      <c r="E1865" s="1140"/>
      <c r="F1865" s="1141"/>
      <c r="G1865" s="1142"/>
      <c r="H1865" s="1142"/>
      <c r="I1865" s="1148"/>
      <c r="J1865" s="1142"/>
      <c r="K1865" s="1142"/>
      <c r="L1865" s="1142"/>
      <c r="M1865" s="1142"/>
      <c r="N1865" s="1142"/>
    </row>
    <row r="1866" spans="1:14" s="3" customFormat="1" x14ac:dyDescent="0.25">
      <c r="A1866" s="727"/>
      <c r="B1866" s="609"/>
      <c r="C1866" s="609"/>
      <c r="D1866" s="610"/>
      <c r="E1866" s="1140"/>
      <c r="F1866" s="1141"/>
      <c r="G1866" s="1142"/>
      <c r="H1866" s="1142"/>
      <c r="I1866" s="1148"/>
      <c r="J1866" s="1142"/>
      <c r="K1866" s="1142"/>
      <c r="L1866" s="1142"/>
      <c r="M1866" s="1142"/>
      <c r="N1866" s="1142"/>
    </row>
    <row r="1867" spans="1:14" s="3" customFormat="1" x14ac:dyDescent="0.25">
      <c r="A1867" s="727"/>
      <c r="B1867" s="609"/>
      <c r="C1867" s="609"/>
      <c r="D1867" s="610"/>
      <c r="E1867" s="1140"/>
      <c r="F1867" s="1141"/>
      <c r="G1867" s="1142"/>
      <c r="H1867" s="1142"/>
      <c r="I1867" s="1148"/>
      <c r="J1867" s="1142"/>
      <c r="K1867" s="1142"/>
      <c r="L1867" s="1142"/>
      <c r="M1867" s="1142"/>
      <c r="N1867" s="1142"/>
    </row>
    <row r="1868" spans="1:14" s="3" customFormat="1" x14ac:dyDescent="0.25">
      <c r="A1868" s="727"/>
      <c r="B1868" s="609"/>
      <c r="C1868" s="609"/>
      <c r="D1868" s="610"/>
      <c r="E1868" s="1140"/>
      <c r="F1868" s="1141"/>
      <c r="G1868" s="1142"/>
      <c r="H1868" s="1142"/>
      <c r="I1868" s="1148"/>
      <c r="J1868" s="1142"/>
      <c r="K1868" s="1142"/>
      <c r="L1868" s="1142"/>
      <c r="M1868" s="1142"/>
      <c r="N1868" s="1142"/>
    </row>
    <row r="1869" spans="1:14" s="3" customFormat="1" x14ac:dyDescent="0.25">
      <c r="A1869" s="727"/>
      <c r="B1869" s="609"/>
      <c r="C1869" s="609"/>
      <c r="D1869" s="610"/>
      <c r="E1869" s="1140"/>
      <c r="F1869" s="1141"/>
      <c r="G1869" s="1142"/>
      <c r="H1869" s="1142"/>
      <c r="I1869" s="1148"/>
      <c r="J1869" s="1142"/>
      <c r="K1869" s="1142"/>
      <c r="L1869" s="1142"/>
      <c r="M1869" s="1142"/>
      <c r="N1869" s="1142"/>
    </row>
    <row r="1870" spans="1:14" s="3" customFormat="1" x14ac:dyDescent="0.25">
      <c r="A1870" s="727"/>
      <c r="B1870" s="609"/>
      <c r="C1870" s="609"/>
      <c r="D1870" s="610"/>
      <c r="E1870" s="1140"/>
      <c r="F1870" s="1141"/>
      <c r="G1870" s="1142"/>
      <c r="H1870" s="1142"/>
      <c r="I1870" s="1148"/>
      <c r="J1870" s="1142"/>
      <c r="K1870" s="1142"/>
      <c r="L1870" s="1142"/>
      <c r="M1870" s="1142"/>
      <c r="N1870" s="1142"/>
    </row>
    <row r="1871" spans="1:14" s="3" customFormat="1" x14ac:dyDescent="0.25">
      <c r="A1871" s="727"/>
      <c r="B1871" s="609"/>
      <c r="C1871" s="609"/>
      <c r="D1871" s="610"/>
      <c r="E1871" s="1140"/>
      <c r="F1871" s="1141"/>
      <c r="G1871" s="1142"/>
      <c r="H1871" s="1142"/>
      <c r="I1871" s="1148"/>
      <c r="J1871" s="1142"/>
      <c r="K1871" s="1142"/>
      <c r="L1871" s="1142"/>
      <c r="M1871" s="1142"/>
      <c r="N1871" s="1142"/>
    </row>
    <row r="1872" spans="1:14" s="3" customFormat="1" x14ac:dyDescent="0.25">
      <c r="A1872" s="727"/>
      <c r="B1872" s="609"/>
      <c r="C1872" s="609"/>
      <c r="D1872" s="610"/>
      <c r="E1872" s="1140"/>
      <c r="F1872" s="1141"/>
      <c r="G1872" s="1142"/>
      <c r="H1872" s="1142"/>
      <c r="I1872" s="1148"/>
      <c r="J1872" s="1142"/>
      <c r="K1872" s="1142"/>
      <c r="L1872" s="1142"/>
      <c r="M1872" s="1142"/>
      <c r="N1872" s="1142"/>
    </row>
    <row r="1873" spans="1:14" s="3" customFormat="1" x14ac:dyDescent="0.25">
      <c r="A1873" s="727"/>
      <c r="B1873" s="609"/>
      <c r="C1873" s="609"/>
      <c r="D1873" s="610"/>
      <c r="E1873" s="1140"/>
      <c r="F1873" s="1141"/>
      <c r="G1873" s="1142"/>
      <c r="H1873" s="1142"/>
      <c r="I1873" s="1148"/>
      <c r="J1873" s="1142"/>
      <c r="K1873" s="1142"/>
      <c r="L1873" s="1142"/>
      <c r="M1873" s="1142"/>
      <c r="N1873" s="1142"/>
    </row>
    <row r="1874" spans="1:14" s="3" customFormat="1" x14ac:dyDescent="0.25">
      <c r="A1874" s="727"/>
      <c r="B1874" s="609"/>
      <c r="C1874" s="609"/>
      <c r="D1874" s="610"/>
      <c r="E1874" s="1140"/>
      <c r="F1874" s="1141"/>
      <c r="G1874" s="1142"/>
      <c r="H1874" s="1142"/>
      <c r="I1874" s="1148"/>
      <c r="J1874" s="1142"/>
      <c r="K1874" s="1142"/>
      <c r="L1874" s="1142"/>
      <c r="M1874" s="1142"/>
      <c r="N1874" s="1142"/>
    </row>
    <row r="1875" spans="1:14" s="3" customFormat="1" x14ac:dyDescent="0.25">
      <c r="A1875" s="727"/>
      <c r="B1875" s="609"/>
      <c r="C1875" s="609"/>
      <c r="D1875" s="610"/>
      <c r="E1875" s="1140"/>
      <c r="F1875" s="1141"/>
      <c r="G1875" s="1142"/>
      <c r="H1875" s="1142"/>
      <c r="I1875" s="1148"/>
      <c r="J1875" s="1142"/>
      <c r="K1875" s="1142"/>
      <c r="L1875" s="1142"/>
      <c r="M1875" s="1142"/>
      <c r="N1875" s="1142"/>
    </row>
    <row r="1876" spans="1:14" s="3" customFormat="1" x14ac:dyDescent="0.25">
      <c r="A1876" s="727"/>
      <c r="B1876" s="609"/>
      <c r="C1876" s="609"/>
      <c r="D1876" s="610"/>
      <c r="E1876" s="1140"/>
      <c r="F1876" s="1141"/>
      <c r="G1876" s="1142"/>
      <c r="H1876" s="1142"/>
      <c r="I1876" s="1148"/>
      <c r="J1876" s="1142"/>
      <c r="K1876" s="1142"/>
      <c r="L1876" s="1142"/>
      <c r="M1876" s="1142"/>
      <c r="N1876" s="1142"/>
    </row>
    <row r="1877" spans="1:14" s="3" customFormat="1" x14ac:dyDescent="0.25">
      <c r="A1877" s="727"/>
      <c r="B1877" s="609"/>
      <c r="C1877" s="609"/>
      <c r="D1877" s="610"/>
      <c r="E1877" s="1140"/>
      <c r="F1877" s="1141"/>
      <c r="G1877" s="1142"/>
      <c r="H1877" s="1142"/>
      <c r="I1877" s="1148"/>
      <c r="J1877" s="1142"/>
      <c r="K1877" s="1142"/>
      <c r="L1877" s="1142"/>
      <c r="M1877" s="1142"/>
      <c r="N1877" s="1142"/>
    </row>
    <row r="1878" spans="1:14" s="3" customFormat="1" x14ac:dyDescent="0.25">
      <c r="A1878" s="727"/>
      <c r="B1878" s="609"/>
      <c r="C1878" s="609"/>
      <c r="D1878" s="610"/>
      <c r="E1878" s="1140"/>
      <c r="F1878" s="1141"/>
      <c r="G1878" s="1142"/>
      <c r="H1878" s="1142"/>
      <c r="I1878" s="1148"/>
      <c r="J1878" s="1142"/>
      <c r="K1878" s="1142"/>
      <c r="L1878" s="1142"/>
      <c r="M1878" s="1142"/>
      <c r="N1878" s="1142"/>
    </row>
    <row r="1879" spans="1:14" s="3" customFormat="1" x14ac:dyDescent="0.25">
      <c r="A1879" s="727"/>
      <c r="B1879" s="609"/>
      <c r="C1879" s="609"/>
      <c r="D1879" s="610"/>
      <c r="E1879" s="1140"/>
      <c r="F1879" s="1141"/>
      <c r="G1879" s="1142"/>
      <c r="H1879" s="1142"/>
      <c r="I1879" s="1148"/>
      <c r="J1879" s="1142"/>
      <c r="K1879" s="1142"/>
      <c r="L1879" s="1142"/>
      <c r="M1879" s="1142"/>
      <c r="N1879" s="1142"/>
    </row>
    <row r="1880" spans="1:14" s="3" customFormat="1" x14ac:dyDescent="0.25">
      <c r="A1880" s="727"/>
      <c r="B1880" s="609"/>
      <c r="C1880" s="609"/>
      <c r="D1880" s="610"/>
      <c r="E1880" s="1140"/>
      <c r="F1880" s="1141"/>
      <c r="G1880" s="1142"/>
      <c r="H1880" s="1142"/>
      <c r="I1880" s="1148"/>
      <c r="J1880" s="1142"/>
      <c r="K1880" s="1142"/>
      <c r="L1880" s="1142"/>
      <c r="M1880" s="1142"/>
      <c r="N1880" s="1142"/>
    </row>
    <row r="1881" spans="1:14" s="3" customFormat="1" x14ac:dyDescent="0.25">
      <c r="A1881" s="727"/>
      <c r="B1881" s="609"/>
      <c r="C1881" s="609"/>
      <c r="D1881" s="610"/>
      <c r="E1881" s="1140"/>
      <c r="F1881" s="1141"/>
      <c r="G1881" s="1142"/>
      <c r="H1881" s="1142"/>
      <c r="I1881" s="1148"/>
      <c r="J1881" s="1142"/>
      <c r="K1881" s="1142"/>
      <c r="L1881" s="1142"/>
      <c r="M1881" s="1142"/>
      <c r="N1881" s="1142"/>
    </row>
    <row r="1882" spans="1:14" s="3" customFormat="1" x14ac:dyDescent="0.25">
      <c r="A1882" s="727"/>
      <c r="B1882" s="609"/>
      <c r="C1882" s="609"/>
      <c r="D1882" s="610"/>
      <c r="E1882" s="1140"/>
      <c r="F1882" s="1141"/>
      <c r="G1882" s="1142"/>
      <c r="H1882" s="1142"/>
      <c r="I1882" s="1148"/>
      <c r="J1882" s="1142"/>
      <c r="K1882" s="1142"/>
      <c r="L1882" s="1142"/>
      <c r="M1882" s="1142"/>
      <c r="N1882" s="1142"/>
    </row>
    <row r="1883" spans="1:14" s="3" customFormat="1" x14ac:dyDescent="0.25">
      <c r="A1883" s="727"/>
      <c r="B1883" s="609"/>
      <c r="C1883" s="609"/>
      <c r="D1883" s="610"/>
      <c r="E1883" s="1140"/>
      <c r="F1883" s="1141"/>
      <c r="G1883" s="1142"/>
      <c r="H1883" s="1142"/>
      <c r="I1883" s="1148"/>
      <c r="J1883" s="1142"/>
      <c r="K1883" s="1142"/>
      <c r="L1883" s="1142"/>
      <c r="M1883" s="1142"/>
      <c r="N1883" s="1142"/>
    </row>
    <row r="1884" spans="1:14" s="3" customFormat="1" x14ac:dyDescent="0.25">
      <c r="A1884" s="727"/>
      <c r="B1884" s="609"/>
      <c r="C1884" s="609"/>
      <c r="D1884" s="610"/>
      <c r="E1884" s="1140"/>
      <c r="F1884" s="1141"/>
      <c r="G1884" s="1142"/>
      <c r="H1884" s="1142"/>
      <c r="I1884" s="1148"/>
      <c r="J1884" s="1142"/>
      <c r="K1884" s="1142"/>
      <c r="L1884" s="1142"/>
      <c r="M1884" s="1142"/>
      <c r="N1884" s="1142"/>
    </row>
    <row r="1885" spans="1:14" s="3" customFormat="1" x14ac:dyDescent="0.25">
      <c r="A1885" s="727"/>
      <c r="B1885" s="609"/>
      <c r="C1885" s="609"/>
      <c r="D1885" s="610"/>
      <c r="E1885" s="1140"/>
      <c r="F1885" s="1141"/>
      <c r="G1885" s="1142"/>
      <c r="H1885" s="1142"/>
      <c r="I1885" s="1148"/>
      <c r="J1885" s="1142"/>
      <c r="K1885" s="1142"/>
      <c r="L1885" s="1142"/>
      <c r="M1885" s="1142"/>
      <c r="N1885" s="1142"/>
    </row>
    <row r="1886" spans="1:14" s="3" customFormat="1" x14ac:dyDescent="0.25">
      <c r="A1886" s="727"/>
      <c r="B1886" s="609"/>
      <c r="C1886" s="609"/>
      <c r="D1886" s="610"/>
      <c r="E1886" s="1140"/>
      <c r="F1886" s="1141"/>
      <c r="G1886" s="1142"/>
      <c r="H1886" s="1142"/>
      <c r="I1886" s="1148"/>
      <c r="J1886" s="1142"/>
      <c r="K1886" s="1142"/>
      <c r="L1886" s="1142"/>
      <c r="M1886" s="1142"/>
      <c r="N1886" s="1142"/>
    </row>
    <row r="1887" spans="1:14" s="3" customFormat="1" x14ac:dyDescent="0.25">
      <c r="A1887" s="727"/>
      <c r="B1887" s="609"/>
      <c r="C1887" s="609"/>
      <c r="D1887" s="610"/>
      <c r="E1887" s="1140"/>
      <c r="F1887" s="1141"/>
      <c r="G1887" s="1142"/>
      <c r="H1887" s="1142"/>
      <c r="I1887" s="1148"/>
      <c r="J1887" s="1142"/>
      <c r="K1887" s="1142"/>
      <c r="L1887" s="1142"/>
      <c r="M1887" s="1142"/>
      <c r="N1887" s="1142"/>
    </row>
    <row r="1888" spans="1:14" s="3" customFormat="1" x14ac:dyDescent="0.25">
      <c r="A1888" s="727"/>
      <c r="B1888" s="609"/>
      <c r="C1888" s="609"/>
      <c r="D1888" s="610"/>
      <c r="E1888" s="1140"/>
      <c r="F1888" s="1141"/>
      <c r="G1888" s="1142"/>
      <c r="H1888" s="1142"/>
      <c r="I1888" s="1148"/>
      <c r="J1888" s="1142"/>
      <c r="K1888" s="1142"/>
      <c r="L1888" s="1142"/>
      <c r="M1888" s="1142"/>
      <c r="N1888" s="1142"/>
    </row>
    <row r="1889" spans="1:14" s="3" customFormat="1" x14ac:dyDescent="0.25">
      <c r="A1889" s="727"/>
      <c r="B1889" s="609"/>
      <c r="C1889" s="609"/>
      <c r="D1889" s="610"/>
      <c r="E1889" s="1140"/>
      <c r="F1889" s="1141"/>
      <c r="G1889" s="1142"/>
      <c r="H1889" s="1142"/>
      <c r="I1889" s="1148"/>
      <c r="J1889" s="1142"/>
      <c r="K1889" s="1142"/>
      <c r="L1889" s="1142"/>
      <c r="M1889" s="1142"/>
      <c r="N1889" s="1142"/>
    </row>
    <row r="1890" spans="1:14" s="3" customFormat="1" x14ac:dyDescent="0.25">
      <c r="A1890" s="727"/>
      <c r="B1890" s="609"/>
      <c r="C1890" s="609"/>
      <c r="D1890" s="610"/>
      <c r="E1890" s="1140"/>
      <c r="F1890" s="1141"/>
      <c r="G1890" s="1142"/>
      <c r="H1890" s="1142"/>
      <c r="I1890" s="1148"/>
      <c r="J1890" s="1142"/>
      <c r="K1890" s="1142"/>
      <c r="L1890" s="1142"/>
      <c r="M1890" s="1142"/>
      <c r="N1890" s="1142"/>
    </row>
    <row r="1891" spans="1:14" s="3" customFormat="1" x14ac:dyDescent="0.25">
      <c r="A1891" s="727"/>
      <c r="B1891" s="609"/>
      <c r="C1891" s="609"/>
      <c r="D1891" s="610"/>
      <c r="E1891" s="1140"/>
      <c r="F1891" s="1141"/>
      <c r="G1891" s="1142"/>
      <c r="H1891" s="1142"/>
      <c r="I1891" s="1148"/>
      <c r="J1891" s="1142"/>
      <c r="K1891" s="1142"/>
      <c r="L1891" s="1142"/>
      <c r="M1891" s="1142"/>
      <c r="N1891" s="1142"/>
    </row>
    <row r="1892" spans="1:14" s="3" customFormat="1" x14ac:dyDescent="0.25">
      <c r="A1892" s="727"/>
      <c r="B1892" s="609"/>
      <c r="C1892" s="609"/>
      <c r="D1892" s="610"/>
      <c r="E1892" s="1140"/>
      <c r="F1892" s="1141"/>
      <c r="G1892" s="1142"/>
      <c r="H1892" s="1142"/>
      <c r="I1892" s="1148"/>
      <c r="J1892" s="1142"/>
      <c r="K1892" s="1142"/>
      <c r="L1892" s="1142"/>
      <c r="M1892" s="1142"/>
      <c r="N1892" s="1142"/>
    </row>
    <row r="1893" spans="1:14" s="3" customFormat="1" x14ac:dyDescent="0.25">
      <c r="A1893" s="727"/>
      <c r="B1893" s="609"/>
      <c r="C1893" s="609"/>
      <c r="D1893" s="610"/>
      <c r="E1893" s="1140"/>
      <c r="F1893" s="1141"/>
      <c r="G1893" s="1142"/>
      <c r="H1893" s="1142"/>
      <c r="I1893" s="1148"/>
      <c r="J1893" s="1142"/>
      <c r="K1893" s="1142"/>
      <c r="L1893" s="1142"/>
      <c r="M1893" s="1142"/>
      <c r="N1893" s="1142"/>
    </row>
    <row r="1894" spans="1:14" s="3" customFormat="1" x14ac:dyDescent="0.25">
      <c r="A1894" s="727"/>
      <c r="B1894" s="609"/>
      <c r="C1894" s="609"/>
      <c r="D1894" s="610"/>
      <c r="E1894" s="1140"/>
      <c r="F1894" s="1141"/>
      <c r="G1894" s="1142"/>
      <c r="H1894" s="1142"/>
      <c r="I1894" s="1148"/>
      <c r="J1894" s="1142"/>
      <c r="K1894" s="1142"/>
      <c r="L1894" s="1142"/>
      <c r="M1894" s="1142"/>
      <c r="N1894" s="1142"/>
    </row>
    <row r="1895" spans="1:14" s="3" customFormat="1" x14ac:dyDescent="0.25">
      <c r="A1895" s="727"/>
      <c r="B1895" s="609"/>
      <c r="C1895" s="609"/>
      <c r="D1895" s="610"/>
      <c r="E1895" s="1140"/>
      <c r="F1895" s="1141"/>
      <c r="G1895" s="1142"/>
      <c r="H1895" s="1142"/>
      <c r="I1895" s="1148"/>
      <c r="J1895" s="1142"/>
      <c r="K1895" s="1142"/>
      <c r="L1895" s="1142"/>
      <c r="M1895" s="1142"/>
      <c r="N1895" s="1142"/>
    </row>
    <row r="1896" spans="1:14" s="3" customFormat="1" x14ac:dyDescent="0.25">
      <c r="A1896" s="727"/>
      <c r="B1896" s="609"/>
      <c r="C1896" s="609"/>
      <c r="D1896" s="610"/>
      <c r="E1896" s="1140"/>
      <c r="F1896" s="1141"/>
      <c r="G1896" s="1142"/>
      <c r="H1896" s="1142"/>
      <c r="I1896" s="1148"/>
      <c r="J1896" s="1142"/>
      <c r="K1896" s="1142"/>
      <c r="L1896" s="1142"/>
      <c r="M1896" s="1142"/>
      <c r="N1896" s="1142"/>
    </row>
    <row r="1897" spans="1:14" s="3" customFormat="1" x14ac:dyDescent="0.25">
      <c r="A1897" s="727"/>
      <c r="B1897" s="609"/>
      <c r="C1897" s="609"/>
      <c r="D1897" s="610"/>
      <c r="E1897" s="1140"/>
      <c r="F1897" s="1141"/>
      <c r="G1897" s="1142"/>
      <c r="H1897" s="1142"/>
      <c r="I1897" s="1148"/>
      <c r="J1897" s="1142"/>
      <c r="K1897" s="1142"/>
      <c r="L1897" s="1142"/>
      <c r="M1897" s="1142"/>
      <c r="N1897" s="1142"/>
    </row>
    <row r="1898" spans="1:14" s="3" customFormat="1" x14ac:dyDescent="0.25">
      <c r="A1898" s="727"/>
      <c r="B1898" s="609"/>
      <c r="C1898" s="609"/>
      <c r="D1898" s="610"/>
      <c r="E1898" s="1140"/>
      <c r="F1898" s="1141"/>
      <c r="G1898" s="1142"/>
      <c r="H1898" s="1142"/>
      <c r="I1898" s="1148"/>
      <c r="J1898" s="1142"/>
      <c r="K1898" s="1142"/>
      <c r="L1898" s="1142"/>
      <c r="M1898" s="1142"/>
      <c r="N1898" s="1142"/>
    </row>
    <row r="1899" spans="1:14" s="3" customFormat="1" x14ac:dyDescent="0.25">
      <c r="A1899" s="727"/>
      <c r="B1899" s="609"/>
      <c r="C1899" s="609"/>
      <c r="D1899" s="610"/>
      <c r="E1899" s="1140"/>
      <c r="F1899" s="1141"/>
      <c r="G1899" s="1142"/>
      <c r="H1899" s="1142"/>
      <c r="I1899" s="1148"/>
      <c r="J1899" s="1142"/>
      <c r="K1899" s="1142"/>
      <c r="L1899" s="1142"/>
      <c r="M1899" s="1142"/>
      <c r="N1899" s="1142"/>
    </row>
    <row r="1900" spans="1:14" s="3" customFormat="1" x14ac:dyDescent="0.25">
      <c r="A1900" s="727"/>
      <c r="B1900" s="609"/>
      <c r="C1900" s="609"/>
      <c r="D1900" s="610"/>
      <c r="E1900" s="1140"/>
      <c r="F1900" s="1141"/>
      <c r="G1900" s="1142"/>
      <c r="H1900" s="1142"/>
      <c r="I1900" s="1148"/>
      <c r="J1900" s="1142"/>
      <c r="K1900" s="1142"/>
      <c r="L1900" s="1142"/>
      <c r="M1900" s="1142"/>
      <c r="N1900" s="1142"/>
    </row>
    <row r="1901" spans="1:14" s="3" customFormat="1" x14ac:dyDescent="0.25">
      <c r="A1901" s="727"/>
      <c r="B1901" s="609"/>
      <c r="C1901" s="609"/>
      <c r="D1901" s="610"/>
      <c r="E1901" s="1140"/>
      <c r="F1901" s="1141"/>
      <c r="G1901" s="1142"/>
      <c r="H1901" s="1142"/>
      <c r="I1901" s="1148"/>
      <c r="J1901" s="1142"/>
      <c r="K1901" s="1142"/>
      <c r="L1901" s="1142"/>
      <c r="M1901" s="1142"/>
      <c r="N1901" s="1142"/>
    </row>
    <row r="1902" spans="1:14" s="3" customFormat="1" x14ac:dyDescent="0.25">
      <c r="A1902" s="727"/>
      <c r="B1902" s="609"/>
      <c r="C1902" s="609"/>
      <c r="D1902" s="610"/>
      <c r="E1902" s="1140"/>
      <c r="F1902" s="1141"/>
      <c r="G1902" s="1142"/>
      <c r="H1902" s="1142"/>
      <c r="I1902" s="1148"/>
      <c r="J1902" s="1142"/>
      <c r="K1902" s="1142"/>
      <c r="L1902" s="1142"/>
      <c r="M1902" s="1142"/>
      <c r="N1902" s="1142"/>
    </row>
    <row r="1903" spans="1:14" s="3" customFormat="1" x14ac:dyDescent="0.25">
      <c r="A1903" s="727"/>
      <c r="B1903" s="609"/>
      <c r="C1903" s="609"/>
      <c r="D1903" s="610"/>
      <c r="E1903" s="1140"/>
      <c r="F1903" s="1141"/>
      <c r="G1903" s="1142"/>
      <c r="H1903" s="1142"/>
      <c r="I1903" s="1148"/>
      <c r="J1903" s="1142"/>
      <c r="K1903" s="1142"/>
      <c r="L1903" s="1142"/>
      <c r="M1903" s="1142"/>
      <c r="N1903" s="1142"/>
    </row>
    <row r="1904" spans="1:14" s="3" customFormat="1" x14ac:dyDescent="0.25">
      <c r="A1904" s="727"/>
      <c r="B1904" s="609"/>
      <c r="C1904" s="609"/>
      <c r="D1904" s="610"/>
      <c r="E1904" s="1140"/>
      <c r="F1904" s="1141"/>
      <c r="G1904" s="1142"/>
      <c r="H1904" s="1142"/>
      <c r="I1904" s="1148"/>
      <c r="J1904" s="1142"/>
      <c r="K1904" s="1142"/>
      <c r="L1904" s="1142"/>
      <c r="M1904" s="1142"/>
      <c r="N1904" s="1142"/>
    </row>
    <row r="1905" spans="1:14" s="3" customFormat="1" x14ac:dyDescent="0.25">
      <c r="A1905" s="727"/>
      <c r="B1905" s="609"/>
      <c r="C1905" s="609"/>
      <c r="D1905" s="610"/>
      <c r="E1905" s="1140"/>
      <c r="F1905" s="1141"/>
      <c r="G1905" s="1142"/>
      <c r="H1905" s="1142"/>
      <c r="I1905" s="1148"/>
      <c r="J1905" s="1142"/>
      <c r="K1905" s="1142"/>
      <c r="L1905" s="1142"/>
      <c r="M1905" s="1142"/>
      <c r="N1905" s="1142"/>
    </row>
    <row r="1906" spans="1:14" s="3" customFormat="1" x14ac:dyDescent="0.25">
      <c r="A1906" s="727"/>
      <c r="B1906" s="609"/>
      <c r="C1906" s="609"/>
      <c r="D1906" s="610"/>
      <c r="E1906" s="1140"/>
      <c r="F1906" s="1141"/>
      <c r="G1906" s="1142"/>
      <c r="H1906" s="1142"/>
      <c r="I1906" s="1148"/>
      <c r="J1906" s="1142"/>
      <c r="K1906" s="1142"/>
      <c r="L1906" s="1142"/>
      <c r="M1906" s="1142"/>
      <c r="N1906" s="1142"/>
    </row>
    <row r="1907" spans="1:14" s="3" customFormat="1" x14ac:dyDescent="0.25">
      <c r="A1907" s="727"/>
      <c r="B1907" s="609"/>
      <c r="C1907" s="609"/>
      <c r="D1907" s="610"/>
      <c r="E1907" s="1140"/>
      <c r="F1907" s="1141"/>
      <c r="G1907" s="1142"/>
      <c r="H1907" s="1142"/>
      <c r="I1907" s="1148"/>
      <c r="J1907" s="1142"/>
      <c r="K1907" s="1142"/>
      <c r="L1907" s="1142"/>
      <c r="M1907" s="1142"/>
      <c r="N1907" s="1142"/>
    </row>
    <row r="1908" spans="1:14" s="3" customFormat="1" x14ac:dyDescent="0.25">
      <c r="A1908" s="727"/>
      <c r="B1908" s="609"/>
      <c r="C1908" s="609"/>
      <c r="D1908" s="610"/>
      <c r="E1908" s="1140"/>
      <c r="F1908" s="1141"/>
      <c r="G1908" s="1142"/>
      <c r="H1908" s="1142"/>
      <c r="I1908" s="1148"/>
      <c r="J1908" s="1142"/>
      <c r="K1908" s="1142"/>
      <c r="L1908" s="1142"/>
      <c r="M1908" s="1142"/>
      <c r="N1908" s="1142"/>
    </row>
    <row r="1909" spans="1:14" s="3" customFormat="1" x14ac:dyDescent="0.25">
      <c r="A1909" s="727"/>
      <c r="B1909" s="609"/>
      <c r="C1909" s="609"/>
      <c r="D1909" s="610"/>
      <c r="E1909" s="1140"/>
      <c r="F1909" s="1141"/>
      <c r="G1909" s="1142"/>
      <c r="H1909" s="1142"/>
      <c r="I1909" s="1148"/>
      <c r="J1909" s="1142"/>
      <c r="K1909" s="1142"/>
      <c r="L1909" s="1142"/>
      <c r="M1909" s="1142"/>
      <c r="N1909" s="1142"/>
    </row>
    <row r="1910" spans="1:14" s="3" customFormat="1" x14ac:dyDescent="0.25">
      <c r="A1910" s="727"/>
      <c r="B1910" s="609"/>
      <c r="C1910" s="609"/>
      <c r="D1910" s="610"/>
      <c r="E1910" s="1140"/>
      <c r="F1910" s="1141"/>
      <c r="G1910" s="1142"/>
      <c r="H1910" s="1142"/>
      <c r="I1910" s="1148"/>
      <c r="J1910" s="1142"/>
      <c r="K1910" s="1142"/>
      <c r="L1910" s="1142"/>
      <c r="M1910" s="1142"/>
      <c r="N1910" s="1142"/>
    </row>
    <row r="1911" spans="1:14" s="3" customFormat="1" x14ac:dyDescent="0.25">
      <c r="A1911" s="727"/>
      <c r="B1911" s="609"/>
      <c r="C1911" s="609"/>
      <c r="D1911" s="610"/>
      <c r="E1911" s="1140"/>
      <c r="F1911" s="1141"/>
      <c r="G1911" s="1142"/>
      <c r="H1911" s="1142"/>
      <c r="I1911" s="1148"/>
      <c r="J1911" s="1142"/>
      <c r="K1911" s="1142"/>
      <c r="L1911" s="1142"/>
      <c r="M1911" s="1142"/>
      <c r="N1911" s="1142"/>
    </row>
    <row r="1912" spans="1:14" s="3" customFormat="1" x14ac:dyDescent="0.25">
      <c r="A1912" s="727"/>
      <c r="B1912" s="609"/>
      <c r="C1912" s="609"/>
      <c r="D1912" s="610"/>
      <c r="E1912" s="1140"/>
      <c r="F1912" s="1141"/>
      <c r="G1912" s="1142"/>
      <c r="H1912" s="1142"/>
      <c r="I1912" s="1148"/>
      <c r="J1912" s="1142"/>
      <c r="K1912" s="1142"/>
      <c r="L1912" s="1142"/>
      <c r="M1912" s="1142"/>
      <c r="N1912" s="1142"/>
    </row>
    <row r="1913" spans="1:14" s="3" customFormat="1" x14ac:dyDescent="0.25">
      <c r="A1913" s="727"/>
      <c r="B1913" s="609"/>
      <c r="C1913" s="609"/>
      <c r="D1913" s="610"/>
      <c r="E1913" s="1140"/>
      <c r="F1913" s="1141"/>
      <c r="G1913" s="1142"/>
      <c r="H1913" s="1142"/>
      <c r="I1913" s="1148"/>
      <c r="J1913" s="1142"/>
      <c r="K1913" s="1142"/>
      <c r="L1913" s="1142"/>
      <c r="M1913" s="1142"/>
      <c r="N1913" s="1142"/>
    </row>
    <row r="1914" spans="1:14" s="3" customFormat="1" x14ac:dyDescent="0.25">
      <c r="A1914" s="727"/>
      <c r="B1914" s="609"/>
      <c r="C1914" s="609"/>
      <c r="D1914" s="610"/>
      <c r="E1914" s="1140"/>
      <c r="F1914" s="1141"/>
      <c r="G1914" s="1142"/>
      <c r="H1914" s="1142"/>
      <c r="I1914" s="1148"/>
      <c r="J1914" s="1142"/>
      <c r="K1914" s="1142"/>
      <c r="L1914" s="1142"/>
      <c r="M1914" s="1142"/>
      <c r="N1914" s="1142"/>
    </row>
    <row r="1915" spans="1:14" s="3" customFormat="1" x14ac:dyDescent="0.25">
      <c r="A1915" s="727"/>
      <c r="B1915" s="609"/>
      <c r="C1915" s="609"/>
      <c r="D1915" s="610"/>
      <c r="E1915" s="1140"/>
      <c r="F1915" s="1141"/>
      <c r="G1915" s="1142"/>
      <c r="H1915" s="1142"/>
      <c r="I1915" s="1148"/>
      <c r="J1915" s="1142"/>
      <c r="K1915" s="1142"/>
      <c r="L1915" s="1142"/>
      <c r="M1915" s="1142"/>
      <c r="N1915" s="1142"/>
    </row>
    <row r="1916" spans="1:14" s="3" customFormat="1" x14ac:dyDescent="0.25">
      <c r="A1916" s="727"/>
      <c r="B1916" s="609"/>
      <c r="C1916" s="609"/>
      <c r="D1916" s="610"/>
      <c r="E1916" s="1140"/>
      <c r="F1916" s="1141"/>
      <c r="G1916" s="1142"/>
      <c r="H1916" s="1142"/>
      <c r="I1916" s="1148"/>
      <c r="J1916" s="1142"/>
      <c r="K1916" s="1142"/>
      <c r="L1916" s="1142"/>
      <c r="M1916" s="1142"/>
      <c r="N1916" s="1142"/>
    </row>
    <row r="1917" spans="1:14" s="3" customFormat="1" x14ac:dyDescent="0.25">
      <c r="A1917" s="727"/>
      <c r="B1917" s="609"/>
      <c r="C1917" s="609"/>
      <c r="D1917" s="610"/>
      <c r="E1917" s="1140"/>
      <c r="F1917" s="1141"/>
      <c r="G1917" s="1142"/>
      <c r="H1917" s="1142"/>
      <c r="I1917" s="1148"/>
      <c r="J1917" s="1142"/>
      <c r="K1917" s="1142"/>
      <c r="L1917" s="1142"/>
      <c r="M1917" s="1142"/>
      <c r="N1917" s="1142"/>
    </row>
    <row r="1918" spans="1:14" s="3" customFormat="1" x14ac:dyDescent="0.25">
      <c r="A1918" s="727"/>
      <c r="B1918" s="609"/>
      <c r="C1918" s="609"/>
      <c r="D1918" s="610"/>
      <c r="E1918" s="1140"/>
      <c r="F1918" s="1141"/>
      <c r="G1918" s="1142"/>
      <c r="H1918" s="1142"/>
      <c r="I1918" s="1148"/>
      <c r="J1918" s="1142"/>
      <c r="K1918" s="1142"/>
      <c r="L1918" s="1142"/>
      <c r="M1918" s="1142"/>
      <c r="N1918" s="1142"/>
    </row>
    <row r="1919" spans="1:14" s="3" customFormat="1" x14ac:dyDescent="0.25">
      <c r="A1919" s="727"/>
      <c r="B1919" s="609"/>
      <c r="C1919" s="609"/>
      <c r="D1919" s="610"/>
      <c r="E1919" s="1140"/>
      <c r="F1919" s="1141"/>
      <c r="G1919" s="1142"/>
      <c r="H1919" s="1142"/>
      <c r="I1919" s="1148"/>
      <c r="J1919" s="1142"/>
      <c r="K1919" s="1142"/>
      <c r="L1919" s="1142"/>
      <c r="M1919" s="1142"/>
      <c r="N1919" s="1142"/>
    </row>
    <row r="1920" spans="1:14" s="3" customFormat="1" x14ac:dyDescent="0.25">
      <c r="A1920" s="727"/>
      <c r="B1920" s="609"/>
      <c r="C1920" s="609"/>
      <c r="D1920" s="610"/>
      <c r="E1920" s="1140"/>
      <c r="F1920" s="1141"/>
      <c r="G1920" s="1142"/>
      <c r="H1920" s="1142"/>
      <c r="I1920" s="1148"/>
      <c r="J1920" s="1142"/>
      <c r="K1920" s="1142"/>
      <c r="L1920" s="1142"/>
      <c r="M1920" s="1142"/>
      <c r="N1920" s="1142"/>
    </row>
    <row r="1921" spans="1:14" s="3" customFormat="1" x14ac:dyDescent="0.25">
      <c r="A1921" s="727"/>
      <c r="B1921" s="609"/>
      <c r="C1921" s="609"/>
      <c r="D1921" s="610"/>
      <c r="E1921" s="1140"/>
      <c r="F1921" s="1141"/>
      <c r="G1921" s="1142"/>
      <c r="H1921" s="1142"/>
      <c r="I1921" s="1148"/>
      <c r="J1921" s="1142"/>
      <c r="K1921" s="1142"/>
      <c r="L1921" s="1142"/>
      <c r="M1921" s="1142"/>
      <c r="N1921" s="1142"/>
    </row>
    <row r="1922" spans="1:14" s="3" customFormat="1" x14ac:dyDescent="0.25">
      <c r="A1922" s="727"/>
      <c r="B1922" s="609"/>
      <c r="C1922" s="609"/>
      <c r="D1922" s="610"/>
      <c r="E1922" s="1140"/>
      <c r="F1922" s="1141"/>
      <c r="G1922" s="1142"/>
      <c r="H1922" s="1142"/>
      <c r="I1922" s="1148"/>
      <c r="J1922" s="1142"/>
      <c r="K1922" s="1142"/>
      <c r="L1922" s="1142"/>
      <c r="M1922" s="1142"/>
      <c r="N1922" s="1142"/>
    </row>
    <row r="1923" spans="1:14" s="3" customFormat="1" x14ac:dyDescent="0.25">
      <c r="A1923" s="727"/>
      <c r="B1923" s="609"/>
      <c r="C1923" s="609"/>
      <c r="D1923" s="610"/>
      <c r="E1923" s="1140"/>
      <c r="F1923" s="1141"/>
      <c r="G1923" s="1142"/>
      <c r="H1923" s="1142"/>
      <c r="I1923" s="1148"/>
      <c r="J1923" s="1142"/>
      <c r="K1923" s="1142"/>
      <c r="L1923" s="1142"/>
      <c r="M1923" s="1142"/>
      <c r="N1923" s="1142"/>
    </row>
    <row r="1924" spans="1:14" s="3" customFormat="1" x14ac:dyDescent="0.25">
      <c r="A1924" s="727"/>
      <c r="B1924" s="609"/>
      <c r="C1924" s="609"/>
      <c r="D1924" s="610"/>
      <c r="E1924" s="1140"/>
      <c r="F1924" s="1141"/>
      <c r="G1924" s="1142"/>
      <c r="H1924" s="1142"/>
      <c r="I1924" s="1148"/>
      <c r="J1924" s="1142"/>
      <c r="K1924" s="1142"/>
      <c r="L1924" s="1142"/>
      <c r="M1924" s="1142"/>
      <c r="N1924" s="1142"/>
    </row>
    <row r="1925" spans="1:14" s="3" customFormat="1" x14ac:dyDescent="0.25">
      <c r="A1925" s="727"/>
      <c r="B1925" s="609"/>
      <c r="C1925" s="609"/>
      <c r="D1925" s="610"/>
      <c r="E1925" s="1140"/>
      <c r="F1925" s="1141"/>
      <c r="G1925" s="1142"/>
      <c r="H1925" s="1142"/>
      <c r="I1925" s="1148"/>
      <c r="J1925" s="1142"/>
      <c r="K1925" s="1142"/>
      <c r="L1925" s="1142"/>
      <c r="M1925" s="1142"/>
      <c r="N1925" s="1142"/>
    </row>
    <row r="1926" spans="1:14" s="3" customFormat="1" x14ac:dyDescent="0.25">
      <c r="A1926" s="727"/>
      <c r="B1926" s="609"/>
      <c r="C1926" s="609"/>
      <c r="D1926" s="610"/>
      <c r="E1926" s="1140"/>
      <c r="F1926" s="1141"/>
      <c r="G1926" s="1142"/>
      <c r="H1926" s="1142"/>
      <c r="I1926" s="1148"/>
      <c r="J1926" s="1142"/>
      <c r="K1926" s="1142"/>
      <c r="L1926" s="1142"/>
      <c r="M1926" s="1142"/>
      <c r="N1926" s="1142"/>
    </row>
    <row r="1927" spans="1:14" s="3" customFormat="1" x14ac:dyDescent="0.25">
      <c r="A1927" s="727"/>
      <c r="B1927" s="609"/>
      <c r="C1927" s="609"/>
      <c r="D1927" s="610"/>
      <c r="E1927" s="1140"/>
      <c r="F1927" s="1141"/>
      <c r="G1927" s="1142"/>
      <c r="H1927" s="1142"/>
      <c r="I1927" s="1148"/>
      <c r="J1927" s="1142"/>
      <c r="K1927" s="1142"/>
      <c r="L1927" s="1142"/>
      <c r="M1927" s="1142"/>
      <c r="N1927" s="1142"/>
    </row>
    <row r="1928" spans="1:14" s="3" customFormat="1" x14ac:dyDescent="0.25">
      <c r="A1928" s="727"/>
      <c r="B1928" s="609"/>
      <c r="C1928" s="609"/>
      <c r="D1928" s="610"/>
      <c r="E1928" s="1140"/>
      <c r="F1928" s="1141"/>
      <c r="G1928" s="1142"/>
      <c r="H1928" s="1142"/>
      <c r="I1928" s="1148"/>
      <c r="J1928" s="1142"/>
      <c r="K1928" s="1142"/>
      <c r="L1928" s="1142"/>
      <c r="M1928" s="1142"/>
      <c r="N1928" s="1142"/>
    </row>
    <row r="1929" spans="1:14" s="3" customFormat="1" x14ac:dyDescent="0.25">
      <c r="A1929" s="727"/>
      <c r="B1929" s="609"/>
      <c r="C1929" s="609"/>
      <c r="D1929" s="610"/>
      <c r="E1929" s="1140"/>
      <c r="F1929" s="1141"/>
      <c r="G1929" s="1142"/>
      <c r="H1929" s="1142"/>
      <c r="I1929" s="1148"/>
      <c r="J1929" s="1142"/>
      <c r="K1929" s="1142"/>
      <c r="L1929" s="1142"/>
      <c r="M1929" s="1142"/>
      <c r="N1929" s="1142"/>
    </row>
    <row r="1930" spans="1:14" s="3" customFormat="1" x14ac:dyDescent="0.25">
      <c r="A1930" s="727"/>
      <c r="B1930" s="609"/>
      <c r="C1930" s="609"/>
      <c r="D1930" s="610"/>
      <c r="E1930" s="1140"/>
      <c r="F1930" s="1141"/>
      <c r="G1930" s="1142"/>
      <c r="H1930" s="1142"/>
      <c r="I1930" s="1148"/>
      <c r="J1930" s="1142"/>
      <c r="K1930" s="1142"/>
      <c r="L1930" s="1142"/>
      <c r="M1930" s="1142"/>
      <c r="N1930" s="1142"/>
    </row>
    <row r="1931" spans="1:14" s="3" customFormat="1" x14ac:dyDescent="0.25">
      <c r="A1931" s="727"/>
      <c r="B1931" s="609"/>
      <c r="C1931" s="609"/>
      <c r="D1931" s="610"/>
      <c r="E1931" s="1140"/>
      <c r="F1931" s="1141"/>
      <c r="G1931" s="1142"/>
      <c r="H1931" s="1142"/>
      <c r="I1931" s="1148"/>
      <c r="J1931" s="1142"/>
      <c r="K1931" s="1142"/>
      <c r="L1931" s="1142"/>
      <c r="M1931" s="1142"/>
      <c r="N1931" s="1142"/>
    </row>
    <row r="1932" spans="1:14" s="3" customFormat="1" x14ac:dyDescent="0.25">
      <c r="A1932" s="727"/>
      <c r="B1932" s="609"/>
      <c r="C1932" s="609"/>
      <c r="D1932" s="610"/>
      <c r="E1932" s="1140"/>
      <c r="F1932" s="1141"/>
      <c r="G1932" s="1142"/>
      <c r="H1932" s="1142"/>
      <c r="I1932" s="1148"/>
      <c r="J1932" s="1142"/>
      <c r="K1932" s="1142"/>
      <c r="L1932" s="1142"/>
      <c r="M1932" s="1142"/>
      <c r="N1932" s="1142"/>
    </row>
    <row r="1933" spans="1:14" s="3" customFormat="1" x14ac:dyDescent="0.25">
      <c r="A1933" s="727"/>
      <c r="B1933" s="609"/>
      <c r="C1933" s="609"/>
      <c r="D1933" s="610"/>
      <c r="E1933" s="1140"/>
      <c r="F1933" s="1141"/>
      <c r="G1933" s="1142"/>
      <c r="H1933" s="1142"/>
      <c r="I1933" s="1148"/>
      <c r="J1933" s="1142"/>
      <c r="K1933" s="1142"/>
      <c r="L1933" s="1142"/>
      <c r="M1933" s="1142"/>
      <c r="N1933" s="1142"/>
    </row>
    <row r="1934" spans="1:14" s="3" customFormat="1" x14ac:dyDescent="0.25">
      <c r="A1934" s="727"/>
      <c r="B1934" s="609"/>
      <c r="C1934" s="609"/>
      <c r="D1934" s="610"/>
      <c r="E1934" s="1140"/>
      <c r="F1934" s="1141"/>
      <c r="G1934" s="1142"/>
      <c r="H1934" s="1142"/>
      <c r="I1934" s="1148"/>
      <c r="J1934" s="1142"/>
      <c r="K1934" s="1142"/>
      <c r="L1934" s="1142"/>
      <c r="M1934" s="1142"/>
      <c r="N1934" s="1142"/>
    </row>
    <row r="1935" spans="1:14" s="3" customFormat="1" x14ac:dyDescent="0.25">
      <c r="A1935" s="727"/>
      <c r="B1935" s="609"/>
      <c r="C1935" s="609"/>
      <c r="D1935" s="610"/>
      <c r="E1935" s="1140"/>
      <c r="F1935" s="1141"/>
      <c r="G1935" s="1142"/>
      <c r="H1935" s="1142"/>
      <c r="I1935" s="1148"/>
      <c r="J1935" s="1142"/>
      <c r="K1935" s="1142"/>
      <c r="L1935" s="1142"/>
      <c r="M1935" s="1142"/>
      <c r="N1935" s="1142"/>
    </row>
    <row r="1936" spans="1:14" s="3" customFormat="1" x14ac:dyDescent="0.25">
      <c r="A1936" s="727"/>
      <c r="B1936" s="609"/>
      <c r="C1936" s="609"/>
      <c r="D1936" s="610"/>
      <c r="E1936" s="1140"/>
      <c r="F1936" s="1141"/>
      <c r="G1936" s="1142"/>
      <c r="H1936" s="1142"/>
      <c r="I1936" s="1148"/>
      <c r="J1936" s="1142"/>
      <c r="K1936" s="1142"/>
      <c r="L1936" s="1142"/>
      <c r="M1936" s="1142"/>
      <c r="N1936" s="1142"/>
    </row>
    <row r="1937" spans="1:14" s="3" customFormat="1" x14ac:dyDescent="0.25">
      <c r="A1937" s="727"/>
      <c r="B1937" s="609"/>
      <c r="C1937" s="609"/>
      <c r="D1937" s="610"/>
      <c r="E1937" s="1140"/>
      <c r="F1937" s="1141"/>
      <c r="G1937" s="1142"/>
      <c r="H1937" s="1142"/>
      <c r="I1937" s="1148"/>
      <c r="J1937" s="1142"/>
      <c r="K1937" s="1142"/>
      <c r="L1937" s="1142"/>
      <c r="M1937" s="1142"/>
      <c r="N1937" s="1142"/>
    </row>
    <row r="1938" spans="1:14" s="3" customFormat="1" x14ac:dyDescent="0.25">
      <c r="A1938" s="727"/>
      <c r="B1938" s="609"/>
      <c r="C1938" s="609"/>
      <c r="D1938" s="610"/>
      <c r="E1938" s="1140"/>
      <c r="F1938" s="1141"/>
      <c r="G1938" s="1142"/>
      <c r="H1938" s="1142"/>
      <c r="I1938" s="1148"/>
      <c r="J1938" s="1142"/>
      <c r="K1938" s="1142"/>
      <c r="L1938" s="1142"/>
      <c r="M1938" s="1142"/>
      <c r="N1938" s="1142"/>
    </row>
    <row r="1939" spans="1:14" s="3" customFormat="1" x14ac:dyDescent="0.25">
      <c r="A1939" s="727"/>
      <c r="B1939" s="609"/>
      <c r="C1939" s="609"/>
      <c r="D1939" s="610"/>
      <c r="E1939" s="1140"/>
      <c r="F1939" s="1141"/>
      <c r="G1939" s="1142"/>
      <c r="H1939" s="1142"/>
      <c r="I1939" s="1148"/>
      <c r="J1939" s="1142"/>
      <c r="K1939" s="1142"/>
      <c r="L1939" s="1142"/>
      <c r="M1939" s="1142"/>
      <c r="N1939" s="1142"/>
    </row>
    <row r="1940" spans="1:14" s="3" customFormat="1" x14ac:dyDescent="0.25">
      <c r="A1940" s="727"/>
      <c r="B1940" s="609"/>
      <c r="C1940" s="609"/>
      <c r="D1940" s="610"/>
      <c r="E1940" s="1140"/>
      <c r="F1940" s="1141"/>
      <c r="G1940" s="1142"/>
      <c r="H1940" s="1142"/>
      <c r="I1940" s="1148"/>
      <c r="J1940" s="1142"/>
      <c r="K1940" s="1142"/>
      <c r="L1940" s="1142"/>
      <c r="M1940" s="1142"/>
      <c r="N1940" s="1142"/>
    </row>
    <row r="1941" spans="1:14" s="3" customFormat="1" x14ac:dyDescent="0.25">
      <c r="A1941" s="727"/>
      <c r="B1941" s="609"/>
      <c r="C1941" s="609"/>
      <c r="D1941" s="610"/>
      <c r="E1941" s="1140"/>
      <c r="F1941" s="1141"/>
      <c r="G1941" s="1142"/>
      <c r="H1941" s="1142"/>
      <c r="I1941" s="1148"/>
      <c r="J1941" s="1142"/>
      <c r="K1941" s="1142"/>
      <c r="L1941" s="1142"/>
      <c r="M1941" s="1142"/>
      <c r="N1941" s="1142"/>
    </row>
    <row r="1942" spans="1:14" s="3" customFormat="1" x14ac:dyDescent="0.25">
      <c r="A1942" s="727"/>
      <c r="B1942" s="609"/>
      <c r="C1942" s="609"/>
      <c r="D1942" s="610"/>
      <c r="E1942" s="1140"/>
      <c r="F1942" s="1141"/>
      <c r="G1942" s="1142"/>
      <c r="H1942" s="1142"/>
      <c r="I1942" s="1148"/>
      <c r="J1942" s="1142"/>
      <c r="K1942" s="1142"/>
      <c r="L1942" s="1142"/>
      <c r="M1942" s="1142"/>
      <c r="N1942" s="1142"/>
    </row>
    <row r="1943" spans="1:14" s="3" customFormat="1" x14ac:dyDescent="0.25">
      <c r="A1943" s="727"/>
      <c r="B1943" s="609"/>
      <c r="C1943" s="609"/>
      <c r="D1943" s="610"/>
      <c r="E1943" s="1140"/>
      <c r="F1943" s="1141"/>
      <c r="G1943" s="1142"/>
      <c r="H1943" s="1142"/>
      <c r="I1943" s="1148"/>
      <c r="J1943" s="1142"/>
      <c r="K1943" s="1142"/>
      <c r="L1943" s="1142"/>
      <c r="M1943" s="1142"/>
      <c r="N1943" s="1142"/>
    </row>
    <row r="1944" spans="1:14" s="3" customFormat="1" x14ac:dyDescent="0.25">
      <c r="A1944" s="727"/>
      <c r="B1944" s="609"/>
      <c r="C1944" s="609"/>
      <c r="D1944" s="610"/>
      <c r="E1944" s="1140"/>
      <c r="F1944" s="1141"/>
      <c r="G1944" s="1142"/>
      <c r="H1944" s="1142"/>
      <c r="I1944" s="1148"/>
      <c r="J1944" s="1142"/>
      <c r="K1944" s="1142"/>
      <c r="L1944" s="1142"/>
      <c r="M1944" s="1142"/>
      <c r="N1944" s="1142"/>
    </row>
    <row r="1945" spans="1:14" s="3" customFormat="1" x14ac:dyDescent="0.25">
      <c r="A1945" s="727"/>
      <c r="B1945" s="609"/>
      <c r="C1945" s="609"/>
      <c r="D1945" s="610"/>
      <c r="E1945" s="1140"/>
      <c r="F1945" s="1141"/>
      <c r="G1945" s="1142"/>
      <c r="H1945" s="1142"/>
      <c r="I1945" s="1148"/>
      <c r="J1945" s="1142"/>
      <c r="K1945" s="1142"/>
      <c r="L1945" s="1142"/>
      <c r="M1945" s="1142"/>
      <c r="N1945" s="1142"/>
    </row>
    <row r="1946" spans="1:14" s="3" customFormat="1" x14ac:dyDescent="0.25">
      <c r="A1946" s="727"/>
      <c r="B1946" s="609"/>
      <c r="C1946" s="609"/>
      <c r="D1946" s="610"/>
      <c r="E1946" s="1140"/>
      <c r="F1946" s="1141"/>
      <c r="G1946" s="1142"/>
      <c r="H1946" s="1142"/>
      <c r="I1946" s="1148"/>
      <c r="J1946" s="1142"/>
      <c r="K1946" s="1142"/>
      <c r="L1946" s="1142"/>
      <c r="M1946" s="1142"/>
      <c r="N1946" s="1142"/>
    </row>
    <row r="1947" spans="1:14" s="3" customFormat="1" x14ac:dyDescent="0.25">
      <c r="A1947" s="727"/>
      <c r="B1947" s="609"/>
      <c r="C1947" s="609"/>
      <c r="D1947" s="610"/>
      <c r="E1947" s="1140"/>
      <c r="F1947" s="1141"/>
      <c r="G1947" s="1142"/>
      <c r="H1947" s="1142"/>
      <c r="I1947" s="1148"/>
      <c r="J1947" s="1142"/>
      <c r="K1947" s="1142"/>
      <c r="L1947" s="1142"/>
      <c r="M1947" s="1142"/>
      <c r="N1947" s="1142"/>
    </row>
    <row r="1948" spans="1:14" s="3" customFormat="1" x14ac:dyDescent="0.25">
      <c r="A1948" s="727"/>
      <c r="B1948" s="609"/>
      <c r="C1948" s="609"/>
      <c r="D1948" s="610"/>
      <c r="E1948" s="1140"/>
      <c r="F1948" s="1141"/>
      <c r="G1948" s="1142"/>
      <c r="H1948" s="1142"/>
      <c r="I1948" s="1148"/>
      <c r="J1948" s="1142"/>
      <c r="K1948" s="1142"/>
      <c r="L1948" s="1142"/>
      <c r="M1948" s="1142"/>
      <c r="N1948" s="1142"/>
    </row>
    <row r="1949" spans="1:14" s="3" customFormat="1" x14ac:dyDescent="0.25">
      <c r="A1949" s="727"/>
      <c r="B1949" s="609"/>
      <c r="C1949" s="609"/>
      <c r="D1949" s="610"/>
      <c r="E1949" s="1140"/>
      <c r="F1949" s="1141"/>
      <c r="G1949" s="1142"/>
      <c r="H1949" s="1142"/>
      <c r="I1949" s="1148"/>
      <c r="J1949" s="1142"/>
      <c r="K1949" s="1142"/>
      <c r="L1949" s="1142"/>
      <c r="M1949" s="1142"/>
      <c r="N1949" s="1142"/>
    </row>
    <row r="1950" spans="1:14" s="3" customFormat="1" x14ac:dyDescent="0.25">
      <c r="A1950" s="727"/>
      <c r="B1950" s="609"/>
      <c r="C1950" s="609"/>
      <c r="D1950" s="610"/>
      <c r="E1950" s="1140"/>
      <c r="F1950" s="1141"/>
      <c r="G1950" s="1142"/>
      <c r="H1950" s="1142"/>
      <c r="I1950" s="1148"/>
      <c r="J1950" s="1142"/>
      <c r="K1950" s="1142"/>
      <c r="L1950" s="1142"/>
      <c r="M1950" s="1142"/>
      <c r="N1950" s="1142"/>
    </row>
    <row r="1951" spans="1:14" s="3" customFormat="1" x14ac:dyDescent="0.25">
      <c r="A1951" s="727"/>
      <c r="B1951" s="609"/>
      <c r="C1951" s="609"/>
      <c r="D1951" s="610"/>
      <c r="E1951" s="1140"/>
      <c r="F1951" s="1141"/>
      <c r="G1951" s="1142"/>
      <c r="H1951" s="1142"/>
      <c r="I1951" s="1148"/>
      <c r="J1951" s="1142"/>
      <c r="K1951" s="1142"/>
      <c r="L1951" s="1142"/>
      <c r="M1951" s="1142"/>
      <c r="N1951" s="1142"/>
    </row>
    <row r="1952" spans="1:14" s="3" customFormat="1" x14ac:dyDescent="0.25">
      <c r="A1952" s="727"/>
      <c r="B1952" s="609"/>
      <c r="C1952" s="609"/>
      <c r="D1952" s="610"/>
      <c r="E1952" s="1140"/>
      <c r="F1952" s="1141"/>
      <c r="G1952" s="1142"/>
      <c r="H1952" s="1142"/>
      <c r="I1952" s="1148"/>
      <c r="J1952" s="1142"/>
      <c r="K1952" s="1142"/>
      <c r="L1952" s="1142"/>
      <c r="M1952" s="1142"/>
      <c r="N1952" s="1142"/>
    </row>
    <row r="1953" spans="1:14" s="3" customFormat="1" x14ac:dyDescent="0.25">
      <c r="A1953" s="727"/>
      <c r="B1953" s="609"/>
      <c r="C1953" s="609"/>
      <c r="D1953" s="610"/>
      <c r="E1953" s="1140"/>
      <c r="F1953" s="1141"/>
      <c r="G1953" s="1142"/>
      <c r="H1953" s="1142"/>
      <c r="I1953" s="1148"/>
      <c r="J1953" s="1142"/>
      <c r="K1953" s="1142"/>
      <c r="L1953" s="1142"/>
      <c r="M1953" s="1142"/>
      <c r="N1953" s="1142"/>
    </row>
    <row r="1954" spans="1:14" s="3" customFormat="1" x14ac:dyDescent="0.25">
      <c r="A1954" s="727"/>
      <c r="B1954" s="609"/>
      <c r="C1954" s="609"/>
      <c r="D1954" s="610"/>
      <c r="E1954" s="1140"/>
      <c r="F1954" s="1141"/>
      <c r="G1954" s="1142"/>
      <c r="H1954" s="1142"/>
      <c r="I1954" s="1148"/>
      <c r="J1954" s="1142"/>
      <c r="K1954" s="1142"/>
      <c r="L1954" s="1142"/>
      <c r="M1954" s="1142"/>
      <c r="N1954" s="1142"/>
    </row>
    <row r="1955" spans="1:14" s="3" customFormat="1" x14ac:dyDescent="0.25">
      <c r="A1955" s="727"/>
      <c r="B1955" s="609"/>
      <c r="C1955" s="609"/>
      <c r="D1955" s="610"/>
      <c r="E1955" s="1140"/>
      <c r="F1955" s="1141"/>
      <c r="G1955" s="1142"/>
      <c r="H1955" s="1142"/>
      <c r="I1955" s="1148"/>
      <c r="J1955" s="1142"/>
      <c r="K1955" s="1142"/>
      <c r="L1955" s="1142"/>
      <c r="M1955" s="1142"/>
      <c r="N1955" s="1142"/>
    </row>
    <row r="1956" spans="1:14" s="3" customFormat="1" x14ac:dyDescent="0.25">
      <c r="A1956" s="727"/>
      <c r="B1956" s="609"/>
      <c r="C1956" s="609"/>
      <c r="D1956" s="610"/>
      <c r="E1956" s="1140"/>
      <c r="F1956" s="1141"/>
      <c r="G1956" s="1142"/>
      <c r="H1956" s="1142"/>
      <c r="I1956" s="1148"/>
      <c r="J1956" s="1142"/>
      <c r="K1956" s="1142"/>
      <c r="L1956" s="1142"/>
      <c r="M1956" s="1142"/>
      <c r="N1956" s="1142"/>
    </row>
    <row r="1957" spans="1:14" s="3" customFormat="1" x14ac:dyDescent="0.25">
      <c r="A1957" s="727"/>
      <c r="B1957" s="609"/>
      <c r="C1957" s="609"/>
      <c r="D1957" s="610"/>
      <c r="E1957" s="1140"/>
      <c r="F1957" s="1141"/>
      <c r="G1957" s="1142"/>
      <c r="H1957" s="1142"/>
      <c r="I1957" s="1148"/>
      <c r="J1957" s="1142"/>
      <c r="K1957" s="1142"/>
      <c r="L1957" s="1142"/>
      <c r="M1957" s="1142"/>
      <c r="N1957" s="1142"/>
    </row>
    <row r="1958" spans="1:14" s="3" customFormat="1" x14ac:dyDescent="0.25">
      <c r="A1958" s="727"/>
      <c r="B1958" s="609"/>
      <c r="C1958" s="609"/>
      <c r="D1958" s="610"/>
      <c r="E1958" s="1140"/>
      <c r="F1958" s="1141"/>
      <c r="G1958" s="1142"/>
      <c r="H1958" s="1142"/>
      <c r="I1958" s="1148"/>
      <c r="J1958" s="1142"/>
      <c r="K1958" s="1142"/>
      <c r="L1958" s="1142"/>
      <c r="M1958" s="1142"/>
      <c r="N1958" s="1142"/>
    </row>
    <row r="1959" spans="1:14" s="3" customFormat="1" x14ac:dyDescent="0.25">
      <c r="A1959" s="727"/>
      <c r="B1959" s="609"/>
      <c r="C1959" s="609"/>
      <c r="D1959" s="610"/>
      <c r="E1959" s="1140"/>
      <c r="F1959" s="1141"/>
      <c r="G1959" s="1142"/>
      <c r="H1959" s="1142"/>
      <c r="I1959" s="1148"/>
      <c r="J1959" s="1142"/>
      <c r="K1959" s="1142"/>
      <c r="L1959" s="1142"/>
      <c r="M1959" s="1142"/>
      <c r="N1959" s="1142"/>
    </row>
    <row r="1960" spans="1:14" s="3" customFormat="1" x14ac:dyDescent="0.25">
      <c r="A1960" s="727"/>
      <c r="B1960" s="609"/>
      <c r="C1960" s="609"/>
      <c r="D1960" s="610"/>
      <c r="E1960" s="1140"/>
      <c r="F1960" s="1141"/>
      <c r="G1960" s="1142"/>
      <c r="H1960" s="1142"/>
      <c r="I1960" s="1148"/>
      <c r="J1960" s="1142"/>
      <c r="K1960" s="1142"/>
      <c r="L1960" s="1142"/>
      <c r="M1960" s="1142"/>
      <c r="N1960" s="1142"/>
    </row>
    <row r="1961" spans="1:14" s="3" customFormat="1" x14ac:dyDescent="0.25">
      <c r="A1961" s="727"/>
      <c r="B1961" s="609"/>
      <c r="C1961" s="609"/>
      <c r="D1961" s="610"/>
      <c r="E1961" s="1140"/>
      <c r="F1961" s="1141"/>
      <c r="G1961" s="1142"/>
      <c r="H1961" s="1142"/>
      <c r="I1961" s="1148"/>
      <c r="J1961" s="1142"/>
      <c r="K1961" s="1142"/>
      <c r="L1961" s="1142"/>
      <c r="M1961" s="1142"/>
      <c r="N1961" s="1142"/>
    </row>
    <row r="1962" spans="1:14" s="3" customFormat="1" x14ac:dyDescent="0.25">
      <c r="A1962" s="727"/>
      <c r="B1962" s="609"/>
      <c r="C1962" s="609"/>
      <c r="D1962" s="610"/>
      <c r="E1962" s="1140"/>
      <c r="F1962" s="1141"/>
      <c r="G1962" s="1142"/>
      <c r="H1962" s="1142"/>
      <c r="I1962" s="1148"/>
      <c r="J1962" s="1142"/>
      <c r="K1962" s="1142"/>
      <c r="L1962" s="1142"/>
      <c r="M1962" s="1142"/>
      <c r="N1962" s="1142"/>
    </row>
    <row r="1963" spans="1:14" s="3" customFormat="1" x14ac:dyDescent="0.25">
      <c r="A1963" s="727"/>
      <c r="B1963" s="609"/>
      <c r="C1963" s="609"/>
      <c r="D1963" s="610"/>
      <c r="E1963" s="1140"/>
      <c r="F1963" s="1141"/>
      <c r="G1963" s="1142"/>
      <c r="H1963" s="1142"/>
      <c r="I1963" s="1148"/>
      <c r="J1963" s="1142"/>
      <c r="K1963" s="1142"/>
      <c r="L1963" s="1142"/>
      <c r="M1963" s="1142"/>
      <c r="N1963" s="1142"/>
    </row>
    <row r="1964" spans="1:14" s="3" customFormat="1" x14ac:dyDescent="0.25">
      <c r="A1964" s="727"/>
      <c r="B1964" s="609"/>
      <c r="C1964" s="609"/>
      <c r="D1964" s="610"/>
      <c r="E1964" s="1140"/>
      <c r="F1964" s="1141"/>
      <c r="G1964" s="1142"/>
      <c r="H1964" s="1142"/>
      <c r="I1964" s="1148"/>
      <c r="J1964" s="1142"/>
      <c r="K1964" s="1142"/>
      <c r="L1964" s="1142"/>
      <c r="M1964" s="1142"/>
      <c r="N1964" s="1142"/>
    </row>
    <row r="1965" spans="1:14" s="3" customFormat="1" x14ac:dyDescent="0.25">
      <c r="A1965" s="727"/>
      <c r="B1965" s="609"/>
      <c r="C1965" s="609"/>
      <c r="D1965" s="610"/>
      <c r="E1965" s="1140"/>
      <c r="F1965" s="1141"/>
      <c r="G1965" s="1142"/>
      <c r="H1965" s="1142"/>
      <c r="I1965" s="1148"/>
      <c r="J1965" s="1142"/>
      <c r="K1965" s="1142"/>
      <c r="L1965" s="1142"/>
      <c r="M1965" s="1142"/>
      <c r="N1965" s="1142"/>
    </row>
    <row r="1966" spans="1:14" s="3" customFormat="1" x14ac:dyDescent="0.25">
      <c r="A1966" s="727"/>
      <c r="B1966" s="609"/>
      <c r="C1966" s="609"/>
      <c r="D1966" s="610"/>
      <c r="E1966" s="1140"/>
      <c r="F1966" s="1141"/>
      <c r="G1966" s="1142"/>
      <c r="H1966" s="1142"/>
      <c r="I1966" s="1148"/>
      <c r="J1966" s="1142"/>
      <c r="K1966" s="1142"/>
      <c r="L1966" s="1142"/>
      <c r="M1966" s="1142"/>
      <c r="N1966" s="1142"/>
    </row>
    <row r="1967" spans="1:14" s="3" customFormat="1" x14ac:dyDescent="0.25">
      <c r="A1967" s="727"/>
      <c r="B1967" s="609"/>
      <c r="C1967" s="609"/>
      <c r="D1967" s="610"/>
      <c r="E1967" s="1140"/>
      <c r="F1967" s="1141"/>
      <c r="G1967" s="1142"/>
      <c r="H1967" s="1142"/>
      <c r="I1967" s="1148"/>
      <c r="J1967" s="1142"/>
      <c r="K1967" s="1142"/>
      <c r="L1967" s="1142"/>
      <c r="M1967" s="1142"/>
      <c r="N1967" s="1142"/>
    </row>
    <row r="1968" spans="1:14" s="3" customFormat="1" x14ac:dyDescent="0.25">
      <c r="A1968" s="727"/>
      <c r="B1968" s="609"/>
      <c r="C1968" s="609"/>
      <c r="D1968" s="610"/>
      <c r="E1968" s="1140"/>
      <c r="F1968" s="1141"/>
      <c r="G1968" s="1142"/>
      <c r="H1968" s="1142"/>
      <c r="I1968" s="1148"/>
      <c r="J1968" s="1142"/>
      <c r="K1968" s="1142"/>
      <c r="L1968" s="1142"/>
      <c r="M1968" s="1142"/>
      <c r="N1968" s="1142"/>
    </row>
    <row r="1969" spans="1:14" s="3" customFormat="1" x14ac:dyDescent="0.25">
      <c r="A1969" s="727"/>
      <c r="B1969" s="609"/>
      <c r="C1969" s="609"/>
      <c r="D1969" s="610"/>
      <c r="E1969" s="1140"/>
      <c r="F1969" s="1141"/>
      <c r="G1969" s="1142"/>
      <c r="H1969" s="1142"/>
      <c r="I1969" s="1148"/>
      <c r="J1969" s="1142"/>
      <c r="K1969" s="1142"/>
      <c r="L1969" s="1142"/>
      <c r="M1969" s="1142"/>
      <c r="N1969" s="1142"/>
    </row>
    <row r="1970" spans="1:14" s="3" customFormat="1" x14ac:dyDescent="0.25">
      <c r="A1970" s="727"/>
      <c r="B1970" s="609"/>
      <c r="C1970" s="609"/>
      <c r="D1970" s="610"/>
      <c r="E1970" s="1140"/>
      <c r="F1970" s="1141"/>
      <c r="G1970" s="1142"/>
      <c r="H1970" s="1142"/>
      <c r="I1970" s="1148"/>
      <c r="J1970" s="1142"/>
      <c r="K1970" s="1142"/>
      <c r="L1970" s="1142"/>
      <c r="M1970" s="1142"/>
      <c r="N1970" s="1142"/>
    </row>
    <row r="1971" spans="1:14" s="3" customFormat="1" x14ac:dyDescent="0.25">
      <c r="A1971" s="727"/>
      <c r="B1971" s="609"/>
      <c r="C1971" s="609"/>
      <c r="D1971" s="610"/>
      <c r="E1971" s="1140"/>
      <c r="F1971" s="1141"/>
      <c r="G1971" s="1142"/>
      <c r="H1971" s="1142"/>
      <c r="I1971" s="1148"/>
      <c r="J1971" s="1142"/>
      <c r="K1971" s="1142"/>
      <c r="L1971" s="1142"/>
      <c r="M1971" s="1142"/>
      <c r="N1971" s="1142"/>
    </row>
    <row r="1972" spans="1:14" s="3" customFormat="1" x14ac:dyDescent="0.25">
      <c r="A1972" s="727"/>
      <c r="B1972" s="609"/>
      <c r="C1972" s="609"/>
      <c r="D1972" s="610"/>
      <c r="E1972" s="1140"/>
      <c r="F1972" s="1141"/>
      <c r="G1972" s="1142"/>
      <c r="H1972" s="1142"/>
      <c r="I1972" s="1148"/>
      <c r="J1972" s="1142"/>
      <c r="K1972" s="1142"/>
      <c r="L1972" s="1142"/>
      <c r="M1972" s="1142"/>
      <c r="N1972" s="1142"/>
    </row>
    <row r="1973" spans="1:14" s="3" customFormat="1" x14ac:dyDescent="0.25">
      <c r="A1973" s="727"/>
      <c r="B1973" s="609"/>
      <c r="C1973" s="609"/>
      <c r="D1973" s="610"/>
      <c r="E1973" s="1140"/>
      <c r="F1973" s="1141"/>
      <c r="G1973" s="1142"/>
      <c r="H1973" s="1142"/>
      <c r="I1973" s="1148"/>
      <c r="J1973" s="1142"/>
      <c r="K1973" s="1142"/>
      <c r="L1973" s="1142"/>
      <c r="M1973" s="1142"/>
      <c r="N1973" s="1142"/>
    </row>
    <row r="1974" spans="1:14" s="3" customFormat="1" x14ac:dyDescent="0.25">
      <c r="A1974" s="727"/>
      <c r="B1974" s="609"/>
      <c r="C1974" s="609"/>
      <c r="D1974" s="610"/>
      <c r="E1974" s="1140"/>
      <c r="F1974" s="1141"/>
      <c r="G1974" s="1142"/>
      <c r="H1974" s="1142"/>
      <c r="I1974" s="1148"/>
      <c r="J1974" s="1142"/>
      <c r="K1974" s="1142"/>
      <c r="L1974" s="1142"/>
      <c r="M1974" s="1142"/>
      <c r="N1974" s="1142"/>
    </row>
    <row r="1975" spans="1:14" s="3" customFormat="1" x14ac:dyDescent="0.25">
      <c r="A1975" s="727"/>
      <c r="B1975" s="609"/>
      <c r="C1975" s="609"/>
      <c r="D1975" s="610"/>
      <c r="E1975" s="1140"/>
      <c r="F1975" s="1141"/>
      <c r="G1975" s="1142"/>
      <c r="H1975" s="1142"/>
      <c r="I1975" s="1148"/>
      <c r="J1975" s="1142"/>
      <c r="K1975" s="1142"/>
      <c r="L1975" s="1142"/>
      <c r="M1975" s="1142"/>
      <c r="N1975" s="1142"/>
    </row>
    <row r="1976" spans="1:14" s="3" customFormat="1" x14ac:dyDescent="0.25">
      <c r="A1976" s="727"/>
      <c r="B1976" s="609"/>
      <c r="C1976" s="609"/>
      <c r="D1976" s="610"/>
      <c r="E1976" s="1140"/>
      <c r="F1976" s="1141"/>
      <c r="G1976" s="1142"/>
      <c r="H1976" s="1142"/>
      <c r="I1976" s="1148"/>
      <c r="J1976" s="1142"/>
      <c r="K1976" s="1142"/>
      <c r="L1976" s="1142"/>
      <c r="M1976" s="1142"/>
      <c r="N1976" s="1142"/>
    </row>
    <row r="1977" spans="1:14" s="3" customFormat="1" x14ac:dyDescent="0.25">
      <c r="A1977" s="727"/>
      <c r="B1977" s="609"/>
      <c r="C1977" s="609"/>
      <c r="D1977" s="610"/>
      <c r="E1977" s="1140"/>
      <c r="F1977" s="1141"/>
      <c r="G1977" s="1142"/>
      <c r="H1977" s="1142"/>
      <c r="I1977" s="1148"/>
      <c r="J1977" s="1142"/>
      <c r="K1977" s="1142"/>
      <c r="L1977" s="1142"/>
      <c r="M1977" s="1142"/>
      <c r="N1977" s="1142"/>
    </row>
    <row r="1978" spans="1:14" s="3" customFormat="1" x14ac:dyDescent="0.25">
      <c r="A1978" s="727"/>
      <c r="B1978" s="609"/>
      <c r="C1978" s="609"/>
      <c r="D1978" s="610"/>
      <c r="E1978" s="1140"/>
      <c r="F1978" s="1141"/>
      <c r="G1978" s="1142"/>
      <c r="H1978" s="1142"/>
      <c r="I1978" s="1148"/>
      <c r="J1978" s="1142"/>
      <c r="K1978" s="1142"/>
      <c r="L1978" s="1142"/>
      <c r="M1978" s="1142"/>
      <c r="N1978" s="1142"/>
    </row>
    <row r="1979" spans="1:14" s="3" customFormat="1" x14ac:dyDescent="0.25">
      <c r="A1979" s="727"/>
      <c r="B1979" s="609"/>
      <c r="C1979" s="609"/>
      <c r="D1979" s="610"/>
      <c r="E1979" s="1140"/>
      <c r="F1979" s="1141"/>
      <c r="G1979" s="1142"/>
      <c r="H1979" s="1142"/>
      <c r="I1979" s="1148"/>
      <c r="J1979" s="1142"/>
      <c r="K1979" s="1142"/>
      <c r="L1979" s="1142"/>
      <c r="M1979" s="1142"/>
      <c r="N1979" s="1142"/>
    </row>
    <row r="1980" spans="1:14" s="3" customFormat="1" x14ac:dyDescent="0.25">
      <c r="A1980" s="727"/>
      <c r="B1980" s="609"/>
      <c r="C1980" s="609"/>
      <c r="D1980" s="610"/>
      <c r="E1980" s="1140"/>
      <c r="F1980" s="1141"/>
      <c r="G1980" s="1142"/>
      <c r="H1980" s="1142"/>
      <c r="I1980" s="1148"/>
      <c r="J1980" s="1142"/>
      <c r="K1980" s="1142"/>
      <c r="L1980" s="1142"/>
      <c r="M1980" s="1142"/>
      <c r="N1980" s="1142"/>
    </row>
    <row r="1981" spans="1:14" s="3" customFormat="1" x14ac:dyDescent="0.25">
      <c r="A1981" s="727"/>
      <c r="B1981" s="609"/>
      <c r="C1981" s="609"/>
      <c r="D1981" s="610"/>
      <c r="E1981" s="1140"/>
      <c r="F1981" s="1141"/>
      <c r="G1981" s="1142"/>
      <c r="H1981" s="1142"/>
      <c r="I1981" s="1148"/>
      <c r="J1981" s="1142"/>
      <c r="K1981" s="1142"/>
      <c r="L1981" s="1142"/>
      <c r="M1981" s="1142"/>
      <c r="N1981" s="1142"/>
    </row>
    <row r="1982" spans="1:14" s="3" customFormat="1" x14ac:dyDescent="0.25">
      <c r="A1982" s="727"/>
      <c r="B1982" s="609"/>
      <c r="C1982" s="609"/>
      <c r="D1982" s="610"/>
      <c r="E1982" s="1140"/>
      <c r="F1982" s="1141"/>
      <c r="G1982" s="1142"/>
      <c r="H1982" s="1142"/>
      <c r="I1982" s="1148"/>
      <c r="J1982" s="1142"/>
      <c r="K1982" s="1142"/>
      <c r="L1982" s="1142"/>
      <c r="M1982" s="1142"/>
      <c r="N1982" s="1142"/>
    </row>
    <row r="1983" spans="1:14" s="3" customFormat="1" x14ac:dyDescent="0.25">
      <c r="A1983" s="727"/>
      <c r="B1983" s="609"/>
      <c r="C1983" s="609"/>
      <c r="D1983" s="610"/>
      <c r="E1983" s="1140"/>
      <c r="F1983" s="1141"/>
      <c r="G1983" s="1142"/>
      <c r="H1983" s="1142"/>
      <c r="I1983" s="1148"/>
      <c r="J1983" s="1142"/>
      <c r="K1983" s="1142"/>
      <c r="L1983" s="1142"/>
      <c r="M1983" s="1142"/>
      <c r="N1983" s="1142"/>
    </row>
    <row r="1984" spans="1:14" s="3" customFormat="1" x14ac:dyDescent="0.25">
      <c r="A1984" s="727"/>
      <c r="B1984" s="609"/>
      <c r="C1984" s="609"/>
      <c r="D1984" s="610"/>
      <c r="E1984" s="1140"/>
      <c r="F1984" s="1141"/>
      <c r="G1984" s="1142"/>
      <c r="H1984" s="1142"/>
      <c r="I1984" s="1148"/>
      <c r="J1984" s="1142"/>
      <c r="K1984" s="1142"/>
      <c r="L1984" s="1142"/>
      <c r="M1984" s="1142"/>
      <c r="N1984" s="1142"/>
    </row>
    <row r="1985" spans="1:14" s="3" customFormat="1" x14ac:dyDescent="0.25">
      <c r="A1985" s="727"/>
      <c r="B1985" s="609"/>
      <c r="C1985" s="609"/>
      <c r="D1985" s="610"/>
      <c r="E1985" s="1140"/>
      <c r="F1985" s="1141"/>
      <c r="G1985" s="1142"/>
      <c r="H1985" s="1142"/>
      <c r="I1985" s="1148"/>
      <c r="J1985" s="1142"/>
      <c r="K1985" s="1142"/>
      <c r="L1985" s="1142"/>
      <c r="M1985" s="1142"/>
      <c r="N1985" s="1142"/>
    </row>
    <row r="1986" spans="1:14" s="3" customFormat="1" x14ac:dyDescent="0.25">
      <c r="A1986" s="727"/>
      <c r="B1986" s="609"/>
      <c r="C1986" s="609"/>
      <c r="D1986" s="610"/>
      <c r="E1986" s="1140"/>
      <c r="F1986" s="1141"/>
      <c r="G1986" s="1142"/>
      <c r="H1986" s="1142"/>
      <c r="I1986" s="1148"/>
      <c r="J1986" s="1142"/>
      <c r="K1986" s="1142"/>
      <c r="L1986" s="1142"/>
      <c r="M1986" s="1142"/>
      <c r="N1986" s="1142"/>
    </row>
    <row r="1987" spans="1:14" s="3" customFormat="1" x14ac:dyDescent="0.25">
      <c r="A1987" s="727"/>
      <c r="B1987" s="609"/>
      <c r="C1987" s="609"/>
      <c r="D1987" s="610"/>
      <c r="E1987" s="1140"/>
      <c r="F1987" s="1141"/>
      <c r="G1987" s="1142"/>
      <c r="H1987" s="1142"/>
      <c r="I1987" s="1148"/>
      <c r="J1987" s="1142"/>
      <c r="K1987" s="1142"/>
      <c r="L1987" s="1142"/>
      <c r="M1987" s="1142"/>
      <c r="N1987" s="1142"/>
    </row>
    <row r="1988" spans="1:14" s="3" customFormat="1" x14ac:dyDescent="0.25">
      <c r="A1988" s="727"/>
      <c r="B1988" s="609"/>
      <c r="C1988" s="609"/>
      <c r="D1988" s="610"/>
      <c r="E1988" s="1140"/>
      <c r="F1988" s="1141"/>
      <c r="G1988" s="1142"/>
      <c r="H1988" s="1142"/>
      <c r="I1988" s="1148"/>
      <c r="J1988" s="1142"/>
      <c r="K1988" s="1142"/>
      <c r="L1988" s="1142"/>
      <c r="M1988" s="1142"/>
      <c r="N1988" s="1142"/>
    </row>
    <row r="1989" spans="1:14" s="3" customFormat="1" x14ac:dyDescent="0.25">
      <c r="A1989" s="727"/>
      <c r="B1989" s="609"/>
      <c r="C1989" s="609"/>
      <c r="D1989" s="610"/>
      <c r="E1989" s="1140"/>
      <c r="F1989" s="1141"/>
      <c r="G1989" s="1142"/>
      <c r="H1989" s="1142"/>
      <c r="I1989" s="1148"/>
      <c r="J1989" s="1142"/>
      <c r="K1989" s="1142"/>
      <c r="L1989" s="1142"/>
      <c r="M1989" s="1142"/>
      <c r="N1989" s="1142"/>
    </row>
    <row r="1990" spans="1:14" s="3" customFormat="1" x14ac:dyDescent="0.25">
      <c r="A1990" s="727"/>
      <c r="B1990" s="609"/>
      <c r="C1990" s="609"/>
      <c r="D1990" s="610"/>
      <c r="E1990" s="1140"/>
      <c r="F1990" s="1141"/>
      <c r="G1990" s="1142"/>
      <c r="H1990" s="1142"/>
      <c r="I1990" s="1148"/>
      <c r="J1990" s="1142"/>
      <c r="K1990" s="1142"/>
      <c r="L1990" s="1142"/>
      <c r="M1990" s="1142"/>
      <c r="N1990" s="1142"/>
    </row>
    <row r="1991" spans="1:14" s="3" customFormat="1" x14ac:dyDescent="0.25">
      <c r="A1991" s="727"/>
      <c r="B1991" s="609"/>
      <c r="C1991" s="609"/>
      <c r="D1991" s="610"/>
      <c r="E1991" s="1140"/>
      <c r="F1991" s="1141"/>
      <c r="G1991" s="1142"/>
      <c r="H1991" s="1142"/>
      <c r="I1991" s="1148"/>
      <c r="J1991" s="1142"/>
      <c r="K1991" s="1142"/>
      <c r="L1991" s="1142"/>
      <c r="M1991" s="1142"/>
      <c r="N1991" s="1142"/>
    </row>
    <row r="1992" spans="1:14" s="3" customFormat="1" x14ac:dyDescent="0.25">
      <c r="A1992" s="727"/>
      <c r="B1992" s="609"/>
      <c r="C1992" s="609"/>
      <c r="D1992" s="610"/>
      <c r="E1992" s="1140"/>
      <c r="F1992" s="1141"/>
      <c r="G1992" s="1142"/>
      <c r="H1992" s="1142"/>
      <c r="I1992" s="1148"/>
      <c r="J1992" s="1142"/>
      <c r="K1992" s="1142"/>
      <c r="L1992" s="1142"/>
      <c r="M1992" s="1142"/>
      <c r="N1992" s="1142"/>
    </row>
    <row r="1993" spans="1:14" s="3" customFormat="1" x14ac:dyDescent="0.25">
      <c r="A1993" s="727"/>
      <c r="B1993" s="609"/>
      <c r="C1993" s="609"/>
      <c r="D1993" s="610"/>
      <c r="E1993" s="1140"/>
      <c r="F1993" s="1141"/>
      <c r="G1993" s="1142"/>
      <c r="H1993" s="1142"/>
      <c r="I1993" s="1148"/>
      <c r="J1993" s="1142"/>
      <c r="K1993" s="1142"/>
      <c r="L1993" s="1142"/>
      <c r="M1993" s="1142"/>
      <c r="N1993" s="1142"/>
    </row>
    <row r="1994" spans="1:14" s="3" customFormat="1" x14ac:dyDescent="0.25">
      <c r="A1994" s="727"/>
      <c r="B1994" s="609"/>
      <c r="C1994" s="609"/>
      <c r="D1994" s="610"/>
      <c r="E1994" s="1140"/>
      <c r="F1994" s="1141"/>
      <c r="G1994" s="1142"/>
      <c r="H1994" s="1142"/>
      <c r="I1994" s="1148"/>
      <c r="J1994" s="1142"/>
      <c r="K1994" s="1142"/>
      <c r="L1994" s="1142"/>
      <c r="M1994" s="1142"/>
      <c r="N1994" s="1142"/>
    </row>
    <row r="1995" spans="1:14" s="3" customFormat="1" x14ac:dyDescent="0.25">
      <c r="A1995" s="727"/>
      <c r="B1995" s="609"/>
      <c r="C1995" s="609"/>
      <c r="D1995" s="610"/>
      <c r="E1995" s="1140"/>
      <c r="F1995" s="1141"/>
      <c r="G1995" s="1142"/>
      <c r="H1995" s="1142"/>
      <c r="I1995" s="1148"/>
      <c r="J1995" s="1142"/>
      <c r="K1995" s="1142"/>
      <c r="L1995" s="1142"/>
      <c r="M1995" s="1142"/>
      <c r="N1995" s="1142"/>
    </row>
    <row r="1996" spans="1:14" s="3" customFormat="1" x14ac:dyDescent="0.25">
      <c r="A1996" s="727"/>
      <c r="B1996" s="609"/>
      <c r="C1996" s="609"/>
      <c r="D1996" s="610"/>
      <c r="E1996" s="1140"/>
      <c r="F1996" s="1141"/>
      <c r="G1996" s="1142"/>
      <c r="H1996" s="1142"/>
      <c r="I1996" s="1148"/>
      <c r="J1996" s="1142"/>
      <c r="K1996" s="1142"/>
      <c r="L1996" s="1142"/>
      <c r="M1996" s="1142"/>
      <c r="N1996" s="1142"/>
    </row>
    <row r="1997" spans="1:14" s="3" customFormat="1" x14ac:dyDescent="0.25">
      <c r="A1997" s="727"/>
      <c r="B1997" s="609"/>
      <c r="C1997" s="609"/>
      <c r="D1997" s="610"/>
      <c r="E1997" s="1140"/>
      <c r="F1997" s="1141"/>
      <c r="G1997" s="1142"/>
      <c r="H1997" s="1142"/>
      <c r="I1997" s="1148"/>
      <c r="J1997" s="1142"/>
      <c r="K1997" s="1142"/>
      <c r="L1997" s="1142"/>
      <c r="M1997" s="1142"/>
      <c r="N1997" s="1142"/>
    </row>
    <row r="1998" spans="1:14" s="3" customFormat="1" x14ac:dyDescent="0.25">
      <c r="A1998" s="727"/>
      <c r="B1998" s="609"/>
      <c r="C1998" s="609"/>
      <c r="D1998" s="610"/>
      <c r="E1998" s="1140"/>
      <c r="F1998" s="1141"/>
      <c r="G1998" s="1142"/>
      <c r="H1998" s="1142"/>
      <c r="I1998" s="1148"/>
      <c r="J1998" s="1142"/>
      <c r="K1998" s="1142"/>
      <c r="L1998" s="1142"/>
      <c r="M1998" s="1142"/>
      <c r="N1998" s="1142"/>
    </row>
    <row r="1999" spans="1:14" s="3" customFormat="1" x14ac:dyDescent="0.25">
      <c r="A1999" s="727"/>
      <c r="B1999" s="609"/>
      <c r="C1999" s="609"/>
      <c r="D1999" s="610"/>
      <c r="E1999" s="1140"/>
      <c r="F1999" s="1141"/>
      <c r="G1999" s="1142"/>
      <c r="H1999" s="1142"/>
      <c r="I1999" s="1148"/>
      <c r="J1999" s="1142"/>
      <c r="K1999" s="1142"/>
      <c r="L1999" s="1142"/>
      <c r="M1999" s="1142"/>
      <c r="N1999" s="1142"/>
    </row>
    <row r="2000" spans="1:14" s="3" customFormat="1" x14ac:dyDescent="0.25">
      <c r="A2000" s="727"/>
      <c r="B2000" s="609"/>
      <c r="C2000" s="609"/>
      <c r="D2000" s="610"/>
      <c r="E2000" s="1140"/>
      <c r="F2000" s="1141"/>
      <c r="G2000" s="1142"/>
      <c r="H2000" s="1142"/>
      <c r="I2000" s="1148"/>
      <c r="J2000" s="1142"/>
      <c r="K2000" s="1142"/>
      <c r="L2000" s="1142"/>
      <c r="M2000" s="1142"/>
      <c r="N2000" s="1142"/>
    </row>
    <row r="2001" spans="1:14" s="3" customFormat="1" x14ac:dyDescent="0.25">
      <c r="A2001" s="727"/>
      <c r="B2001" s="609"/>
      <c r="C2001" s="609"/>
      <c r="D2001" s="610"/>
      <c r="E2001" s="1140"/>
      <c r="F2001" s="1141"/>
      <c r="G2001" s="1142"/>
      <c r="H2001" s="1142"/>
      <c r="I2001" s="1148"/>
      <c r="J2001" s="1142"/>
      <c r="K2001" s="1142"/>
      <c r="L2001" s="1142"/>
      <c r="M2001" s="1142"/>
      <c r="N2001" s="1142"/>
    </row>
    <row r="2002" spans="1:14" s="3" customFormat="1" x14ac:dyDescent="0.25">
      <c r="A2002" s="727"/>
      <c r="B2002" s="609"/>
      <c r="C2002" s="609"/>
      <c r="D2002" s="610"/>
      <c r="E2002" s="1140"/>
      <c r="F2002" s="1141"/>
      <c r="G2002" s="1142"/>
      <c r="H2002" s="1142"/>
      <c r="I2002" s="1148"/>
      <c r="J2002" s="1142"/>
      <c r="K2002" s="1142"/>
      <c r="L2002" s="1142"/>
      <c r="M2002" s="1142"/>
      <c r="N2002" s="1142"/>
    </row>
    <row r="2003" spans="1:14" s="3" customFormat="1" x14ac:dyDescent="0.25">
      <c r="A2003" s="727"/>
      <c r="B2003" s="609"/>
      <c r="C2003" s="609"/>
      <c r="D2003" s="610"/>
      <c r="E2003" s="1140"/>
      <c r="F2003" s="1141"/>
      <c r="G2003" s="1142"/>
      <c r="H2003" s="1142"/>
      <c r="I2003" s="1148"/>
      <c r="J2003" s="1142"/>
      <c r="K2003" s="1142"/>
      <c r="L2003" s="1142"/>
      <c r="M2003" s="1142"/>
      <c r="N2003" s="1142"/>
    </row>
    <row r="2004" spans="1:14" s="3" customFormat="1" x14ac:dyDescent="0.25">
      <c r="A2004" s="727"/>
      <c r="B2004" s="609"/>
      <c r="C2004" s="609"/>
      <c r="D2004" s="610"/>
      <c r="E2004" s="1140"/>
      <c r="F2004" s="1141"/>
      <c r="G2004" s="1142"/>
      <c r="H2004" s="1142"/>
      <c r="I2004" s="1148"/>
      <c r="J2004" s="1142"/>
      <c r="K2004" s="1142"/>
      <c r="L2004" s="1142"/>
      <c r="M2004" s="1142"/>
      <c r="N2004" s="1142"/>
    </row>
    <row r="2005" spans="1:14" s="3" customFormat="1" x14ac:dyDescent="0.25">
      <c r="A2005" s="727"/>
      <c r="B2005" s="609"/>
      <c r="C2005" s="609"/>
      <c r="D2005" s="610"/>
      <c r="E2005" s="1140"/>
      <c r="F2005" s="1141"/>
      <c r="G2005" s="1142"/>
      <c r="H2005" s="1142"/>
      <c r="I2005" s="1148"/>
      <c r="J2005" s="1142"/>
      <c r="K2005" s="1142"/>
      <c r="L2005" s="1142"/>
      <c r="M2005" s="1142"/>
      <c r="N2005" s="1142"/>
    </row>
    <row r="2006" spans="1:14" s="3" customFormat="1" x14ac:dyDescent="0.25">
      <c r="A2006" s="727"/>
      <c r="B2006" s="609"/>
      <c r="C2006" s="609"/>
      <c r="D2006" s="610"/>
      <c r="E2006" s="1140"/>
      <c r="F2006" s="1141"/>
      <c r="G2006" s="1142"/>
      <c r="H2006" s="1142"/>
      <c r="I2006" s="1148"/>
      <c r="J2006" s="1142"/>
      <c r="K2006" s="1142"/>
      <c r="L2006" s="1142"/>
      <c r="M2006" s="1142"/>
      <c r="N2006" s="1142"/>
    </row>
    <row r="2007" spans="1:14" s="3" customFormat="1" x14ac:dyDescent="0.25">
      <c r="A2007" s="727"/>
      <c r="B2007" s="609"/>
      <c r="C2007" s="609"/>
      <c r="D2007" s="610"/>
      <c r="E2007" s="1140"/>
      <c r="F2007" s="1141"/>
      <c r="G2007" s="1142"/>
      <c r="H2007" s="1142"/>
      <c r="I2007" s="1148"/>
      <c r="J2007" s="1142"/>
      <c r="K2007" s="1142"/>
      <c r="L2007" s="1142"/>
      <c r="M2007" s="1142"/>
      <c r="N2007" s="1142"/>
    </row>
    <row r="2008" spans="1:14" s="3" customFormat="1" x14ac:dyDescent="0.25">
      <c r="A2008" s="727"/>
      <c r="B2008" s="609"/>
      <c r="C2008" s="609"/>
      <c r="D2008" s="610"/>
      <c r="E2008" s="1140"/>
      <c r="F2008" s="1141"/>
      <c r="G2008" s="1142"/>
      <c r="H2008" s="1142"/>
      <c r="I2008" s="1148"/>
      <c r="J2008" s="1142"/>
      <c r="K2008" s="1142"/>
      <c r="L2008" s="1142"/>
      <c r="M2008" s="1142"/>
      <c r="N2008" s="1142"/>
    </row>
    <row r="2009" spans="1:14" s="3" customFormat="1" x14ac:dyDescent="0.25">
      <c r="A2009" s="727"/>
      <c r="B2009" s="609"/>
      <c r="C2009" s="609"/>
      <c r="D2009" s="610"/>
      <c r="E2009" s="1140"/>
      <c r="F2009" s="1141"/>
      <c r="G2009" s="1142"/>
      <c r="H2009" s="1142"/>
      <c r="I2009" s="1148"/>
      <c r="J2009" s="1142"/>
      <c r="K2009" s="1142"/>
      <c r="L2009" s="1142"/>
      <c r="M2009" s="1142"/>
      <c r="N2009" s="1142"/>
    </row>
    <row r="2010" spans="1:14" s="3" customFormat="1" x14ac:dyDescent="0.25">
      <c r="A2010" s="727"/>
      <c r="B2010" s="609"/>
      <c r="C2010" s="609"/>
      <c r="D2010" s="610"/>
      <c r="E2010" s="1140"/>
      <c r="F2010" s="1141"/>
      <c r="G2010" s="1142"/>
      <c r="H2010" s="1142"/>
      <c r="I2010" s="1148"/>
      <c r="J2010" s="1142"/>
      <c r="K2010" s="1142"/>
      <c r="L2010" s="1142"/>
      <c r="M2010" s="1142"/>
      <c r="N2010" s="1142"/>
    </row>
    <row r="2011" spans="1:14" s="3" customFormat="1" x14ac:dyDescent="0.25">
      <c r="A2011" s="727"/>
      <c r="B2011" s="609"/>
      <c r="C2011" s="609"/>
      <c r="D2011" s="610"/>
      <c r="E2011" s="1140"/>
      <c r="F2011" s="1141"/>
      <c r="G2011" s="1142"/>
      <c r="H2011" s="1142"/>
      <c r="I2011" s="1148"/>
      <c r="J2011" s="1142"/>
      <c r="K2011" s="1142"/>
      <c r="L2011" s="1142"/>
      <c r="M2011" s="1142"/>
      <c r="N2011" s="1142"/>
    </row>
    <row r="2012" spans="1:14" s="3" customFormat="1" x14ac:dyDescent="0.25">
      <c r="A2012" s="727"/>
      <c r="B2012" s="609"/>
      <c r="C2012" s="609"/>
      <c r="D2012" s="610"/>
      <c r="E2012" s="1140"/>
      <c r="F2012" s="1141"/>
      <c r="G2012" s="1142"/>
      <c r="H2012" s="1142"/>
      <c r="I2012" s="1148"/>
      <c r="J2012" s="1142"/>
      <c r="K2012" s="1142"/>
      <c r="L2012" s="1142"/>
      <c r="M2012" s="1142"/>
      <c r="N2012" s="1142"/>
    </row>
    <row r="2013" spans="1:14" s="3" customFormat="1" x14ac:dyDescent="0.25">
      <c r="A2013" s="727"/>
      <c r="B2013" s="609"/>
      <c r="C2013" s="609"/>
      <c r="D2013" s="610"/>
      <c r="E2013" s="1140"/>
      <c r="F2013" s="1141"/>
      <c r="G2013" s="1142"/>
      <c r="H2013" s="1142"/>
      <c r="I2013" s="1148"/>
      <c r="J2013" s="1142"/>
      <c r="K2013" s="1142"/>
      <c r="L2013" s="1142"/>
      <c r="M2013" s="1142"/>
      <c r="N2013" s="1142"/>
    </row>
    <row r="2014" spans="1:14" s="3" customFormat="1" x14ac:dyDescent="0.25">
      <c r="A2014" s="727"/>
      <c r="B2014" s="609"/>
      <c r="C2014" s="609"/>
      <c r="D2014" s="610"/>
      <c r="E2014" s="1140"/>
      <c r="F2014" s="1141"/>
      <c r="G2014" s="1142"/>
      <c r="H2014" s="1142"/>
      <c r="I2014" s="1148"/>
      <c r="J2014" s="1142"/>
      <c r="K2014" s="1142"/>
      <c r="L2014" s="1142"/>
      <c r="M2014" s="1142"/>
      <c r="N2014" s="1142"/>
    </row>
    <row r="2015" spans="1:14" s="3" customFormat="1" x14ac:dyDescent="0.25">
      <c r="A2015" s="727"/>
      <c r="B2015" s="609"/>
      <c r="C2015" s="609"/>
      <c r="D2015" s="610"/>
      <c r="E2015" s="1140"/>
      <c r="F2015" s="1141"/>
      <c r="G2015" s="1142"/>
      <c r="H2015" s="1142"/>
      <c r="I2015" s="1148"/>
      <c r="J2015" s="1142"/>
      <c r="K2015" s="1142"/>
      <c r="L2015" s="1142"/>
      <c r="M2015" s="1142"/>
      <c r="N2015" s="1142"/>
    </row>
    <row r="2016" spans="1:14" s="3" customFormat="1" x14ac:dyDescent="0.25">
      <c r="A2016" s="727"/>
      <c r="B2016" s="609"/>
      <c r="C2016" s="609"/>
      <c r="D2016" s="610"/>
      <c r="E2016" s="1140"/>
      <c r="F2016" s="1141"/>
      <c r="G2016" s="1142"/>
      <c r="H2016" s="1142"/>
      <c r="I2016" s="1148"/>
      <c r="J2016" s="1142"/>
      <c r="K2016" s="1142"/>
      <c r="L2016" s="1142"/>
      <c r="M2016" s="1142"/>
      <c r="N2016" s="1142"/>
    </row>
    <row r="2017" spans="1:14" s="3" customFormat="1" x14ac:dyDescent="0.25">
      <c r="A2017" s="727"/>
      <c r="B2017" s="609"/>
      <c r="C2017" s="609"/>
      <c r="D2017" s="610"/>
      <c r="E2017" s="1140"/>
      <c r="F2017" s="1141"/>
      <c r="G2017" s="1142"/>
      <c r="H2017" s="1142"/>
      <c r="I2017" s="1148"/>
      <c r="J2017" s="1142"/>
      <c r="K2017" s="1142"/>
      <c r="L2017" s="1142"/>
      <c r="M2017" s="1142"/>
      <c r="N2017" s="1142"/>
    </row>
    <row r="2018" spans="1:14" s="3" customFormat="1" x14ac:dyDescent="0.25">
      <c r="A2018" s="727"/>
      <c r="B2018" s="609"/>
      <c r="C2018" s="609"/>
      <c r="D2018" s="610"/>
      <c r="E2018" s="1140"/>
      <c r="F2018" s="1141"/>
      <c r="G2018" s="1142"/>
      <c r="H2018" s="1142"/>
      <c r="I2018" s="1148"/>
      <c r="J2018" s="1142"/>
      <c r="K2018" s="1142"/>
      <c r="L2018" s="1142"/>
      <c r="M2018" s="1142"/>
      <c r="N2018" s="1142"/>
    </row>
    <row r="2019" spans="1:14" s="3" customFormat="1" x14ac:dyDescent="0.25">
      <c r="A2019" s="727"/>
      <c r="B2019" s="609"/>
      <c r="C2019" s="609"/>
      <c r="D2019" s="610"/>
      <c r="E2019" s="1140"/>
      <c r="F2019" s="1141"/>
      <c r="G2019" s="1142"/>
      <c r="H2019" s="1142"/>
      <c r="I2019" s="1148"/>
      <c r="J2019" s="1142"/>
      <c r="K2019" s="1142"/>
      <c r="L2019" s="1142"/>
      <c r="M2019" s="1142"/>
      <c r="N2019" s="1142"/>
    </row>
    <row r="2020" spans="1:14" s="3" customFormat="1" x14ac:dyDescent="0.25">
      <c r="A2020" s="727"/>
      <c r="B2020" s="609"/>
      <c r="C2020" s="609"/>
      <c r="D2020" s="610"/>
      <c r="E2020" s="1140"/>
      <c r="F2020" s="1141"/>
      <c r="G2020" s="1142"/>
      <c r="H2020" s="1142"/>
      <c r="I2020" s="1148"/>
      <c r="J2020" s="1142"/>
      <c r="K2020" s="1142"/>
      <c r="L2020" s="1142"/>
      <c r="M2020" s="1142"/>
      <c r="N2020" s="1142"/>
    </row>
    <row r="2021" spans="1:14" s="3" customFormat="1" x14ac:dyDescent="0.25">
      <c r="A2021" s="727"/>
      <c r="B2021" s="609"/>
      <c r="C2021" s="609"/>
      <c r="D2021" s="610"/>
      <c r="E2021" s="1140"/>
      <c r="F2021" s="1141"/>
      <c r="G2021" s="1142"/>
      <c r="H2021" s="1142"/>
      <c r="I2021" s="1148"/>
      <c r="J2021" s="1142"/>
      <c r="K2021" s="1142"/>
      <c r="L2021" s="1142"/>
      <c r="M2021" s="1142"/>
      <c r="N2021" s="1142"/>
    </row>
    <row r="2022" spans="1:14" s="3" customFormat="1" x14ac:dyDescent="0.25">
      <c r="A2022" s="727"/>
      <c r="B2022" s="609"/>
      <c r="C2022" s="609"/>
      <c r="D2022" s="610"/>
      <c r="E2022" s="1140"/>
      <c r="F2022" s="1141"/>
      <c r="G2022" s="1142"/>
      <c r="H2022" s="1142"/>
      <c r="I2022" s="1148"/>
      <c r="J2022" s="1142"/>
      <c r="K2022" s="1142"/>
      <c r="L2022" s="1142"/>
      <c r="M2022" s="1142"/>
      <c r="N2022" s="1142"/>
    </row>
    <row r="2023" spans="1:14" s="3" customFormat="1" x14ac:dyDescent="0.25">
      <c r="A2023" s="727"/>
      <c r="B2023" s="609"/>
      <c r="C2023" s="609"/>
      <c r="D2023" s="610"/>
      <c r="E2023" s="1140"/>
      <c r="F2023" s="1141"/>
      <c r="G2023" s="1142"/>
      <c r="H2023" s="1142"/>
      <c r="I2023" s="1148"/>
      <c r="J2023" s="1142"/>
      <c r="K2023" s="1142"/>
      <c r="L2023" s="1142"/>
      <c r="M2023" s="1142"/>
      <c r="N2023" s="1142"/>
    </row>
    <row r="2024" spans="1:14" s="3" customFormat="1" x14ac:dyDescent="0.25">
      <c r="A2024" s="727"/>
      <c r="B2024" s="609"/>
      <c r="C2024" s="609"/>
      <c r="D2024" s="610"/>
      <c r="E2024" s="1140"/>
      <c r="F2024" s="1141"/>
      <c r="G2024" s="1142"/>
      <c r="H2024" s="1142"/>
      <c r="I2024" s="1148"/>
      <c r="J2024" s="1142"/>
      <c r="K2024" s="1142"/>
      <c r="L2024" s="1142"/>
      <c r="M2024" s="1142"/>
      <c r="N2024" s="1142"/>
    </row>
    <row r="2025" spans="1:14" s="3" customFormat="1" x14ac:dyDescent="0.25">
      <c r="A2025" s="727"/>
      <c r="B2025" s="609"/>
      <c r="C2025" s="609"/>
      <c r="D2025" s="610"/>
      <c r="E2025" s="1140"/>
      <c r="F2025" s="1141"/>
      <c r="G2025" s="1142"/>
      <c r="H2025" s="1142"/>
      <c r="I2025" s="1148"/>
      <c r="J2025" s="1142"/>
      <c r="K2025" s="1142"/>
      <c r="L2025" s="1142"/>
      <c r="M2025" s="1142"/>
      <c r="N2025" s="1142"/>
    </row>
    <row r="2026" spans="1:14" s="3" customFormat="1" x14ac:dyDescent="0.25">
      <c r="A2026" s="727"/>
      <c r="B2026" s="609"/>
      <c r="C2026" s="609"/>
      <c r="D2026" s="610"/>
      <c r="E2026" s="1140"/>
      <c r="F2026" s="1141"/>
      <c r="G2026" s="1142"/>
      <c r="H2026" s="1142"/>
      <c r="I2026" s="1148"/>
      <c r="J2026" s="1142"/>
      <c r="K2026" s="1142"/>
      <c r="L2026" s="1142"/>
      <c r="M2026" s="1142"/>
      <c r="N2026" s="1142"/>
    </row>
    <row r="2027" spans="1:14" s="3" customFormat="1" x14ac:dyDescent="0.25">
      <c r="A2027" s="727"/>
      <c r="B2027" s="609"/>
      <c r="C2027" s="609"/>
      <c r="D2027" s="610"/>
      <c r="E2027" s="1140"/>
      <c r="F2027" s="1141"/>
      <c r="G2027" s="1142"/>
      <c r="H2027" s="1142"/>
      <c r="I2027" s="1148"/>
      <c r="J2027" s="1142"/>
      <c r="K2027" s="1142"/>
      <c r="L2027" s="1142"/>
      <c r="M2027" s="1142"/>
      <c r="N2027" s="1142"/>
    </row>
    <row r="2028" spans="1:14" s="3" customFormat="1" x14ac:dyDescent="0.25">
      <c r="A2028" s="727"/>
      <c r="B2028" s="609"/>
      <c r="C2028" s="609"/>
      <c r="D2028" s="610"/>
      <c r="E2028" s="1140"/>
      <c r="F2028" s="1141"/>
      <c r="G2028" s="1142"/>
      <c r="H2028" s="1142"/>
      <c r="I2028" s="1148"/>
      <c r="J2028" s="1142"/>
      <c r="K2028" s="1142"/>
      <c r="L2028" s="1142"/>
      <c r="M2028" s="1142"/>
      <c r="N2028" s="1142"/>
    </row>
    <row r="2029" spans="1:14" s="3" customFormat="1" x14ac:dyDescent="0.25">
      <c r="A2029" s="727"/>
      <c r="B2029" s="609"/>
      <c r="C2029" s="609"/>
      <c r="D2029" s="610"/>
      <c r="E2029" s="1140"/>
      <c r="F2029" s="1141"/>
      <c r="G2029" s="1142"/>
      <c r="H2029" s="1142"/>
      <c r="I2029" s="1148"/>
      <c r="J2029" s="1142"/>
      <c r="K2029" s="1142"/>
      <c r="L2029" s="1142"/>
      <c r="M2029" s="1142"/>
      <c r="N2029" s="1142"/>
    </row>
    <row r="2030" spans="1:14" s="3" customFormat="1" x14ac:dyDescent="0.25">
      <c r="A2030" s="727"/>
      <c r="B2030" s="609"/>
      <c r="C2030" s="609"/>
      <c r="D2030" s="610"/>
      <c r="E2030" s="1140"/>
      <c r="F2030" s="1141"/>
      <c r="G2030" s="1142"/>
      <c r="H2030" s="1142"/>
      <c r="I2030" s="1148"/>
      <c r="J2030" s="1142"/>
      <c r="K2030" s="1142"/>
      <c r="L2030" s="1142"/>
      <c r="M2030" s="1142"/>
      <c r="N2030" s="1142"/>
    </row>
    <row r="2031" spans="1:14" s="3" customFormat="1" x14ac:dyDescent="0.25">
      <c r="A2031" s="727"/>
      <c r="B2031" s="609"/>
      <c r="C2031" s="609"/>
      <c r="D2031" s="610"/>
      <c r="E2031" s="1140"/>
      <c r="F2031" s="1141"/>
      <c r="G2031" s="1142"/>
      <c r="H2031" s="1142"/>
      <c r="I2031" s="1148"/>
      <c r="J2031" s="1142"/>
      <c r="K2031" s="1142"/>
      <c r="L2031" s="1142"/>
      <c r="M2031" s="1142"/>
      <c r="N2031" s="1142"/>
    </row>
    <row r="2032" spans="1:14" s="3" customFormat="1" x14ac:dyDescent="0.25">
      <c r="A2032" s="727"/>
      <c r="B2032" s="609"/>
      <c r="C2032" s="609"/>
      <c r="D2032" s="610"/>
      <c r="E2032" s="1140"/>
      <c r="F2032" s="1141"/>
      <c r="G2032" s="1142"/>
      <c r="H2032" s="1142"/>
      <c r="I2032" s="1148"/>
      <c r="J2032" s="1142"/>
      <c r="K2032" s="1142"/>
      <c r="L2032" s="1142"/>
      <c r="M2032" s="1142"/>
      <c r="N2032" s="1142"/>
    </row>
    <row r="2033" spans="1:14" s="3" customFormat="1" x14ac:dyDescent="0.25">
      <c r="A2033" s="727"/>
      <c r="B2033" s="609"/>
      <c r="C2033" s="609"/>
      <c r="D2033" s="610"/>
      <c r="E2033" s="1140"/>
      <c r="F2033" s="1141"/>
      <c r="G2033" s="1142"/>
      <c r="H2033" s="1142"/>
      <c r="I2033" s="1148"/>
      <c r="J2033" s="1142"/>
      <c r="K2033" s="1142"/>
      <c r="L2033" s="1142"/>
      <c r="M2033" s="1142"/>
      <c r="N2033" s="1142"/>
    </row>
    <row r="2034" spans="1:14" s="3" customFormat="1" x14ac:dyDescent="0.25">
      <c r="A2034" s="727"/>
      <c r="B2034" s="609"/>
      <c r="C2034" s="609"/>
      <c r="D2034" s="610"/>
      <c r="E2034" s="1140"/>
      <c r="F2034" s="1141"/>
      <c r="G2034" s="1142"/>
      <c r="H2034" s="1142"/>
      <c r="I2034" s="1148"/>
      <c r="J2034" s="1142"/>
      <c r="K2034" s="1142"/>
      <c r="L2034" s="1142"/>
      <c r="M2034" s="1142"/>
      <c r="N2034" s="1142"/>
    </row>
    <row r="2035" spans="1:14" s="3" customFormat="1" x14ac:dyDescent="0.25">
      <c r="A2035" s="727"/>
      <c r="B2035" s="609"/>
      <c r="C2035" s="609"/>
      <c r="D2035" s="610"/>
      <c r="E2035" s="1140"/>
      <c r="F2035" s="1141"/>
      <c r="G2035" s="1142"/>
      <c r="H2035" s="1142"/>
      <c r="I2035" s="1148"/>
      <c r="J2035" s="1142"/>
      <c r="K2035" s="1142"/>
      <c r="L2035" s="1142"/>
      <c r="M2035" s="1142"/>
      <c r="N2035" s="1142"/>
    </row>
    <row r="2036" spans="1:14" s="3" customFormat="1" x14ac:dyDescent="0.25">
      <c r="A2036" s="727"/>
      <c r="B2036" s="609"/>
      <c r="C2036" s="609"/>
      <c r="D2036" s="610"/>
      <c r="E2036" s="1140"/>
      <c r="F2036" s="1141"/>
      <c r="G2036" s="1142"/>
      <c r="H2036" s="1142"/>
      <c r="I2036" s="1148"/>
      <c r="J2036" s="1142"/>
      <c r="K2036" s="1142"/>
      <c r="L2036" s="1142"/>
      <c r="M2036" s="1142"/>
      <c r="N2036" s="1142"/>
    </row>
    <row r="2037" spans="1:14" s="3" customFormat="1" x14ac:dyDescent="0.25">
      <c r="A2037" s="727"/>
      <c r="B2037" s="609"/>
      <c r="C2037" s="609"/>
      <c r="D2037" s="610"/>
      <c r="E2037" s="1140"/>
      <c r="F2037" s="1141"/>
      <c r="G2037" s="1142"/>
      <c r="H2037" s="1142"/>
      <c r="I2037" s="1148"/>
      <c r="J2037" s="1142"/>
      <c r="K2037" s="1142"/>
      <c r="L2037" s="1142"/>
      <c r="M2037" s="1142"/>
      <c r="N2037" s="1142"/>
    </row>
    <row r="2038" spans="1:14" s="3" customFormat="1" x14ac:dyDescent="0.25">
      <c r="A2038" s="727"/>
      <c r="B2038" s="609"/>
      <c r="C2038" s="609"/>
      <c r="D2038" s="610"/>
      <c r="E2038" s="1140"/>
      <c r="F2038" s="1141"/>
      <c r="G2038" s="1142"/>
      <c r="H2038" s="1142"/>
      <c r="I2038" s="1148"/>
      <c r="J2038" s="1142"/>
      <c r="K2038" s="1142"/>
      <c r="L2038" s="1142"/>
      <c r="M2038" s="1142"/>
      <c r="N2038" s="1142"/>
    </row>
    <row r="2039" spans="1:14" s="3" customFormat="1" x14ac:dyDescent="0.25">
      <c r="A2039" s="727"/>
      <c r="B2039" s="609"/>
      <c r="C2039" s="609"/>
      <c r="D2039" s="610"/>
      <c r="E2039" s="1140"/>
      <c r="F2039" s="1141"/>
      <c r="G2039" s="1142"/>
      <c r="H2039" s="1142"/>
      <c r="I2039" s="1148"/>
      <c r="J2039" s="1142"/>
      <c r="K2039" s="1142"/>
      <c r="L2039" s="1142"/>
      <c r="M2039" s="1142"/>
      <c r="N2039" s="1142"/>
    </row>
    <row r="2040" spans="1:14" s="3" customFormat="1" x14ac:dyDescent="0.25">
      <c r="A2040" s="727"/>
      <c r="B2040" s="609"/>
      <c r="C2040" s="609"/>
      <c r="D2040" s="610"/>
      <c r="E2040" s="1140"/>
      <c r="F2040" s="1141"/>
      <c r="G2040" s="1142"/>
      <c r="H2040" s="1142"/>
      <c r="I2040" s="1148"/>
      <c r="J2040" s="1142"/>
      <c r="K2040" s="1142"/>
      <c r="L2040" s="1142"/>
      <c r="M2040" s="1142"/>
      <c r="N2040" s="1142"/>
    </row>
    <row r="2041" spans="1:14" s="3" customFormat="1" x14ac:dyDescent="0.25">
      <c r="A2041" s="727"/>
      <c r="B2041" s="609"/>
      <c r="C2041" s="609"/>
      <c r="D2041" s="610"/>
      <c r="E2041" s="1140"/>
      <c r="F2041" s="1141"/>
      <c r="G2041" s="1142"/>
      <c r="H2041" s="1142"/>
      <c r="I2041" s="1148"/>
      <c r="J2041" s="1142"/>
      <c r="K2041" s="1142"/>
      <c r="L2041" s="1142"/>
      <c r="M2041" s="1142"/>
      <c r="N2041" s="1142"/>
    </row>
    <row r="2042" spans="1:14" s="3" customFormat="1" x14ac:dyDescent="0.25">
      <c r="A2042" s="727"/>
      <c r="B2042" s="609"/>
      <c r="C2042" s="609"/>
      <c r="D2042" s="610"/>
      <c r="E2042" s="1140"/>
      <c r="F2042" s="1141"/>
      <c r="G2042" s="1142"/>
      <c r="H2042" s="1142"/>
      <c r="I2042" s="1148"/>
      <c r="J2042" s="1142"/>
      <c r="K2042" s="1142"/>
      <c r="L2042" s="1142"/>
      <c r="M2042" s="1142"/>
      <c r="N2042" s="1142"/>
    </row>
    <row r="2043" spans="1:14" s="3" customFormat="1" x14ac:dyDescent="0.25">
      <c r="A2043" s="727"/>
      <c r="B2043" s="609"/>
      <c r="C2043" s="609"/>
      <c r="D2043" s="610"/>
      <c r="E2043" s="1140"/>
      <c r="F2043" s="1141"/>
      <c r="G2043" s="1142"/>
      <c r="H2043" s="1142"/>
      <c r="I2043" s="1148"/>
      <c r="J2043" s="1142"/>
      <c r="K2043" s="1142"/>
      <c r="L2043" s="1142"/>
      <c r="M2043" s="1142"/>
      <c r="N2043" s="1142"/>
    </row>
    <row r="2044" spans="1:14" s="3" customFormat="1" x14ac:dyDescent="0.25">
      <c r="A2044" s="727"/>
      <c r="B2044" s="609"/>
      <c r="C2044" s="609"/>
      <c r="D2044" s="610"/>
      <c r="E2044" s="1140"/>
      <c r="F2044" s="1141"/>
      <c r="G2044" s="1142"/>
      <c r="H2044" s="1142"/>
      <c r="I2044" s="1148"/>
      <c r="J2044" s="1142"/>
      <c r="K2044" s="1142"/>
      <c r="L2044" s="1142"/>
      <c r="M2044" s="1142"/>
      <c r="N2044" s="1142"/>
    </row>
    <row r="2045" spans="1:14" s="3" customFormat="1" x14ac:dyDescent="0.25">
      <c r="A2045" s="727"/>
      <c r="B2045" s="609"/>
      <c r="C2045" s="609"/>
      <c r="D2045" s="610"/>
      <c r="E2045" s="1140"/>
      <c r="F2045" s="1141"/>
      <c r="G2045" s="1142"/>
      <c r="H2045" s="1142"/>
      <c r="I2045" s="1148"/>
      <c r="J2045" s="1142"/>
      <c r="K2045" s="1142"/>
      <c r="L2045" s="1142"/>
      <c r="M2045" s="1142"/>
      <c r="N2045" s="1142"/>
    </row>
    <row r="2046" spans="1:14" s="3" customFormat="1" x14ac:dyDescent="0.25">
      <c r="A2046" s="727"/>
      <c r="B2046" s="609"/>
      <c r="C2046" s="609"/>
      <c r="D2046" s="610"/>
      <c r="E2046" s="1140"/>
      <c r="F2046" s="1141"/>
      <c r="G2046" s="1142"/>
      <c r="H2046" s="1142"/>
      <c r="I2046" s="1148"/>
      <c r="J2046" s="1142"/>
      <c r="K2046" s="1142"/>
      <c r="L2046" s="1142"/>
      <c r="M2046" s="1142"/>
      <c r="N2046" s="1142"/>
    </row>
    <row r="2047" spans="1:14" s="3" customFormat="1" x14ac:dyDescent="0.25">
      <c r="A2047" s="727"/>
      <c r="B2047" s="609"/>
      <c r="C2047" s="609"/>
      <c r="D2047" s="610"/>
      <c r="E2047" s="1140"/>
      <c r="F2047" s="1141"/>
      <c r="G2047" s="1142"/>
      <c r="H2047" s="1142"/>
      <c r="I2047" s="1148"/>
      <c r="J2047" s="1142"/>
      <c r="K2047" s="1142"/>
      <c r="L2047" s="1142"/>
      <c r="M2047" s="1142"/>
      <c r="N2047" s="1142"/>
    </row>
    <row r="2048" spans="1:14" s="3" customFormat="1" x14ac:dyDescent="0.25">
      <c r="A2048" s="727"/>
      <c r="B2048" s="609"/>
      <c r="C2048" s="609"/>
      <c r="D2048" s="610"/>
      <c r="E2048" s="1140"/>
      <c r="F2048" s="1141"/>
      <c r="G2048" s="1142"/>
      <c r="H2048" s="1142"/>
      <c r="I2048" s="1148"/>
      <c r="J2048" s="1142"/>
      <c r="K2048" s="1142"/>
      <c r="L2048" s="1142"/>
      <c r="M2048" s="1142"/>
      <c r="N2048" s="1142"/>
    </row>
    <row r="2049" spans="1:14" s="3" customFormat="1" x14ac:dyDescent="0.25">
      <c r="A2049" s="727"/>
      <c r="B2049" s="609"/>
      <c r="C2049" s="609"/>
      <c r="D2049" s="610"/>
      <c r="E2049" s="1140"/>
      <c r="F2049" s="1141"/>
      <c r="G2049" s="1142"/>
      <c r="H2049" s="1142"/>
      <c r="I2049" s="1148"/>
      <c r="J2049" s="1142"/>
      <c r="K2049" s="1142"/>
      <c r="L2049" s="1142"/>
      <c r="M2049" s="1142"/>
      <c r="N2049" s="1142"/>
    </row>
    <row r="2050" spans="1:14" s="3" customFormat="1" x14ac:dyDescent="0.25">
      <c r="A2050" s="727"/>
      <c r="B2050" s="609"/>
      <c r="C2050" s="609"/>
      <c r="D2050" s="610"/>
      <c r="E2050" s="1140"/>
      <c r="F2050" s="1141"/>
      <c r="G2050" s="1142"/>
      <c r="H2050" s="1142"/>
      <c r="I2050" s="1148"/>
      <c r="J2050" s="1142"/>
      <c r="K2050" s="1142"/>
      <c r="L2050" s="1142"/>
      <c r="M2050" s="1142"/>
      <c r="N2050" s="1142"/>
    </row>
    <row r="2051" spans="1:14" s="3" customFormat="1" x14ac:dyDescent="0.25">
      <c r="A2051" s="727"/>
      <c r="B2051" s="609"/>
      <c r="C2051" s="609"/>
      <c r="D2051" s="610"/>
      <c r="E2051" s="1140"/>
      <c r="F2051" s="1141"/>
      <c r="G2051" s="1142"/>
      <c r="H2051" s="1142"/>
      <c r="I2051" s="1148"/>
      <c r="J2051" s="1142"/>
      <c r="K2051" s="1142"/>
      <c r="L2051" s="1142"/>
      <c r="M2051" s="1142"/>
      <c r="N2051" s="1142"/>
    </row>
    <row r="2052" spans="1:14" s="3" customFormat="1" x14ac:dyDescent="0.25">
      <c r="A2052" s="727"/>
      <c r="B2052" s="609"/>
      <c r="C2052" s="609"/>
      <c r="D2052" s="610"/>
      <c r="E2052" s="1140"/>
      <c r="F2052" s="1141"/>
      <c r="G2052" s="1142"/>
      <c r="H2052" s="1142"/>
      <c r="I2052" s="1148"/>
      <c r="J2052" s="1142"/>
      <c r="K2052" s="1142"/>
      <c r="L2052" s="1142"/>
      <c r="M2052" s="1142"/>
      <c r="N2052" s="1142"/>
    </row>
    <row r="2053" spans="1:14" s="3" customFormat="1" x14ac:dyDescent="0.25">
      <c r="A2053" s="727"/>
      <c r="B2053" s="609"/>
      <c r="C2053" s="609"/>
      <c r="D2053" s="610"/>
      <c r="E2053" s="1140"/>
      <c r="F2053" s="1141"/>
      <c r="G2053" s="1142"/>
      <c r="H2053" s="1142"/>
      <c r="I2053" s="1148"/>
      <c r="J2053" s="1142"/>
      <c r="K2053" s="1142"/>
      <c r="L2053" s="1142"/>
      <c r="M2053" s="1142"/>
      <c r="N2053" s="1142"/>
    </row>
    <row r="2054" spans="1:14" s="3" customFormat="1" x14ac:dyDescent="0.25">
      <c r="A2054" s="727"/>
      <c r="B2054" s="609"/>
      <c r="C2054" s="609"/>
      <c r="D2054" s="610"/>
      <c r="E2054" s="1140"/>
      <c r="F2054" s="1141"/>
      <c r="G2054" s="1142"/>
      <c r="H2054" s="1142"/>
      <c r="I2054" s="1148"/>
      <c r="J2054" s="1142"/>
      <c r="K2054" s="1142"/>
      <c r="L2054" s="1142"/>
      <c r="M2054" s="1142"/>
      <c r="N2054" s="1142"/>
    </row>
    <row r="2055" spans="1:14" s="3" customFormat="1" x14ac:dyDescent="0.25">
      <c r="A2055" s="727"/>
      <c r="B2055" s="609"/>
      <c r="C2055" s="609"/>
      <c r="D2055" s="610"/>
      <c r="E2055" s="1140"/>
      <c r="F2055" s="1141"/>
      <c r="G2055" s="1142"/>
      <c r="H2055" s="1142"/>
      <c r="I2055" s="1148"/>
      <c r="J2055" s="1142"/>
      <c r="K2055" s="1142"/>
      <c r="L2055" s="1142"/>
      <c r="M2055" s="1142"/>
      <c r="N2055" s="1142"/>
    </row>
    <row r="2056" spans="1:14" s="3" customFormat="1" x14ac:dyDescent="0.25">
      <c r="A2056" s="727"/>
      <c r="B2056" s="609"/>
      <c r="C2056" s="609"/>
      <c r="D2056" s="610"/>
      <c r="E2056" s="1140"/>
      <c r="F2056" s="1141"/>
      <c r="G2056" s="1142"/>
      <c r="H2056" s="1142"/>
      <c r="I2056" s="1148"/>
      <c r="J2056" s="1142"/>
      <c r="K2056" s="1142"/>
      <c r="L2056" s="1142"/>
      <c r="M2056" s="1142"/>
      <c r="N2056" s="1142"/>
    </row>
    <row r="2057" spans="1:14" s="3" customFormat="1" x14ac:dyDescent="0.25">
      <c r="A2057" s="727"/>
      <c r="B2057" s="609"/>
      <c r="C2057" s="609"/>
      <c r="D2057" s="610"/>
      <c r="E2057" s="1140"/>
      <c r="F2057" s="1141"/>
      <c r="G2057" s="1142"/>
      <c r="H2057" s="1142"/>
      <c r="I2057" s="1148"/>
      <c r="J2057" s="1142"/>
      <c r="K2057" s="1142"/>
      <c r="L2057" s="1142"/>
      <c r="M2057" s="1142"/>
      <c r="N2057" s="1142"/>
    </row>
    <row r="2058" spans="1:14" s="3" customFormat="1" x14ac:dyDescent="0.25">
      <c r="A2058" s="727"/>
      <c r="B2058" s="609"/>
      <c r="C2058" s="609"/>
      <c r="D2058" s="610"/>
      <c r="E2058" s="1140"/>
      <c r="F2058" s="1141"/>
      <c r="G2058" s="1142"/>
      <c r="H2058" s="1142"/>
      <c r="I2058" s="1148"/>
      <c r="J2058" s="1142"/>
      <c r="K2058" s="1142"/>
      <c r="L2058" s="1142"/>
      <c r="M2058" s="1142"/>
      <c r="N2058" s="1142"/>
    </row>
    <row r="2059" spans="1:14" s="3" customFormat="1" x14ac:dyDescent="0.25">
      <c r="A2059" s="727"/>
      <c r="B2059" s="609"/>
      <c r="C2059" s="609"/>
      <c r="D2059" s="610"/>
      <c r="E2059" s="1140"/>
      <c r="F2059" s="1141"/>
      <c r="G2059" s="1142"/>
      <c r="H2059" s="1142"/>
      <c r="I2059" s="1148"/>
      <c r="J2059" s="1142"/>
      <c r="K2059" s="1142"/>
      <c r="L2059" s="1142"/>
      <c r="M2059" s="1142"/>
      <c r="N2059" s="1142"/>
    </row>
    <row r="2060" spans="1:14" s="3" customFormat="1" x14ac:dyDescent="0.25">
      <c r="A2060" s="727"/>
      <c r="B2060" s="609"/>
      <c r="C2060" s="609"/>
      <c r="D2060" s="610"/>
      <c r="E2060" s="1140"/>
      <c r="F2060" s="1141"/>
      <c r="G2060" s="1142"/>
      <c r="H2060" s="1142"/>
      <c r="I2060" s="1148"/>
      <c r="J2060" s="1142"/>
      <c r="K2060" s="1142"/>
      <c r="L2060" s="1142"/>
      <c r="M2060" s="1142"/>
      <c r="N2060" s="1142"/>
    </row>
    <row r="2061" spans="1:14" s="3" customFormat="1" x14ac:dyDescent="0.25">
      <c r="A2061" s="727"/>
      <c r="B2061" s="609"/>
      <c r="C2061" s="609"/>
      <c r="D2061" s="610"/>
      <c r="E2061" s="1140"/>
      <c r="F2061" s="1141"/>
      <c r="G2061" s="1142"/>
      <c r="H2061" s="1142"/>
      <c r="I2061" s="1148"/>
      <c r="J2061" s="1142"/>
      <c r="K2061" s="1142"/>
      <c r="L2061" s="1142"/>
      <c r="M2061" s="1142"/>
      <c r="N2061" s="1142"/>
    </row>
    <row r="2062" spans="1:14" s="3" customFormat="1" x14ac:dyDescent="0.25">
      <c r="A2062" s="727"/>
      <c r="B2062" s="609"/>
      <c r="C2062" s="609"/>
      <c r="D2062" s="610"/>
      <c r="E2062" s="1140"/>
      <c r="F2062" s="1141"/>
      <c r="G2062" s="1142"/>
      <c r="H2062" s="1142"/>
      <c r="I2062" s="1148"/>
      <c r="J2062" s="1142"/>
      <c r="K2062" s="1142"/>
      <c r="L2062" s="1142"/>
      <c r="M2062" s="1142"/>
      <c r="N2062" s="1142"/>
    </row>
    <row r="2063" spans="1:14" s="3" customFormat="1" x14ac:dyDescent="0.25">
      <c r="A2063" s="727"/>
      <c r="B2063" s="609"/>
      <c r="C2063" s="609"/>
      <c r="D2063" s="610"/>
      <c r="E2063" s="1140"/>
      <c r="F2063" s="1141"/>
      <c r="G2063" s="1142"/>
      <c r="H2063" s="1142"/>
      <c r="I2063" s="1148"/>
      <c r="J2063" s="1142"/>
      <c r="K2063" s="1142"/>
      <c r="L2063" s="1142"/>
      <c r="M2063" s="1142"/>
      <c r="N2063" s="1142"/>
    </row>
    <row r="2064" spans="1:14" s="3" customFormat="1" x14ac:dyDescent="0.25">
      <c r="A2064" s="727"/>
      <c r="B2064" s="609"/>
      <c r="C2064" s="609"/>
      <c r="D2064" s="610"/>
      <c r="E2064" s="1140"/>
      <c r="F2064" s="1141"/>
      <c r="G2064" s="1142"/>
      <c r="H2064" s="1142"/>
      <c r="I2064" s="1148"/>
      <c r="J2064" s="1142"/>
      <c r="K2064" s="1142"/>
      <c r="L2064" s="1142"/>
      <c r="M2064" s="1142"/>
      <c r="N2064" s="1142"/>
    </row>
    <row r="2065" spans="1:14" s="3" customFormat="1" x14ac:dyDescent="0.25">
      <c r="A2065" s="727"/>
      <c r="B2065" s="609"/>
      <c r="C2065" s="609"/>
      <c r="D2065" s="610"/>
      <c r="E2065" s="1140"/>
      <c r="F2065" s="1141"/>
      <c r="G2065" s="1142"/>
      <c r="H2065" s="1142"/>
      <c r="I2065" s="1148"/>
      <c r="J2065" s="1142"/>
      <c r="K2065" s="1142"/>
      <c r="L2065" s="1142"/>
      <c r="M2065" s="1142"/>
      <c r="N2065" s="1142"/>
    </row>
    <row r="2066" spans="1:14" s="3" customFormat="1" x14ac:dyDescent="0.25">
      <c r="A2066" s="727"/>
      <c r="B2066" s="609"/>
      <c r="C2066" s="609"/>
      <c r="D2066" s="610"/>
      <c r="E2066" s="1140"/>
      <c r="F2066" s="1141"/>
      <c r="G2066" s="1142"/>
      <c r="H2066" s="1142"/>
      <c r="I2066" s="1148"/>
      <c r="J2066" s="1142"/>
      <c r="K2066" s="1142"/>
      <c r="L2066" s="1142"/>
      <c r="M2066" s="1142"/>
      <c r="N2066" s="1142"/>
    </row>
    <row r="2067" spans="1:14" s="3" customFormat="1" x14ac:dyDescent="0.25">
      <c r="A2067" s="727"/>
      <c r="B2067" s="609"/>
      <c r="C2067" s="609"/>
      <c r="D2067" s="610"/>
      <c r="E2067" s="1140"/>
      <c r="F2067" s="1141"/>
      <c r="G2067" s="1142"/>
      <c r="H2067" s="1142"/>
      <c r="I2067" s="1148"/>
      <c r="J2067" s="1142"/>
      <c r="K2067" s="1142"/>
      <c r="L2067" s="1142"/>
      <c r="M2067" s="1142"/>
      <c r="N2067" s="1142"/>
    </row>
    <row r="2068" spans="1:14" s="3" customFormat="1" x14ac:dyDescent="0.25">
      <c r="A2068" s="727"/>
      <c r="B2068" s="609"/>
      <c r="C2068" s="609"/>
      <c r="D2068" s="610"/>
      <c r="E2068" s="1140"/>
      <c r="F2068" s="1141"/>
      <c r="G2068" s="1142"/>
      <c r="H2068" s="1142"/>
      <c r="I2068" s="1148"/>
      <c r="J2068" s="1142"/>
      <c r="K2068" s="1142"/>
      <c r="L2068" s="1142"/>
      <c r="M2068" s="1142"/>
      <c r="N2068" s="1142"/>
    </row>
    <row r="2069" spans="1:14" s="3" customFormat="1" x14ac:dyDescent="0.25">
      <c r="A2069" s="727"/>
      <c r="B2069" s="609"/>
      <c r="C2069" s="609"/>
      <c r="D2069" s="610"/>
      <c r="E2069" s="1140"/>
      <c r="F2069" s="1141"/>
      <c r="G2069" s="1142"/>
      <c r="H2069" s="1142"/>
      <c r="I2069" s="1148"/>
      <c r="J2069" s="1142"/>
      <c r="K2069" s="1142"/>
      <c r="L2069" s="1142"/>
      <c r="M2069" s="1142"/>
      <c r="N2069" s="1142"/>
    </row>
    <row r="2070" spans="1:14" s="3" customFormat="1" x14ac:dyDescent="0.25">
      <c r="A2070" s="727"/>
      <c r="B2070" s="609"/>
      <c r="C2070" s="609"/>
      <c r="D2070" s="610"/>
      <c r="E2070" s="1140"/>
      <c r="F2070" s="1141"/>
      <c r="G2070" s="1142"/>
      <c r="H2070" s="1142"/>
      <c r="I2070" s="1148"/>
      <c r="J2070" s="1142"/>
      <c r="K2070" s="1142"/>
      <c r="L2070" s="1142"/>
      <c r="M2070" s="1142"/>
      <c r="N2070" s="1142"/>
    </row>
    <row r="2071" spans="1:14" s="3" customFormat="1" x14ac:dyDescent="0.25">
      <c r="A2071" s="727"/>
      <c r="B2071" s="609"/>
      <c r="C2071" s="609"/>
      <c r="D2071" s="610"/>
      <c r="E2071" s="1140"/>
      <c r="F2071" s="1141"/>
      <c r="G2071" s="1142"/>
      <c r="H2071" s="1142"/>
      <c r="I2071" s="1148"/>
      <c r="J2071" s="1142"/>
      <c r="K2071" s="1142"/>
      <c r="L2071" s="1142"/>
      <c r="M2071" s="1142"/>
      <c r="N2071" s="1142"/>
    </row>
    <row r="2072" spans="1:14" s="3" customFormat="1" x14ac:dyDescent="0.25">
      <c r="A2072" s="727"/>
      <c r="B2072" s="609"/>
      <c r="C2072" s="609"/>
      <c r="D2072" s="610"/>
      <c r="E2072" s="1140"/>
      <c r="F2072" s="1141"/>
      <c r="G2072" s="1142"/>
      <c r="H2072" s="1142"/>
      <c r="I2072" s="1148"/>
      <c r="J2072" s="1142"/>
      <c r="K2072" s="1142"/>
      <c r="L2072" s="1142"/>
      <c r="M2072" s="1142"/>
      <c r="N2072" s="1142"/>
    </row>
    <row r="2073" spans="1:14" s="3" customFormat="1" x14ac:dyDescent="0.25">
      <c r="A2073" s="727"/>
      <c r="B2073" s="609"/>
      <c r="C2073" s="609"/>
      <c r="D2073" s="610"/>
      <c r="E2073" s="1140"/>
      <c r="F2073" s="1141"/>
      <c r="G2073" s="1142"/>
      <c r="H2073" s="1142"/>
      <c r="I2073" s="1148"/>
      <c r="J2073" s="1142"/>
      <c r="K2073" s="1142"/>
      <c r="L2073" s="1142"/>
      <c r="M2073" s="1142"/>
      <c r="N2073" s="1142"/>
    </row>
    <row r="2074" spans="1:14" s="3" customFormat="1" x14ac:dyDescent="0.25">
      <c r="A2074" s="727"/>
      <c r="B2074" s="609"/>
      <c r="C2074" s="609"/>
      <c r="D2074" s="610"/>
      <c r="E2074" s="1140"/>
      <c r="F2074" s="1141"/>
      <c r="G2074" s="1142"/>
      <c r="H2074" s="1142"/>
      <c r="I2074" s="1148"/>
      <c r="J2074" s="1142"/>
      <c r="K2074" s="1142"/>
      <c r="L2074" s="1142"/>
      <c r="M2074" s="1142"/>
      <c r="N2074" s="1142"/>
    </row>
    <row r="2075" spans="1:14" s="3" customFormat="1" x14ac:dyDescent="0.25">
      <c r="A2075" s="727"/>
      <c r="B2075" s="609"/>
      <c r="C2075" s="609"/>
      <c r="D2075" s="610"/>
      <c r="E2075" s="1140"/>
      <c r="F2075" s="1141"/>
      <c r="G2075" s="1142"/>
      <c r="H2075" s="1142"/>
      <c r="I2075" s="1148"/>
      <c r="J2075" s="1142"/>
      <c r="K2075" s="1142"/>
      <c r="L2075" s="1142"/>
      <c r="M2075" s="1142"/>
      <c r="N2075" s="1142"/>
    </row>
    <row r="2076" spans="1:14" s="3" customFormat="1" x14ac:dyDescent="0.25">
      <c r="A2076" s="727"/>
      <c r="B2076" s="609"/>
      <c r="C2076" s="609"/>
      <c r="D2076" s="610"/>
      <c r="E2076" s="1140"/>
      <c r="F2076" s="1141"/>
      <c r="G2076" s="1142"/>
      <c r="H2076" s="1142"/>
      <c r="I2076" s="1148"/>
      <c r="J2076" s="1142"/>
      <c r="K2076" s="1142"/>
      <c r="L2076" s="1142"/>
      <c r="M2076" s="1142"/>
      <c r="N2076" s="1142"/>
    </row>
    <row r="2077" spans="1:14" s="3" customFormat="1" x14ac:dyDescent="0.25">
      <c r="A2077" s="727"/>
      <c r="B2077" s="609"/>
      <c r="C2077" s="609"/>
      <c r="D2077" s="610"/>
      <c r="E2077" s="1140"/>
      <c r="F2077" s="1141"/>
      <c r="G2077" s="1142"/>
      <c r="H2077" s="1142"/>
      <c r="I2077" s="1148"/>
      <c r="J2077" s="1142"/>
      <c r="K2077" s="1142"/>
      <c r="L2077" s="1142"/>
      <c r="M2077" s="1142"/>
      <c r="N2077" s="1142"/>
    </row>
    <row r="2078" spans="1:14" s="3" customFormat="1" x14ac:dyDescent="0.25">
      <c r="A2078" s="727"/>
      <c r="B2078" s="609"/>
      <c r="C2078" s="609"/>
      <c r="D2078" s="610"/>
      <c r="E2078" s="1140"/>
      <c r="F2078" s="1141"/>
      <c r="G2078" s="1142"/>
      <c r="H2078" s="1142"/>
      <c r="I2078" s="1148"/>
      <c r="J2078" s="1142"/>
      <c r="K2078" s="1142"/>
      <c r="L2078" s="1142"/>
      <c r="M2078" s="1142"/>
      <c r="N2078" s="1142"/>
    </row>
    <row r="2079" spans="1:14" s="3" customFormat="1" x14ac:dyDescent="0.25">
      <c r="A2079" s="727"/>
      <c r="B2079" s="609"/>
      <c r="C2079" s="609"/>
      <c r="D2079" s="610"/>
      <c r="E2079" s="1140"/>
      <c r="F2079" s="1141"/>
      <c r="G2079" s="1142"/>
      <c r="H2079" s="1142"/>
      <c r="I2079" s="1148"/>
      <c r="J2079" s="1142"/>
      <c r="K2079" s="1142"/>
      <c r="L2079" s="1142"/>
      <c r="M2079" s="1142"/>
      <c r="N2079" s="1142"/>
    </row>
    <row r="2080" spans="1:14" s="3" customFormat="1" x14ac:dyDescent="0.25">
      <c r="A2080" s="727"/>
      <c r="B2080" s="609"/>
      <c r="C2080" s="609"/>
      <c r="D2080" s="610"/>
      <c r="E2080" s="1140"/>
      <c r="F2080" s="1141"/>
      <c r="G2080" s="1142"/>
      <c r="H2080" s="1142"/>
      <c r="I2080" s="1148"/>
      <c r="J2080" s="1142"/>
      <c r="K2080" s="1142"/>
      <c r="L2080" s="1142"/>
      <c r="M2080" s="1142"/>
      <c r="N2080" s="1142"/>
    </row>
    <row r="2081" spans="1:14" s="3" customFormat="1" x14ac:dyDescent="0.25">
      <c r="A2081" s="727"/>
      <c r="B2081" s="609"/>
      <c r="C2081" s="609"/>
      <c r="D2081" s="610"/>
      <c r="E2081" s="1140"/>
      <c r="F2081" s="1141"/>
      <c r="G2081" s="1142"/>
      <c r="H2081" s="1142"/>
      <c r="I2081" s="1148"/>
      <c r="J2081" s="1142"/>
      <c r="K2081" s="1142"/>
      <c r="L2081" s="1142"/>
      <c r="M2081" s="1142"/>
      <c r="N2081" s="1142"/>
    </row>
    <row r="2082" spans="1:14" s="3" customFormat="1" x14ac:dyDescent="0.25">
      <c r="A2082" s="727"/>
      <c r="B2082" s="609"/>
      <c r="C2082" s="609"/>
      <c r="D2082" s="610"/>
      <c r="E2082" s="1140"/>
      <c r="F2082" s="1141"/>
      <c r="G2082" s="1142"/>
      <c r="H2082" s="1142"/>
      <c r="I2082" s="1148"/>
      <c r="J2082" s="1142"/>
      <c r="K2082" s="1142"/>
      <c r="L2082" s="1142"/>
      <c r="M2082" s="1142"/>
      <c r="N2082" s="1142"/>
    </row>
    <row r="2083" spans="1:14" s="3" customFormat="1" x14ac:dyDescent="0.25">
      <c r="A2083" s="727"/>
      <c r="B2083" s="609"/>
      <c r="C2083" s="609"/>
      <c r="D2083" s="610"/>
      <c r="E2083" s="1140"/>
      <c r="F2083" s="1141"/>
      <c r="G2083" s="1142"/>
      <c r="H2083" s="1142"/>
      <c r="I2083" s="1148"/>
      <c r="J2083" s="1142"/>
      <c r="K2083" s="1142"/>
      <c r="L2083" s="1142"/>
      <c r="M2083" s="1142"/>
      <c r="N2083" s="1142"/>
    </row>
    <row r="2084" spans="1:14" s="3" customFormat="1" x14ac:dyDescent="0.25">
      <c r="A2084" s="727"/>
      <c r="B2084" s="609"/>
      <c r="C2084" s="609"/>
      <c r="D2084" s="610"/>
      <c r="E2084" s="1140"/>
      <c r="F2084" s="1141"/>
      <c r="G2084" s="1142"/>
      <c r="H2084" s="1142"/>
      <c r="I2084" s="1148"/>
      <c r="J2084" s="1142"/>
      <c r="K2084" s="1142"/>
      <c r="L2084" s="1142"/>
      <c r="M2084" s="1142"/>
      <c r="N2084" s="1142"/>
    </row>
    <row r="2085" spans="1:14" s="3" customFormat="1" x14ac:dyDescent="0.25">
      <c r="A2085" s="727"/>
      <c r="B2085" s="609"/>
      <c r="C2085" s="609"/>
      <c r="D2085" s="610"/>
      <c r="E2085" s="1140"/>
      <c r="F2085" s="1141"/>
      <c r="G2085" s="1142"/>
      <c r="H2085" s="1142"/>
      <c r="I2085" s="1148"/>
      <c r="J2085" s="1142"/>
      <c r="K2085" s="1142"/>
      <c r="L2085" s="1142"/>
      <c r="M2085" s="1142"/>
      <c r="N2085" s="1142"/>
    </row>
    <row r="2086" spans="1:14" s="3" customFormat="1" x14ac:dyDescent="0.25">
      <c r="A2086" s="727"/>
      <c r="B2086" s="609"/>
      <c r="C2086" s="609"/>
      <c r="D2086" s="610"/>
      <c r="E2086" s="1140"/>
      <c r="F2086" s="1141"/>
      <c r="G2086" s="1142"/>
      <c r="H2086" s="1142"/>
      <c r="I2086" s="1148"/>
      <c r="J2086" s="1142"/>
      <c r="K2086" s="1142"/>
      <c r="L2086" s="1142"/>
      <c r="M2086" s="1142"/>
      <c r="N2086" s="1142"/>
    </row>
    <row r="2087" spans="1:14" s="3" customFormat="1" x14ac:dyDescent="0.25">
      <c r="A2087" s="727"/>
      <c r="B2087" s="609"/>
      <c r="C2087" s="609"/>
      <c r="D2087" s="610"/>
      <c r="E2087" s="1140"/>
      <c r="F2087" s="1141"/>
      <c r="G2087" s="1142"/>
      <c r="H2087" s="1142"/>
      <c r="I2087" s="1148"/>
      <c r="J2087" s="1142"/>
      <c r="K2087" s="1142"/>
      <c r="L2087" s="1142"/>
      <c r="M2087" s="1142"/>
      <c r="N2087" s="1142"/>
    </row>
    <row r="2088" spans="1:14" s="3" customFormat="1" x14ac:dyDescent="0.25">
      <c r="A2088" s="727"/>
      <c r="B2088" s="609"/>
      <c r="C2088" s="609"/>
      <c r="D2088" s="610"/>
      <c r="E2088" s="1140"/>
      <c r="F2088" s="1141"/>
      <c r="G2088" s="1142"/>
      <c r="H2088" s="1142"/>
      <c r="I2088" s="1148"/>
      <c r="J2088" s="1142"/>
      <c r="K2088" s="1142"/>
      <c r="L2088" s="1142"/>
      <c r="M2088" s="1142"/>
      <c r="N2088" s="1142"/>
    </row>
    <row r="2089" spans="1:14" s="3" customFormat="1" x14ac:dyDescent="0.25">
      <c r="A2089" s="727"/>
      <c r="B2089" s="609"/>
      <c r="C2089" s="609"/>
      <c r="D2089" s="610"/>
      <c r="E2089" s="1140"/>
      <c r="F2089" s="1141"/>
      <c r="G2089" s="1142"/>
      <c r="H2089" s="1142"/>
      <c r="I2089" s="1148"/>
      <c r="J2089" s="1142"/>
      <c r="K2089" s="1142"/>
      <c r="L2089" s="1142"/>
      <c r="M2089" s="1142"/>
      <c r="N2089" s="1142"/>
    </row>
    <row r="2090" spans="1:14" s="3" customFormat="1" x14ac:dyDescent="0.25">
      <c r="A2090" s="727"/>
      <c r="B2090" s="609"/>
      <c r="C2090" s="609"/>
      <c r="D2090" s="610"/>
      <c r="E2090" s="1140"/>
      <c r="F2090" s="1141"/>
      <c r="G2090" s="1142"/>
      <c r="H2090" s="1142"/>
      <c r="I2090" s="1148"/>
      <c r="J2090" s="1142"/>
      <c r="K2090" s="1142"/>
      <c r="L2090" s="1142"/>
      <c r="M2090" s="1142"/>
      <c r="N2090" s="1142"/>
    </row>
    <row r="2091" spans="1:14" s="3" customFormat="1" x14ac:dyDescent="0.25">
      <c r="A2091" s="727"/>
      <c r="B2091" s="609"/>
      <c r="C2091" s="609"/>
      <c r="D2091" s="610"/>
      <c r="E2091" s="1140"/>
      <c r="F2091" s="1141"/>
      <c r="G2091" s="1142"/>
      <c r="H2091" s="1142"/>
      <c r="I2091" s="1148"/>
      <c r="J2091" s="1142"/>
      <c r="K2091" s="1142"/>
      <c r="L2091" s="1142"/>
      <c r="M2091" s="1142"/>
      <c r="N2091" s="1142"/>
    </row>
    <row r="2092" spans="1:14" s="3" customFormat="1" x14ac:dyDescent="0.25">
      <c r="A2092" s="727"/>
      <c r="B2092" s="609"/>
      <c r="C2092" s="609"/>
      <c r="D2092" s="610"/>
      <c r="E2092" s="1140"/>
      <c r="F2092" s="1141"/>
      <c r="G2092" s="1142"/>
      <c r="H2092" s="1142"/>
      <c r="I2092" s="1148"/>
      <c r="J2092" s="1142"/>
      <c r="K2092" s="1142"/>
      <c r="L2092" s="1142"/>
      <c r="M2092" s="1142"/>
      <c r="N2092" s="1142"/>
    </row>
    <row r="2093" spans="1:14" s="3" customFormat="1" x14ac:dyDescent="0.25">
      <c r="A2093" s="727"/>
      <c r="B2093" s="609"/>
      <c r="C2093" s="609"/>
      <c r="D2093" s="610"/>
      <c r="E2093" s="1140"/>
      <c r="F2093" s="1141"/>
      <c r="G2093" s="1142"/>
      <c r="H2093" s="1142"/>
      <c r="I2093" s="1148"/>
      <c r="J2093" s="1142"/>
      <c r="K2093" s="1142"/>
      <c r="L2093" s="1142"/>
      <c r="M2093" s="1142"/>
      <c r="N2093" s="1142"/>
    </row>
    <row r="2094" spans="1:14" s="3" customFormat="1" x14ac:dyDescent="0.25">
      <c r="A2094" s="727"/>
      <c r="B2094" s="609"/>
      <c r="C2094" s="609"/>
      <c r="D2094" s="610"/>
      <c r="E2094" s="1140"/>
      <c r="F2094" s="1141"/>
      <c r="G2094" s="1142"/>
      <c r="H2094" s="1142"/>
      <c r="I2094" s="1148"/>
      <c r="J2094" s="1142"/>
      <c r="K2094" s="1142"/>
      <c r="L2094" s="1142"/>
      <c r="M2094" s="1142"/>
      <c r="N2094" s="1142"/>
    </row>
    <row r="2095" spans="1:14" s="3" customFormat="1" x14ac:dyDescent="0.25">
      <c r="A2095" s="727"/>
      <c r="B2095" s="609"/>
      <c r="C2095" s="609"/>
      <c r="D2095" s="610"/>
      <c r="E2095" s="1140"/>
      <c r="F2095" s="1141"/>
      <c r="G2095" s="1142"/>
      <c r="H2095" s="1142"/>
      <c r="I2095" s="1148"/>
      <c r="J2095" s="1142"/>
      <c r="K2095" s="1142"/>
      <c r="L2095" s="1142"/>
      <c r="M2095" s="1142"/>
      <c r="N2095" s="1142"/>
    </row>
    <row r="2096" spans="1:14" s="3" customFormat="1" x14ac:dyDescent="0.25">
      <c r="A2096" s="727"/>
      <c r="B2096" s="609"/>
      <c r="C2096" s="609"/>
      <c r="D2096" s="610"/>
      <c r="E2096" s="1140"/>
      <c r="F2096" s="1141"/>
      <c r="G2096" s="1142"/>
      <c r="H2096" s="1142"/>
      <c r="I2096" s="1148"/>
      <c r="J2096" s="1142"/>
      <c r="K2096" s="1142"/>
      <c r="L2096" s="1142"/>
      <c r="M2096" s="1142"/>
      <c r="N2096" s="1142"/>
    </row>
    <row r="2097" spans="1:14" s="3" customFormat="1" x14ac:dyDescent="0.25">
      <c r="A2097" s="727"/>
      <c r="B2097" s="609"/>
      <c r="C2097" s="609"/>
      <c r="D2097" s="610"/>
      <c r="E2097" s="1140"/>
      <c r="F2097" s="1141"/>
      <c r="G2097" s="1142"/>
      <c r="H2097" s="1142"/>
      <c r="I2097" s="1148"/>
      <c r="J2097" s="1142"/>
      <c r="K2097" s="1142"/>
      <c r="L2097" s="1142"/>
      <c r="M2097" s="1142"/>
      <c r="N2097" s="1142"/>
    </row>
    <row r="2098" spans="1:14" s="3" customFormat="1" x14ac:dyDescent="0.25">
      <c r="A2098" s="727"/>
      <c r="B2098" s="609"/>
      <c r="C2098" s="609"/>
      <c r="D2098" s="610"/>
      <c r="E2098" s="1140"/>
      <c r="F2098" s="1141"/>
      <c r="G2098" s="1142"/>
      <c r="H2098" s="1142"/>
      <c r="I2098" s="1148"/>
      <c r="J2098" s="1142"/>
      <c r="K2098" s="1142"/>
      <c r="L2098" s="1142"/>
      <c r="M2098" s="1142"/>
      <c r="N2098" s="1142"/>
    </row>
    <row r="2099" spans="1:14" s="3" customFormat="1" x14ac:dyDescent="0.25">
      <c r="A2099" s="727"/>
      <c r="B2099" s="609"/>
      <c r="C2099" s="609"/>
      <c r="D2099" s="610"/>
      <c r="E2099" s="1140"/>
      <c r="F2099" s="1141"/>
      <c r="G2099" s="1142"/>
      <c r="H2099" s="1142"/>
      <c r="I2099" s="1148"/>
      <c r="J2099" s="1142"/>
      <c r="K2099" s="1142"/>
      <c r="L2099" s="1142"/>
      <c r="M2099" s="1142"/>
      <c r="N2099" s="1142"/>
    </row>
    <row r="2100" spans="1:14" s="3" customFormat="1" x14ac:dyDescent="0.25">
      <c r="A2100" s="727"/>
      <c r="B2100" s="609"/>
      <c r="C2100" s="609"/>
      <c r="D2100" s="610"/>
      <c r="E2100" s="1140"/>
      <c r="F2100" s="1141"/>
      <c r="G2100" s="1142"/>
      <c r="H2100" s="1142"/>
      <c r="I2100" s="1148"/>
      <c r="J2100" s="1142"/>
      <c r="K2100" s="1142"/>
      <c r="L2100" s="1142"/>
      <c r="M2100" s="1142"/>
      <c r="N2100" s="1142"/>
    </row>
    <row r="2101" spans="1:14" s="3" customFormat="1" x14ac:dyDescent="0.25">
      <c r="A2101" s="727"/>
      <c r="B2101" s="609"/>
      <c r="C2101" s="609"/>
      <c r="D2101" s="610"/>
      <c r="E2101" s="1140"/>
      <c r="F2101" s="1141"/>
      <c r="G2101" s="1142"/>
      <c r="H2101" s="1142"/>
      <c r="I2101" s="1148"/>
      <c r="J2101" s="1142"/>
      <c r="K2101" s="1142"/>
      <c r="L2101" s="1142"/>
      <c r="M2101" s="1142"/>
      <c r="N2101" s="1142"/>
    </row>
    <row r="2102" spans="1:14" s="3" customFormat="1" x14ac:dyDescent="0.25">
      <c r="A2102" s="727"/>
      <c r="B2102" s="609"/>
      <c r="C2102" s="609"/>
      <c r="D2102" s="610"/>
      <c r="E2102" s="1140"/>
      <c r="F2102" s="1141"/>
      <c r="G2102" s="1142"/>
      <c r="H2102" s="1142"/>
      <c r="I2102" s="1148"/>
      <c r="J2102" s="1142"/>
      <c r="K2102" s="1142"/>
      <c r="L2102" s="1142"/>
      <c r="M2102" s="1142"/>
      <c r="N2102" s="1142"/>
    </row>
    <row r="2103" spans="1:14" s="3" customFormat="1" x14ac:dyDescent="0.25">
      <c r="A2103" s="727"/>
      <c r="B2103" s="609"/>
      <c r="C2103" s="609"/>
      <c r="D2103" s="610"/>
      <c r="E2103" s="1140"/>
      <c r="F2103" s="1141"/>
      <c r="G2103" s="1142"/>
      <c r="H2103" s="1142"/>
      <c r="I2103" s="1148"/>
      <c r="J2103" s="1142"/>
      <c r="K2103" s="1142"/>
      <c r="L2103" s="1142"/>
      <c r="M2103" s="1142"/>
      <c r="N2103" s="1142"/>
    </row>
    <row r="2104" spans="1:14" s="3" customFormat="1" x14ac:dyDescent="0.25">
      <c r="A2104" s="727"/>
      <c r="B2104" s="609"/>
      <c r="C2104" s="609"/>
      <c r="D2104" s="610"/>
      <c r="E2104" s="1140"/>
      <c r="F2104" s="1141"/>
      <c r="G2104" s="1142"/>
      <c r="H2104" s="1142"/>
      <c r="I2104" s="1148"/>
      <c r="J2104" s="1142"/>
      <c r="K2104" s="1142"/>
      <c r="L2104" s="1142"/>
      <c r="M2104" s="1142"/>
      <c r="N2104" s="1142"/>
    </row>
    <row r="2105" spans="1:14" s="3" customFormat="1" x14ac:dyDescent="0.25">
      <c r="A2105" s="727"/>
      <c r="B2105" s="609"/>
      <c r="C2105" s="609"/>
      <c r="D2105" s="610"/>
      <c r="E2105" s="1140"/>
      <c r="F2105" s="1141"/>
      <c r="G2105" s="1142"/>
      <c r="H2105" s="1142"/>
      <c r="I2105" s="1148"/>
      <c r="J2105" s="1142"/>
      <c r="K2105" s="1142"/>
      <c r="L2105" s="1142"/>
      <c r="M2105" s="1142"/>
      <c r="N2105" s="1142"/>
    </row>
    <row r="2106" spans="1:14" s="3" customFormat="1" x14ac:dyDescent="0.25">
      <c r="A2106" s="727"/>
      <c r="B2106" s="609"/>
      <c r="C2106" s="609"/>
      <c r="D2106" s="610"/>
      <c r="E2106" s="1140"/>
      <c r="F2106" s="1141"/>
      <c r="G2106" s="1142"/>
      <c r="H2106" s="1142"/>
      <c r="I2106" s="1148"/>
      <c r="J2106" s="1142"/>
      <c r="K2106" s="1142"/>
      <c r="L2106" s="1142"/>
      <c r="M2106" s="1142"/>
      <c r="N2106" s="1142"/>
    </row>
    <row r="2107" spans="1:14" s="3" customFormat="1" x14ac:dyDescent="0.25">
      <c r="A2107" s="727"/>
      <c r="B2107" s="609"/>
      <c r="C2107" s="609"/>
      <c r="D2107" s="610"/>
      <c r="E2107" s="1140"/>
      <c r="F2107" s="1141"/>
      <c r="G2107" s="1142"/>
      <c r="H2107" s="1142"/>
      <c r="I2107" s="1148"/>
      <c r="J2107" s="1142"/>
      <c r="K2107" s="1142"/>
      <c r="L2107" s="1142"/>
      <c r="M2107" s="1142"/>
      <c r="N2107" s="1142"/>
    </row>
    <row r="2108" spans="1:14" s="3" customFormat="1" x14ac:dyDescent="0.25">
      <c r="A2108" s="727"/>
      <c r="B2108" s="609"/>
      <c r="C2108" s="609"/>
      <c r="D2108" s="610"/>
      <c r="E2108" s="1140"/>
      <c r="F2108" s="1141"/>
      <c r="G2108" s="1142"/>
      <c r="H2108" s="1142"/>
      <c r="I2108" s="1148"/>
      <c r="J2108" s="1142"/>
      <c r="K2108" s="1142"/>
      <c r="L2108" s="1142"/>
      <c r="M2108" s="1142"/>
      <c r="N2108" s="1142"/>
    </row>
    <row r="2109" spans="1:14" s="3" customFormat="1" x14ac:dyDescent="0.25">
      <c r="A2109" s="727"/>
      <c r="B2109" s="609"/>
      <c r="C2109" s="609"/>
      <c r="D2109" s="610"/>
      <c r="E2109" s="1140"/>
      <c r="F2109" s="1141"/>
      <c r="G2109" s="1142"/>
      <c r="H2109" s="1142"/>
      <c r="I2109" s="1148"/>
      <c r="J2109" s="1142"/>
      <c r="K2109" s="1142"/>
      <c r="L2109" s="1142"/>
      <c r="M2109" s="1142"/>
      <c r="N2109" s="1142"/>
    </row>
    <row r="2110" spans="1:14" s="3" customFormat="1" x14ac:dyDescent="0.25">
      <c r="A2110" s="727"/>
      <c r="B2110" s="609"/>
      <c r="C2110" s="609"/>
      <c r="D2110" s="610"/>
      <c r="E2110" s="1140"/>
      <c r="F2110" s="1141"/>
      <c r="G2110" s="1142"/>
      <c r="H2110" s="1142"/>
      <c r="I2110" s="1148"/>
      <c r="J2110" s="1142"/>
      <c r="K2110" s="1142"/>
      <c r="L2110" s="1142"/>
      <c r="M2110" s="1142"/>
      <c r="N2110" s="1142"/>
    </row>
    <row r="2111" spans="1:14" s="3" customFormat="1" x14ac:dyDescent="0.25">
      <c r="A2111" s="727"/>
      <c r="B2111" s="609"/>
      <c r="C2111" s="609"/>
      <c r="D2111" s="610"/>
      <c r="E2111" s="1140"/>
      <c r="F2111" s="1141"/>
      <c r="G2111" s="1142"/>
      <c r="H2111" s="1142"/>
      <c r="I2111" s="1148"/>
      <c r="J2111" s="1142"/>
      <c r="K2111" s="1142"/>
      <c r="L2111" s="1142"/>
      <c r="M2111" s="1142"/>
      <c r="N2111" s="1142"/>
    </row>
    <row r="2112" spans="1:14" s="3" customFormat="1" x14ac:dyDescent="0.25">
      <c r="A2112" s="727"/>
      <c r="B2112" s="609"/>
      <c r="C2112" s="609"/>
      <c r="D2112" s="610"/>
      <c r="E2112" s="1140"/>
      <c r="F2112" s="1141"/>
      <c r="G2112" s="1142"/>
      <c r="H2112" s="1142"/>
      <c r="I2112" s="1148"/>
      <c r="J2112" s="1142"/>
      <c r="K2112" s="1142"/>
      <c r="L2112" s="1142"/>
      <c r="M2112" s="1142"/>
      <c r="N2112" s="1142"/>
    </row>
    <row r="2113" spans="1:14" s="3" customFormat="1" x14ac:dyDescent="0.25">
      <c r="A2113" s="727"/>
      <c r="B2113" s="609"/>
      <c r="C2113" s="609"/>
      <c r="D2113" s="610"/>
      <c r="E2113" s="1140"/>
      <c r="F2113" s="1141"/>
      <c r="G2113" s="1142"/>
      <c r="H2113" s="1142"/>
      <c r="I2113" s="1148"/>
      <c r="J2113" s="1142"/>
      <c r="K2113" s="1142"/>
      <c r="L2113" s="1142"/>
      <c r="M2113" s="1142"/>
      <c r="N2113" s="1142"/>
    </row>
    <row r="2114" spans="1:14" s="3" customFormat="1" x14ac:dyDescent="0.25">
      <c r="A2114" s="727"/>
      <c r="B2114" s="609"/>
      <c r="C2114" s="609"/>
      <c r="D2114" s="610"/>
      <c r="E2114" s="1140"/>
      <c r="F2114" s="1141"/>
      <c r="G2114" s="1142"/>
      <c r="H2114" s="1142"/>
      <c r="I2114" s="1148"/>
      <c r="J2114" s="1142"/>
      <c r="K2114" s="1142"/>
      <c r="L2114" s="1142"/>
      <c r="M2114" s="1142"/>
      <c r="N2114" s="1142"/>
    </row>
    <row r="2115" spans="1:14" s="3" customFormat="1" x14ac:dyDescent="0.25">
      <c r="A2115" s="727"/>
      <c r="B2115" s="609"/>
      <c r="C2115" s="609"/>
      <c r="D2115" s="610"/>
      <c r="E2115" s="1140"/>
      <c r="F2115" s="1141"/>
      <c r="G2115" s="1142"/>
      <c r="H2115" s="1142"/>
      <c r="I2115" s="1148"/>
      <c r="J2115" s="1142"/>
      <c r="K2115" s="1142"/>
      <c r="L2115" s="1142"/>
      <c r="M2115" s="1142"/>
      <c r="N2115" s="1142"/>
    </row>
    <row r="2116" spans="1:14" s="3" customFormat="1" x14ac:dyDescent="0.25">
      <c r="A2116" s="727"/>
      <c r="B2116" s="609"/>
      <c r="C2116" s="609"/>
      <c r="D2116" s="610"/>
      <c r="E2116" s="1140"/>
      <c r="F2116" s="1141"/>
      <c r="G2116" s="1142"/>
      <c r="H2116" s="1142"/>
      <c r="I2116" s="1148"/>
      <c r="J2116" s="1142"/>
      <c r="K2116" s="1142"/>
      <c r="L2116" s="1142"/>
      <c r="M2116" s="1142"/>
      <c r="N2116" s="1142"/>
    </row>
    <row r="2117" spans="1:14" s="3" customFormat="1" x14ac:dyDescent="0.25">
      <c r="A2117" s="727"/>
      <c r="B2117" s="609"/>
      <c r="C2117" s="609"/>
      <c r="D2117" s="610"/>
      <c r="E2117" s="1140"/>
      <c r="F2117" s="1141"/>
      <c r="G2117" s="1142"/>
      <c r="H2117" s="1142"/>
      <c r="I2117" s="1148"/>
      <c r="J2117" s="1142"/>
      <c r="K2117" s="1142"/>
      <c r="L2117" s="1142"/>
      <c r="M2117" s="1142"/>
      <c r="N2117" s="1142"/>
    </row>
    <row r="2118" spans="1:14" s="3" customFormat="1" x14ac:dyDescent="0.25">
      <c r="A2118" s="727"/>
      <c r="B2118" s="609"/>
      <c r="C2118" s="609"/>
      <c r="D2118" s="610"/>
      <c r="E2118" s="1140"/>
      <c r="F2118" s="1141"/>
      <c r="G2118" s="1142"/>
      <c r="H2118" s="1142"/>
      <c r="I2118" s="1148"/>
      <c r="J2118" s="1142"/>
      <c r="K2118" s="1142"/>
      <c r="L2118" s="1142"/>
      <c r="M2118" s="1142"/>
      <c r="N2118" s="1142"/>
    </row>
    <row r="2119" spans="1:14" s="3" customFormat="1" x14ac:dyDescent="0.25">
      <c r="A2119" s="727"/>
      <c r="B2119" s="609"/>
      <c r="C2119" s="609"/>
      <c r="D2119" s="610"/>
      <c r="E2119" s="1140"/>
      <c r="F2119" s="1141"/>
      <c r="G2119" s="1142"/>
      <c r="H2119" s="1142"/>
      <c r="I2119" s="1148"/>
      <c r="J2119" s="1142"/>
      <c r="K2119" s="1142"/>
      <c r="L2119" s="1142"/>
      <c r="M2119" s="1142"/>
      <c r="N2119" s="1142"/>
    </row>
    <row r="2120" spans="1:14" s="3" customFormat="1" x14ac:dyDescent="0.25">
      <c r="A2120" s="727"/>
      <c r="B2120" s="609"/>
      <c r="C2120" s="609"/>
      <c r="D2120" s="610"/>
      <c r="E2120" s="1140"/>
      <c r="F2120" s="1141"/>
      <c r="G2120" s="1142"/>
      <c r="H2120" s="1142"/>
      <c r="I2120" s="1148"/>
      <c r="J2120" s="1142"/>
      <c r="K2120" s="1142"/>
      <c r="L2120" s="1142"/>
      <c r="M2120" s="1142"/>
      <c r="N2120" s="1142"/>
    </row>
    <row r="2121" spans="1:14" s="3" customFormat="1" x14ac:dyDescent="0.25">
      <c r="A2121" s="727"/>
      <c r="B2121" s="609"/>
      <c r="C2121" s="609"/>
      <c r="D2121" s="610"/>
      <c r="E2121" s="1140"/>
      <c r="F2121" s="1141"/>
      <c r="G2121" s="1142"/>
      <c r="H2121" s="1142"/>
      <c r="I2121" s="1148"/>
      <c r="J2121" s="1142"/>
      <c r="K2121" s="1142"/>
      <c r="L2121" s="1142"/>
      <c r="M2121" s="1142"/>
      <c r="N2121" s="1142"/>
    </row>
    <row r="2122" spans="1:14" s="3" customFormat="1" x14ac:dyDescent="0.25">
      <c r="A2122" s="727"/>
      <c r="B2122" s="609"/>
      <c r="C2122" s="609"/>
      <c r="D2122" s="610"/>
      <c r="E2122" s="1140"/>
      <c r="F2122" s="1141"/>
      <c r="G2122" s="1142"/>
      <c r="H2122" s="1142"/>
      <c r="I2122" s="1148"/>
      <c r="J2122" s="1142"/>
      <c r="K2122" s="1142"/>
      <c r="L2122" s="1142"/>
      <c r="M2122" s="1142"/>
      <c r="N2122" s="1142"/>
    </row>
    <row r="2123" spans="1:14" s="3" customFormat="1" x14ac:dyDescent="0.25">
      <c r="A2123" s="727"/>
      <c r="B2123" s="609"/>
      <c r="C2123" s="609"/>
      <c r="D2123" s="610"/>
      <c r="E2123" s="1140"/>
      <c r="F2123" s="1141"/>
      <c r="G2123" s="1142"/>
      <c r="H2123" s="1142"/>
      <c r="I2123" s="1148"/>
      <c r="J2123" s="1142"/>
      <c r="K2123" s="1142"/>
      <c r="L2123" s="1142"/>
      <c r="M2123" s="1142"/>
      <c r="N2123" s="1142"/>
    </row>
    <row r="2124" spans="1:14" s="3" customFormat="1" x14ac:dyDescent="0.25">
      <c r="A2124" s="727"/>
      <c r="B2124" s="609"/>
      <c r="C2124" s="609"/>
      <c r="D2124" s="610"/>
      <c r="E2124" s="1140"/>
      <c r="F2124" s="1141"/>
      <c r="G2124" s="1142"/>
      <c r="H2124" s="1142"/>
      <c r="I2124" s="1148"/>
      <c r="J2124" s="1142"/>
      <c r="K2124" s="1142"/>
      <c r="L2124" s="1142"/>
      <c r="M2124" s="1142"/>
      <c r="N2124" s="1142"/>
    </row>
    <row r="2125" spans="1:14" s="3" customFormat="1" x14ac:dyDescent="0.25">
      <c r="A2125" s="727"/>
      <c r="B2125" s="609"/>
      <c r="C2125" s="609"/>
      <c r="D2125" s="610"/>
      <c r="E2125" s="1140"/>
      <c r="F2125" s="1141"/>
      <c r="G2125" s="1142"/>
      <c r="H2125" s="1142"/>
      <c r="I2125" s="1148"/>
      <c r="J2125" s="1142"/>
      <c r="K2125" s="1142"/>
      <c r="L2125" s="1142"/>
      <c r="M2125" s="1142"/>
      <c r="N2125" s="1142"/>
    </row>
    <row r="2126" spans="1:14" s="3" customFormat="1" x14ac:dyDescent="0.25">
      <c r="A2126" s="727"/>
      <c r="B2126" s="609"/>
      <c r="C2126" s="609"/>
      <c r="D2126" s="610"/>
      <c r="E2126" s="1140"/>
      <c r="F2126" s="1141"/>
      <c r="G2126" s="1142"/>
      <c r="H2126" s="1142"/>
      <c r="I2126" s="1148"/>
      <c r="J2126" s="1142"/>
      <c r="K2126" s="1142"/>
      <c r="L2126" s="1142"/>
      <c r="M2126" s="1142"/>
      <c r="N2126" s="1142"/>
    </row>
    <row r="2127" spans="1:14" s="3" customFormat="1" x14ac:dyDescent="0.25">
      <c r="A2127" s="727"/>
      <c r="B2127" s="609"/>
      <c r="C2127" s="609"/>
      <c r="D2127" s="610"/>
      <c r="E2127" s="1140"/>
      <c r="F2127" s="1141"/>
      <c r="G2127" s="1142"/>
      <c r="H2127" s="1142"/>
      <c r="I2127" s="1148"/>
      <c r="J2127" s="1142"/>
      <c r="K2127" s="1142"/>
      <c r="L2127" s="1142"/>
      <c r="M2127" s="1142"/>
      <c r="N2127" s="1142"/>
    </row>
    <row r="2128" spans="1:14" s="3" customFormat="1" x14ac:dyDescent="0.25">
      <c r="A2128" s="727"/>
      <c r="B2128" s="609"/>
      <c r="C2128" s="609"/>
      <c r="D2128" s="610"/>
      <c r="E2128" s="1140"/>
      <c r="F2128" s="1141"/>
      <c r="G2128" s="1142"/>
      <c r="H2128" s="1142"/>
      <c r="I2128" s="1148"/>
      <c r="J2128" s="1142"/>
      <c r="K2128" s="1142"/>
      <c r="L2128" s="1142"/>
      <c r="M2128" s="1142"/>
      <c r="N2128" s="1142"/>
    </row>
    <row r="2129" spans="1:14" s="3" customFormat="1" x14ac:dyDescent="0.25">
      <c r="A2129" s="727"/>
      <c r="B2129" s="609"/>
      <c r="C2129" s="609"/>
      <c r="D2129" s="610"/>
      <c r="E2129" s="1140"/>
      <c r="F2129" s="1141"/>
      <c r="G2129" s="1142"/>
      <c r="H2129" s="1142"/>
      <c r="I2129" s="1148"/>
      <c r="J2129" s="1142"/>
      <c r="K2129" s="1142"/>
      <c r="L2129" s="1142"/>
      <c r="M2129" s="1142"/>
      <c r="N2129" s="1142"/>
    </row>
    <row r="2130" spans="1:14" s="3" customFormat="1" x14ac:dyDescent="0.25">
      <c r="A2130" s="727"/>
      <c r="B2130" s="609"/>
      <c r="C2130" s="609"/>
      <c r="D2130" s="610"/>
      <c r="E2130" s="1140"/>
      <c r="F2130" s="1141"/>
      <c r="G2130" s="1142"/>
      <c r="H2130" s="1142"/>
      <c r="I2130" s="1148"/>
      <c r="J2130" s="1142"/>
      <c r="K2130" s="1142"/>
      <c r="L2130" s="1142"/>
      <c r="M2130" s="1142"/>
      <c r="N2130" s="1142"/>
    </row>
    <row r="2131" spans="1:14" s="3" customFormat="1" x14ac:dyDescent="0.25">
      <c r="A2131" s="727"/>
      <c r="B2131" s="609"/>
      <c r="C2131" s="609"/>
      <c r="D2131" s="610"/>
      <c r="E2131" s="1140"/>
      <c r="F2131" s="1141"/>
      <c r="G2131" s="1142"/>
      <c r="H2131" s="1142"/>
      <c r="I2131" s="1148"/>
      <c r="J2131" s="1142"/>
      <c r="K2131" s="1142"/>
      <c r="L2131" s="1142"/>
      <c r="M2131" s="1142"/>
      <c r="N2131" s="1142"/>
    </row>
    <row r="2132" spans="1:14" s="3" customFormat="1" x14ac:dyDescent="0.25">
      <c r="A2132" s="727"/>
      <c r="B2132" s="609"/>
      <c r="C2132" s="609"/>
      <c r="D2132" s="610"/>
      <c r="E2132" s="1140"/>
      <c r="F2132" s="1141"/>
      <c r="G2132" s="1142"/>
      <c r="H2132" s="1142"/>
      <c r="I2132" s="1148"/>
      <c r="J2132" s="1142"/>
      <c r="K2132" s="1142"/>
      <c r="L2132" s="1142"/>
      <c r="M2132" s="1142"/>
      <c r="N2132" s="1142"/>
    </row>
    <row r="2133" spans="1:14" s="3" customFormat="1" x14ac:dyDescent="0.25">
      <c r="A2133" s="727"/>
      <c r="B2133" s="609"/>
      <c r="C2133" s="609"/>
      <c r="D2133" s="610"/>
      <c r="E2133" s="1140"/>
      <c r="F2133" s="1141"/>
      <c r="G2133" s="1142"/>
      <c r="H2133" s="1142"/>
      <c r="I2133" s="1148"/>
      <c r="J2133" s="1142"/>
      <c r="K2133" s="1142"/>
      <c r="L2133" s="1142"/>
      <c r="M2133" s="1142"/>
      <c r="N2133" s="1142"/>
    </row>
    <row r="2134" spans="1:14" s="3" customFormat="1" x14ac:dyDescent="0.25">
      <c r="A2134" s="727"/>
      <c r="B2134" s="609"/>
      <c r="C2134" s="609"/>
      <c r="D2134" s="610"/>
      <c r="E2134" s="1140"/>
      <c r="F2134" s="1141"/>
      <c r="G2134" s="1142"/>
      <c r="H2134" s="1142"/>
      <c r="I2134" s="1148"/>
      <c r="J2134" s="1142"/>
      <c r="K2134" s="1142"/>
      <c r="L2134" s="1142"/>
      <c r="M2134" s="1142"/>
      <c r="N2134" s="1142"/>
    </row>
    <row r="2135" spans="1:14" s="3" customFormat="1" x14ac:dyDescent="0.25">
      <c r="A2135" s="727"/>
      <c r="B2135" s="609"/>
      <c r="C2135" s="609"/>
      <c r="D2135" s="610"/>
      <c r="E2135" s="1140"/>
      <c r="F2135" s="1141"/>
      <c r="G2135" s="1142"/>
      <c r="H2135" s="1142"/>
      <c r="I2135" s="1148"/>
      <c r="J2135" s="1142"/>
      <c r="K2135" s="1142"/>
      <c r="L2135" s="1142"/>
      <c r="M2135" s="1142"/>
      <c r="N2135" s="1142"/>
    </row>
    <row r="2136" spans="1:14" s="3" customFormat="1" x14ac:dyDescent="0.25">
      <c r="A2136" s="727"/>
      <c r="B2136" s="609"/>
      <c r="C2136" s="609"/>
      <c r="D2136" s="610"/>
      <c r="E2136" s="1140"/>
      <c r="F2136" s="1141"/>
      <c r="G2136" s="1142"/>
      <c r="H2136" s="1142"/>
      <c r="I2136" s="1148"/>
      <c r="J2136" s="1142"/>
      <c r="K2136" s="1142"/>
      <c r="L2136" s="1142"/>
      <c r="M2136" s="1142"/>
      <c r="N2136" s="1142"/>
    </row>
    <row r="2137" spans="1:14" s="3" customFormat="1" x14ac:dyDescent="0.25">
      <c r="A2137" s="727"/>
      <c r="B2137" s="609"/>
      <c r="C2137" s="609"/>
      <c r="D2137" s="610"/>
      <c r="E2137" s="1140"/>
      <c r="F2137" s="1141"/>
      <c r="G2137" s="1142"/>
      <c r="H2137" s="1142"/>
      <c r="I2137" s="1148"/>
      <c r="J2137" s="1142"/>
      <c r="K2137" s="1142"/>
      <c r="L2137" s="1142"/>
      <c r="M2137" s="1142"/>
      <c r="N2137" s="1142"/>
    </row>
    <row r="2138" spans="1:14" s="3" customFormat="1" x14ac:dyDescent="0.25">
      <c r="A2138" s="727"/>
      <c r="B2138" s="609"/>
      <c r="C2138" s="609"/>
      <c r="D2138" s="610"/>
      <c r="E2138" s="1140"/>
      <c r="F2138" s="1141"/>
      <c r="G2138" s="1142"/>
      <c r="H2138" s="1142"/>
      <c r="I2138" s="1148"/>
      <c r="J2138" s="1142"/>
      <c r="K2138" s="1142"/>
      <c r="L2138" s="1142"/>
      <c r="M2138" s="1142"/>
      <c r="N2138" s="1142"/>
    </row>
    <row r="2139" spans="1:14" s="3" customFormat="1" x14ac:dyDescent="0.25">
      <c r="A2139" s="727"/>
      <c r="B2139" s="609"/>
      <c r="C2139" s="609"/>
      <c r="D2139" s="610"/>
      <c r="E2139" s="1140"/>
      <c r="F2139" s="1141"/>
      <c r="G2139" s="1142"/>
      <c r="H2139" s="1142"/>
      <c r="I2139" s="1148"/>
      <c r="J2139" s="1142"/>
      <c r="K2139" s="1142"/>
      <c r="L2139" s="1142"/>
      <c r="M2139" s="1142"/>
      <c r="N2139" s="1142"/>
    </row>
    <row r="2140" spans="1:14" s="3" customFormat="1" x14ac:dyDescent="0.25">
      <c r="A2140" s="727"/>
      <c r="B2140" s="609"/>
      <c r="C2140" s="609"/>
      <c r="D2140" s="610"/>
      <c r="E2140" s="1140"/>
      <c r="F2140" s="1141"/>
      <c r="G2140" s="1142"/>
      <c r="H2140" s="1142"/>
      <c r="I2140" s="1148"/>
      <c r="J2140" s="1142"/>
      <c r="K2140" s="1142"/>
      <c r="L2140" s="1142"/>
      <c r="M2140" s="1142"/>
      <c r="N2140" s="1142"/>
    </row>
    <row r="2141" spans="1:14" s="3" customFormat="1" x14ac:dyDescent="0.25">
      <c r="A2141" s="727"/>
      <c r="B2141" s="609"/>
      <c r="C2141" s="609"/>
      <c r="D2141" s="610"/>
      <c r="E2141" s="1140"/>
      <c r="F2141" s="1141"/>
      <c r="G2141" s="1142"/>
      <c r="H2141" s="1142"/>
      <c r="I2141" s="1148"/>
      <c r="J2141" s="1142"/>
      <c r="K2141" s="1142"/>
      <c r="L2141" s="1142"/>
      <c r="M2141" s="1142"/>
      <c r="N2141" s="1142"/>
    </row>
    <row r="2142" spans="1:14" s="3" customFormat="1" x14ac:dyDescent="0.25">
      <c r="A2142" s="727"/>
      <c r="B2142" s="609"/>
      <c r="C2142" s="609"/>
      <c r="D2142" s="610"/>
      <c r="E2142" s="1140"/>
      <c r="F2142" s="1141"/>
      <c r="G2142" s="1142"/>
      <c r="H2142" s="1142"/>
      <c r="I2142" s="1148"/>
      <c r="J2142" s="1142"/>
      <c r="K2142" s="1142"/>
      <c r="L2142" s="1142"/>
      <c r="M2142" s="1142"/>
      <c r="N2142" s="1142"/>
    </row>
    <row r="2143" spans="1:14" s="3" customFormat="1" x14ac:dyDescent="0.25">
      <c r="A2143" s="727"/>
      <c r="B2143" s="609"/>
      <c r="C2143" s="609"/>
      <c r="D2143" s="610"/>
      <c r="E2143" s="1140"/>
      <c r="F2143" s="1141"/>
      <c r="G2143" s="1142"/>
      <c r="H2143" s="1142"/>
      <c r="I2143" s="1148"/>
      <c r="J2143" s="1142"/>
      <c r="K2143" s="1142"/>
      <c r="L2143" s="1142"/>
      <c r="M2143" s="1142"/>
      <c r="N2143" s="1142"/>
    </row>
    <row r="2144" spans="1:14" s="3" customFormat="1" x14ac:dyDescent="0.25">
      <c r="A2144" s="727"/>
      <c r="B2144" s="609"/>
      <c r="C2144" s="609"/>
      <c r="D2144" s="610"/>
      <c r="E2144" s="1140"/>
      <c r="F2144" s="1141"/>
      <c r="G2144" s="1142"/>
      <c r="H2144" s="1142"/>
      <c r="I2144" s="1148"/>
      <c r="J2144" s="1142"/>
      <c r="K2144" s="1142"/>
      <c r="L2144" s="1142"/>
      <c r="M2144" s="1142"/>
      <c r="N2144" s="1142"/>
    </row>
    <row r="2145" spans="1:14" s="3" customFormat="1" x14ac:dyDescent="0.25">
      <c r="A2145" s="727"/>
      <c r="B2145" s="609"/>
      <c r="C2145" s="609"/>
      <c r="D2145" s="610"/>
      <c r="E2145" s="1140"/>
      <c r="F2145" s="1141"/>
      <c r="G2145" s="1142"/>
      <c r="H2145" s="1142"/>
      <c r="I2145" s="1148"/>
      <c r="J2145" s="1142"/>
      <c r="K2145" s="1142"/>
      <c r="L2145" s="1142"/>
      <c r="M2145" s="1142"/>
      <c r="N2145" s="1142"/>
    </row>
    <row r="2146" spans="1:14" s="3" customFormat="1" x14ac:dyDescent="0.25">
      <c r="A2146" s="727"/>
      <c r="B2146" s="609"/>
      <c r="C2146" s="609"/>
      <c r="D2146" s="610"/>
      <c r="E2146" s="1140"/>
      <c r="F2146" s="1141"/>
      <c r="G2146" s="1142"/>
      <c r="H2146" s="1142"/>
      <c r="I2146" s="1148"/>
      <c r="J2146" s="1142"/>
      <c r="K2146" s="1142"/>
      <c r="L2146" s="1142"/>
      <c r="M2146" s="1142"/>
      <c r="N2146" s="1142"/>
    </row>
    <row r="2147" spans="1:14" s="3" customFormat="1" x14ac:dyDescent="0.25">
      <c r="A2147" s="727"/>
      <c r="B2147" s="609"/>
      <c r="C2147" s="609"/>
      <c r="D2147" s="610"/>
      <c r="E2147" s="1140"/>
      <c r="F2147" s="1141"/>
      <c r="G2147" s="1142"/>
      <c r="H2147" s="1142"/>
      <c r="I2147" s="1148"/>
      <c r="J2147" s="1142"/>
      <c r="K2147" s="1142"/>
      <c r="L2147" s="1142"/>
      <c r="M2147" s="1142"/>
      <c r="N2147" s="1142"/>
    </row>
    <row r="2148" spans="1:14" s="3" customFormat="1" x14ac:dyDescent="0.25">
      <c r="A2148" s="727"/>
      <c r="B2148" s="609"/>
      <c r="C2148" s="609"/>
      <c r="D2148" s="610"/>
      <c r="E2148" s="1140"/>
      <c r="F2148" s="1141"/>
      <c r="G2148" s="1142"/>
      <c r="H2148" s="1142"/>
      <c r="I2148" s="1148"/>
      <c r="J2148" s="1142"/>
      <c r="K2148" s="1142"/>
      <c r="L2148" s="1142"/>
      <c r="M2148" s="1142"/>
      <c r="N2148" s="1142"/>
    </row>
    <row r="2149" spans="1:14" s="3" customFormat="1" x14ac:dyDescent="0.25">
      <c r="A2149" s="727"/>
      <c r="B2149" s="609"/>
      <c r="C2149" s="609"/>
      <c r="D2149" s="610"/>
      <c r="E2149" s="1140"/>
      <c r="F2149" s="1141"/>
      <c r="G2149" s="1142"/>
      <c r="H2149" s="1142"/>
      <c r="I2149" s="1148"/>
      <c r="J2149" s="1142"/>
      <c r="K2149" s="1142"/>
      <c r="L2149" s="1142"/>
      <c r="M2149" s="1142"/>
      <c r="N2149" s="1142"/>
    </row>
    <row r="2150" spans="1:14" s="3" customFormat="1" x14ac:dyDescent="0.25">
      <c r="A2150" s="727"/>
      <c r="B2150" s="609"/>
      <c r="C2150" s="609"/>
      <c r="D2150" s="610"/>
      <c r="E2150" s="1140"/>
      <c r="F2150" s="1141"/>
      <c r="G2150" s="1142"/>
      <c r="H2150" s="1142"/>
      <c r="I2150" s="1148"/>
      <c r="J2150" s="1142"/>
      <c r="K2150" s="1142"/>
      <c r="L2150" s="1142"/>
      <c r="M2150" s="1142"/>
      <c r="N2150" s="1142"/>
    </row>
    <row r="2151" spans="1:14" s="3" customFormat="1" x14ac:dyDescent="0.25">
      <c r="A2151" s="727"/>
      <c r="B2151" s="609"/>
      <c r="C2151" s="609"/>
      <c r="D2151" s="610"/>
      <c r="E2151" s="1140"/>
      <c r="F2151" s="1141"/>
      <c r="G2151" s="1142"/>
      <c r="H2151" s="1142"/>
      <c r="I2151" s="1148"/>
      <c r="J2151" s="1142"/>
      <c r="K2151" s="1142"/>
      <c r="L2151" s="1142"/>
      <c r="M2151" s="1142"/>
      <c r="N2151" s="1142"/>
    </row>
    <row r="2152" spans="1:14" s="3" customFormat="1" x14ac:dyDescent="0.25">
      <c r="A2152" s="727"/>
      <c r="B2152" s="609"/>
      <c r="C2152" s="609"/>
      <c r="D2152" s="610"/>
      <c r="E2152" s="1140"/>
      <c r="F2152" s="1141"/>
      <c r="G2152" s="1142"/>
      <c r="H2152" s="1142"/>
      <c r="I2152" s="1148"/>
      <c r="J2152" s="1142"/>
      <c r="K2152" s="1142"/>
      <c r="L2152" s="1142"/>
      <c r="M2152" s="1142"/>
      <c r="N2152" s="1142"/>
    </row>
    <row r="2153" spans="1:14" s="3" customFormat="1" x14ac:dyDescent="0.25">
      <c r="A2153" s="727"/>
      <c r="B2153" s="609"/>
      <c r="C2153" s="609"/>
      <c r="D2153" s="610"/>
      <c r="E2153" s="1140"/>
      <c r="F2153" s="1141"/>
      <c r="G2153" s="1142"/>
      <c r="H2153" s="1142"/>
      <c r="I2153" s="1148"/>
      <c r="J2153" s="1142"/>
      <c r="K2153" s="1142"/>
      <c r="L2153" s="1142"/>
      <c r="M2153" s="1142"/>
      <c r="N2153" s="1142"/>
    </row>
    <row r="2154" spans="1:14" s="3" customFormat="1" x14ac:dyDescent="0.25">
      <c r="A2154" s="727"/>
      <c r="B2154" s="609"/>
      <c r="C2154" s="609"/>
      <c r="D2154" s="610"/>
      <c r="E2154" s="1140"/>
      <c r="F2154" s="1141"/>
      <c r="G2154" s="1142"/>
      <c r="H2154" s="1142"/>
      <c r="I2154" s="1148"/>
      <c r="J2154" s="1142"/>
      <c r="K2154" s="1142"/>
      <c r="L2154" s="1142"/>
      <c r="M2154" s="1142"/>
      <c r="N2154" s="1142"/>
    </row>
    <row r="2155" spans="1:14" s="3" customFormat="1" x14ac:dyDescent="0.25">
      <c r="A2155" s="727"/>
      <c r="B2155" s="609"/>
      <c r="C2155" s="609"/>
      <c r="D2155" s="610"/>
      <c r="E2155" s="1140"/>
      <c r="F2155" s="1141"/>
      <c r="G2155" s="1142"/>
      <c r="H2155" s="1142"/>
      <c r="I2155" s="1148"/>
      <c r="J2155" s="1142"/>
      <c r="K2155" s="1142"/>
      <c r="L2155" s="1142"/>
      <c r="M2155" s="1142"/>
      <c r="N2155" s="1142"/>
    </row>
    <row r="2156" spans="1:14" s="3" customFormat="1" x14ac:dyDescent="0.25">
      <c r="A2156" s="727"/>
      <c r="B2156" s="609"/>
      <c r="C2156" s="609"/>
      <c r="D2156" s="610"/>
      <c r="E2156" s="1140"/>
      <c r="F2156" s="1141"/>
      <c r="G2156" s="1142"/>
      <c r="H2156" s="1142"/>
      <c r="I2156" s="1148"/>
      <c r="J2156" s="1142"/>
      <c r="K2156" s="1142"/>
      <c r="L2156" s="1142"/>
      <c r="M2156" s="1142"/>
      <c r="N2156" s="1142"/>
    </row>
    <row r="2157" spans="1:14" s="3" customFormat="1" x14ac:dyDescent="0.25">
      <c r="A2157" s="727"/>
      <c r="B2157" s="609"/>
      <c r="C2157" s="609"/>
      <c r="D2157" s="610"/>
      <c r="E2157" s="1140"/>
      <c r="F2157" s="1141"/>
      <c r="G2157" s="1142"/>
      <c r="H2157" s="1142"/>
      <c r="I2157" s="1148"/>
      <c r="J2157" s="1142"/>
      <c r="K2157" s="1142"/>
      <c r="L2157" s="1142"/>
      <c r="M2157" s="1142"/>
      <c r="N2157" s="1142"/>
    </row>
    <row r="2158" spans="1:14" s="3" customFormat="1" x14ac:dyDescent="0.25">
      <c r="A2158" s="727"/>
      <c r="B2158" s="609"/>
      <c r="C2158" s="609"/>
      <c r="D2158" s="610"/>
      <c r="E2158" s="1140"/>
      <c r="F2158" s="1141"/>
      <c r="G2158" s="1142"/>
      <c r="H2158" s="1142"/>
      <c r="I2158" s="1148"/>
      <c r="J2158" s="1142"/>
      <c r="K2158" s="1142"/>
      <c r="L2158" s="1142"/>
      <c r="M2158" s="1142"/>
      <c r="N2158" s="1142"/>
    </row>
    <row r="2159" spans="1:14" s="3" customFormat="1" x14ac:dyDescent="0.25">
      <c r="A2159" s="727"/>
      <c r="B2159" s="609"/>
      <c r="C2159" s="609"/>
      <c r="D2159" s="610"/>
      <c r="E2159" s="1140"/>
      <c r="F2159" s="1141"/>
      <c r="G2159" s="1142"/>
      <c r="H2159" s="1142"/>
      <c r="I2159" s="1148"/>
      <c r="J2159" s="1142"/>
      <c r="K2159" s="1142"/>
      <c r="L2159" s="1142"/>
      <c r="M2159" s="1142"/>
      <c r="N2159" s="1142"/>
    </row>
    <row r="2160" spans="1:14" s="3" customFormat="1" x14ac:dyDescent="0.25">
      <c r="A2160" s="727"/>
      <c r="B2160" s="609"/>
      <c r="C2160" s="609"/>
      <c r="D2160" s="610"/>
      <c r="E2160" s="1140"/>
      <c r="F2160" s="1141"/>
      <c r="G2160" s="1142"/>
      <c r="H2160" s="1142"/>
      <c r="I2160" s="1148"/>
      <c r="J2160" s="1142"/>
      <c r="K2160" s="1142"/>
      <c r="L2160" s="1142"/>
      <c r="M2160" s="1142"/>
      <c r="N2160" s="1142"/>
    </row>
    <row r="2161" spans="1:14" s="3" customFormat="1" x14ac:dyDescent="0.25">
      <c r="A2161" s="727"/>
      <c r="B2161" s="609"/>
      <c r="C2161" s="609"/>
      <c r="D2161" s="610"/>
      <c r="E2161" s="1140"/>
      <c r="F2161" s="1141"/>
      <c r="G2161" s="1142"/>
      <c r="H2161" s="1142"/>
      <c r="I2161" s="1148"/>
      <c r="J2161" s="1142"/>
      <c r="K2161" s="1142"/>
      <c r="L2161" s="1142"/>
      <c r="M2161" s="1142"/>
      <c r="N2161" s="1142"/>
    </row>
    <row r="2162" spans="1:14" s="3" customFormat="1" x14ac:dyDescent="0.25">
      <c r="A2162" s="727"/>
      <c r="B2162" s="609"/>
      <c r="C2162" s="609"/>
      <c r="D2162" s="610"/>
      <c r="E2162" s="1140"/>
      <c r="F2162" s="1141"/>
      <c r="G2162" s="1142"/>
      <c r="H2162" s="1142"/>
      <c r="I2162" s="1148"/>
      <c r="J2162" s="1142"/>
      <c r="K2162" s="1142"/>
      <c r="L2162" s="1142"/>
      <c r="M2162" s="1142"/>
      <c r="N2162" s="1142"/>
    </row>
    <row r="2163" spans="1:14" s="3" customFormat="1" x14ac:dyDescent="0.25">
      <c r="A2163" s="727"/>
      <c r="B2163" s="609"/>
      <c r="C2163" s="609"/>
      <c r="D2163" s="610"/>
      <c r="E2163" s="1140"/>
      <c r="F2163" s="1141"/>
      <c r="G2163" s="1142"/>
      <c r="H2163" s="1142"/>
      <c r="I2163" s="1148"/>
      <c r="J2163" s="1142"/>
      <c r="K2163" s="1142"/>
      <c r="L2163" s="1142"/>
      <c r="M2163" s="1142"/>
      <c r="N2163" s="1142"/>
    </row>
    <row r="2164" spans="1:14" s="3" customFormat="1" x14ac:dyDescent="0.25">
      <c r="A2164" s="727"/>
      <c r="B2164" s="609"/>
      <c r="C2164" s="609"/>
      <c r="D2164" s="610"/>
      <c r="E2164" s="1140"/>
      <c r="F2164" s="1141"/>
      <c r="G2164" s="1142"/>
      <c r="H2164" s="1142"/>
      <c r="I2164" s="1148"/>
      <c r="J2164" s="1142"/>
      <c r="K2164" s="1142"/>
      <c r="L2164" s="1142"/>
      <c r="M2164" s="1142"/>
      <c r="N2164" s="1142"/>
    </row>
    <row r="2165" spans="1:14" s="3" customFormat="1" x14ac:dyDescent="0.25">
      <c r="A2165" s="727"/>
      <c r="B2165" s="609"/>
      <c r="C2165" s="609"/>
      <c r="D2165" s="610"/>
      <c r="E2165" s="1140"/>
      <c r="F2165" s="1141"/>
      <c r="G2165" s="1142"/>
      <c r="H2165" s="1142"/>
      <c r="I2165" s="1148"/>
      <c r="J2165" s="1142"/>
      <c r="K2165" s="1142"/>
      <c r="L2165" s="1142"/>
      <c r="M2165" s="1142"/>
      <c r="N2165" s="1142"/>
    </row>
    <row r="2166" spans="1:14" s="3" customFormat="1" x14ac:dyDescent="0.25">
      <c r="A2166" s="727"/>
      <c r="B2166" s="609"/>
      <c r="C2166" s="609"/>
      <c r="D2166" s="610"/>
      <c r="E2166" s="1140"/>
      <c r="F2166" s="1141"/>
      <c r="G2166" s="1142"/>
      <c r="H2166" s="1142"/>
      <c r="I2166" s="1148"/>
      <c r="J2166" s="1142"/>
      <c r="K2166" s="1142"/>
      <c r="L2166" s="1142"/>
      <c r="M2166" s="1142"/>
      <c r="N2166" s="1142"/>
    </row>
    <row r="2167" spans="1:14" s="3" customFormat="1" x14ac:dyDescent="0.25">
      <c r="A2167" s="727"/>
      <c r="B2167" s="609"/>
      <c r="C2167" s="609"/>
      <c r="D2167" s="610"/>
      <c r="E2167" s="1140"/>
      <c r="F2167" s="1141"/>
      <c r="G2167" s="1142"/>
      <c r="H2167" s="1142"/>
      <c r="I2167" s="1148"/>
      <c r="J2167" s="1142"/>
      <c r="K2167" s="1142"/>
      <c r="L2167" s="1142"/>
      <c r="M2167" s="1142"/>
      <c r="N2167" s="1142"/>
    </row>
    <row r="2168" spans="1:14" s="3" customFormat="1" x14ac:dyDescent="0.25">
      <c r="A2168" s="727"/>
      <c r="B2168" s="609"/>
      <c r="C2168" s="609"/>
      <c r="D2168" s="610"/>
      <c r="E2168" s="1140"/>
      <c r="F2168" s="1141"/>
      <c r="G2168" s="1142"/>
      <c r="H2168" s="1142"/>
      <c r="I2168" s="1148"/>
      <c r="J2168" s="1142"/>
      <c r="K2168" s="1142"/>
      <c r="L2168" s="1142"/>
      <c r="M2168" s="1142"/>
      <c r="N2168" s="1142"/>
    </row>
    <row r="2169" spans="1:14" s="3" customFormat="1" x14ac:dyDescent="0.25">
      <c r="A2169" s="727"/>
      <c r="B2169" s="609"/>
      <c r="C2169" s="609"/>
      <c r="D2169" s="610"/>
      <c r="E2169" s="1140"/>
      <c r="F2169" s="1141"/>
      <c r="G2169" s="1142"/>
      <c r="H2169" s="1142"/>
      <c r="I2169" s="1148"/>
      <c r="J2169" s="1142"/>
      <c r="K2169" s="1142"/>
      <c r="L2169" s="1142"/>
      <c r="M2169" s="1142"/>
      <c r="N2169" s="1142"/>
    </row>
    <row r="2170" spans="1:14" s="3" customFormat="1" x14ac:dyDescent="0.25">
      <c r="A2170" s="727"/>
      <c r="B2170" s="609"/>
      <c r="C2170" s="609"/>
      <c r="D2170" s="610"/>
      <c r="E2170" s="1140"/>
      <c r="F2170" s="1141"/>
      <c r="G2170" s="1142"/>
      <c r="H2170" s="1142"/>
      <c r="I2170" s="1148"/>
      <c r="J2170" s="1142"/>
      <c r="K2170" s="1142"/>
      <c r="L2170" s="1142"/>
      <c r="M2170" s="1142"/>
      <c r="N2170" s="1142"/>
    </row>
    <row r="2171" spans="1:14" s="3" customFormat="1" x14ac:dyDescent="0.25">
      <c r="A2171" s="727"/>
      <c r="B2171" s="609"/>
      <c r="C2171" s="609"/>
      <c r="D2171" s="610"/>
      <c r="E2171" s="1140"/>
      <c r="F2171" s="1141"/>
      <c r="G2171" s="1142"/>
      <c r="H2171" s="1142"/>
      <c r="I2171" s="1148"/>
      <c r="J2171" s="1142"/>
      <c r="K2171" s="1142"/>
      <c r="L2171" s="1142"/>
      <c r="M2171" s="1142"/>
      <c r="N2171" s="1142"/>
    </row>
    <row r="2172" spans="1:14" s="3" customFormat="1" x14ac:dyDescent="0.25">
      <c r="A2172" s="727"/>
      <c r="B2172" s="609"/>
      <c r="C2172" s="609"/>
      <c r="D2172" s="610"/>
      <c r="E2172" s="1140"/>
      <c r="F2172" s="1141"/>
      <c r="G2172" s="1142"/>
      <c r="H2172" s="1142"/>
      <c r="I2172" s="1148"/>
      <c r="J2172" s="1142"/>
      <c r="K2172" s="1142"/>
      <c r="L2172" s="1142"/>
      <c r="M2172" s="1142"/>
      <c r="N2172" s="1142"/>
    </row>
    <row r="2173" spans="1:14" s="3" customFormat="1" x14ac:dyDescent="0.25">
      <c r="A2173" s="727"/>
      <c r="B2173" s="609"/>
      <c r="C2173" s="609"/>
      <c r="D2173" s="610"/>
      <c r="E2173" s="1140"/>
      <c r="F2173" s="1141"/>
      <c r="G2173" s="1142"/>
      <c r="H2173" s="1142"/>
      <c r="I2173" s="1148"/>
      <c r="J2173" s="1142"/>
      <c r="K2173" s="1142"/>
      <c r="L2173" s="1142"/>
      <c r="M2173" s="1142"/>
      <c r="N2173" s="1142"/>
    </row>
    <row r="2174" spans="1:14" s="3" customFormat="1" x14ac:dyDescent="0.25">
      <c r="A2174" s="727"/>
      <c r="B2174" s="609"/>
      <c r="C2174" s="609"/>
      <c r="D2174" s="610"/>
      <c r="E2174" s="1140"/>
      <c r="F2174" s="1141"/>
      <c r="G2174" s="1142"/>
      <c r="H2174" s="1142"/>
      <c r="I2174" s="1148"/>
      <c r="J2174" s="1142"/>
      <c r="K2174" s="1142"/>
      <c r="L2174" s="1142"/>
      <c r="M2174" s="1142"/>
      <c r="N2174" s="1142"/>
    </row>
    <row r="2175" spans="1:14" s="3" customFormat="1" x14ac:dyDescent="0.25">
      <c r="A2175" s="727"/>
      <c r="B2175" s="609"/>
      <c r="C2175" s="609"/>
      <c r="D2175" s="610"/>
      <c r="E2175" s="1140"/>
      <c r="F2175" s="1141"/>
      <c r="G2175" s="1142"/>
      <c r="H2175" s="1142"/>
      <c r="I2175" s="1148"/>
      <c r="J2175" s="1142"/>
      <c r="K2175" s="1142"/>
      <c r="L2175" s="1142"/>
      <c r="M2175" s="1142"/>
      <c r="N2175" s="1142"/>
    </row>
    <row r="2176" spans="1:14" s="3" customFormat="1" x14ac:dyDescent="0.25">
      <c r="A2176" s="727"/>
      <c r="B2176" s="609"/>
      <c r="C2176" s="609"/>
      <c r="D2176" s="610"/>
      <c r="E2176" s="1140"/>
      <c r="F2176" s="1141"/>
      <c r="G2176" s="1142"/>
      <c r="H2176" s="1142"/>
      <c r="I2176" s="1148"/>
      <c r="J2176" s="1142"/>
      <c r="K2176" s="1142"/>
      <c r="L2176" s="1142"/>
      <c r="M2176" s="1142"/>
      <c r="N2176" s="1142"/>
    </row>
    <row r="2177" spans="1:14" s="3" customFormat="1" x14ac:dyDescent="0.25">
      <c r="A2177" s="727"/>
      <c r="B2177" s="609"/>
      <c r="C2177" s="609"/>
      <c r="D2177" s="610"/>
      <c r="E2177" s="1140"/>
      <c r="F2177" s="1141"/>
      <c r="G2177" s="1142"/>
      <c r="H2177" s="1142"/>
      <c r="I2177" s="1148"/>
      <c r="J2177" s="1142"/>
      <c r="K2177" s="1142"/>
      <c r="L2177" s="1142"/>
      <c r="M2177" s="1142"/>
      <c r="N2177" s="1142"/>
    </row>
    <row r="2178" spans="1:14" s="3" customFormat="1" x14ac:dyDescent="0.25">
      <c r="A2178" s="727"/>
      <c r="B2178" s="609"/>
      <c r="C2178" s="609"/>
      <c r="D2178" s="610"/>
      <c r="E2178" s="1140"/>
      <c r="F2178" s="1141"/>
      <c r="G2178" s="1142"/>
      <c r="H2178" s="1142"/>
      <c r="I2178" s="1148"/>
      <c r="J2178" s="1142"/>
      <c r="K2178" s="1142"/>
      <c r="L2178" s="1142"/>
      <c r="M2178" s="1142"/>
      <c r="N2178" s="1142"/>
    </row>
    <row r="2179" spans="1:14" s="3" customFormat="1" x14ac:dyDescent="0.25">
      <c r="A2179" s="727"/>
      <c r="B2179" s="609"/>
      <c r="C2179" s="609"/>
      <c r="D2179" s="610"/>
      <c r="E2179" s="1140"/>
      <c r="F2179" s="1141"/>
      <c r="G2179" s="1142"/>
      <c r="H2179" s="1142"/>
      <c r="I2179" s="1148"/>
      <c r="J2179" s="1142"/>
      <c r="K2179" s="1142"/>
      <c r="L2179" s="1142"/>
      <c r="M2179" s="1142"/>
      <c r="N2179" s="1142"/>
    </row>
    <row r="2180" spans="1:14" s="3" customFormat="1" x14ac:dyDescent="0.25">
      <c r="A2180" s="727"/>
      <c r="B2180" s="609"/>
      <c r="C2180" s="609"/>
      <c r="D2180" s="610"/>
      <c r="E2180" s="1140"/>
      <c r="F2180" s="1141"/>
      <c r="G2180" s="1142"/>
      <c r="H2180" s="1142"/>
      <c r="I2180" s="1148"/>
      <c r="J2180" s="1142"/>
      <c r="K2180" s="1142"/>
      <c r="L2180" s="1142"/>
      <c r="M2180" s="1142"/>
      <c r="N2180" s="1142"/>
    </row>
    <row r="2181" spans="1:14" s="3" customFormat="1" x14ac:dyDescent="0.25">
      <c r="A2181" s="727"/>
      <c r="B2181" s="609"/>
      <c r="C2181" s="609"/>
      <c r="D2181" s="610"/>
      <c r="E2181" s="1140"/>
      <c r="F2181" s="1141"/>
      <c r="G2181" s="1142"/>
      <c r="H2181" s="1142"/>
      <c r="I2181" s="1148"/>
      <c r="J2181" s="1142"/>
      <c r="K2181" s="1142"/>
      <c r="L2181" s="1142"/>
      <c r="M2181" s="1142"/>
      <c r="N2181" s="1142"/>
    </row>
    <row r="2182" spans="1:14" s="3" customFormat="1" x14ac:dyDescent="0.25">
      <c r="A2182" s="727"/>
      <c r="B2182" s="609"/>
      <c r="C2182" s="609"/>
      <c r="D2182" s="610"/>
      <c r="E2182" s="1140"/>
      <c r="F2182" s="1141"/>
      <c r="G2182" s="1142"/>
      <c r="H2182" s="1142"/>
      <c r="I2182" s="1148"/>
      <c r="J2182" s="1142"/>
      <c r="K2182" s="1142"/>
      <c r="L2182" s="1142"/>
      <c r="M2182" s="1142"/>
      <c r="N2182" s="1142"/>
    </row>
    <row r="2183" spans="1:14" s="3" customFormat="1" x14ac:dyDescent="0.25">
      <c r="A2183" s="727"/>
      <c r="B2183" s="609"/>
      <c r="C2183" s="609"/>
      <c r="D2183" s="610"/>
      <c r="E2183" s="1140"/>
      <c r="F2183" s="1141"/>
      <c r="G2183" s="1142"/>
      <c r="H2183" s="1142"/>
      <c r="I2183" s="1148"/>
      <c r="J2183" s="1142"/>
      <c r="K2183" s="1142"/>
      <c r="L2183" s="1142"/>
      <c r="M2183" s="1142"/>
      <c r="N2183" s="1142"/>
    </row>
    <row r="2184" spans="1:14" s="3" customFormat="1" x14ac:dyDescent="0.25">
      <c r="A2184" s="727"/>
      <c r="B2184" s="609"/>
      <c r="C2184" s="609"/>
      <c r="D2184" s="610"/>
      <c r="E2184" s="1140"/>
      <c r="F2184" s="1141"/>
      <c r="G2184" s="1142"/>
      <c r="H2184" s="1142"/>
      <c r="I2184" s="1148"/>
      <c r="J2184" s="1142"/>
      <c r="K2184" s="1142"/>
      <c r="L2184" s="1142"/>
      <c r="M2184" s="1142"/>
      <c r="N2184" s="1142"/>
    </row>
    <row r="2185" spans="1:14" s="3" customFormat="1" x14ac:dyDescent="0.25">
      <c r="A2185" s="727"/>
      <c r="B2185" s="609"/>
      <c r="C2185" s="609"/>
      <c r="D2185" s="610"/>
      <c r="E2185" s="1140"/>
      <c r="F2185" s="1141"/>
      <c r="G2185" s="1142"/>
      <c r="H2185" s="1142"/>
      <c r="I2185" s="1148"/>
      <c r="J2185" s="1142"/>
      <c r="K2185" s="1142"/>
      <c r="L2185" s="1142"/>
      <c r="M2185" s="1142"/>
      <c r="N2185" s="1142"/>
    </row>
    <row r="2186" spans="1:14" s="3" customFormat="1" x14ac:dyDescent="0.25">
      <c r="A2186" s="727"/>
      <c r="B2186" s="609"/>
      <c r="C2186" s="609"/>
      <c r="D2186" s="610"/>
      <c r="E2186" s="1140"/>
      <c r="F2186" s="1141"/>
      <c r="G2186" s="1142"/>
      <c r="H2186" s="1142"/>
      <c r="I2186" s="1148"/>
      <c r="J2186" s="1142"/>
      <c r="K2186" s="1142"/>
      <c r="L2186" s="1142"/>
      <c r="M2186" s="1142"/>
      <c r="N2186" s="1142"/>
    </row>
    <row r="2187" spans="1:14" s="3" customFormat="1" x14ac:dyDescent="0.25">
      <c r="A2187" s="727"/>
      <c r="B2187" s="609"/>
      <c r="C2187" s="609"/>
      <c r="D2187" s="610"/>
      <c r="E2187" s="1140"/>
      <c r="F2187" s="1141"/>
      <c r="G2187" s="1142"/>
      <c r="H2187" s="1142"/>
      <c r="I2187" s="1148"/>
      <c r="J2187" s="1142"/>
      <c r="K2187" s="1142"/>
      <c r="L2187" s="1142"/>
      <c r="M2187" s="1142"/>
      <c r="N2187" s="1142"/>
    </row>
    <row r="2188" spans="1:14" s="3" customFormat="1" x14ac:dyDescent="0.25">
      <c r="A2188" s="727"/>
      <c r="B2188" s="609"/>
      <c r="C2188" s="609"/>
      <c r="D2188" s="610"/>
      <c r="E2188" s="1140"/>
      <c r="F2188" s="1141"/>
      <c r="G2188" s="1142"/>
      <c r="H2188" s="1142"/>
      <c r="I2188" s="1148"/>
      <c r="J2188" s="1142"/>
      <c r="K2188" s="1142"/>
      <c r="L2188" s="1142"/>
      <c r="M2188" s="1142"/>
      <c r="N2188" s="1142"/>
    </row>
    <row r="2189" spans="1:14" s="3" customFormat="1" x14ac:dyDescent="0.25">
      <c r="A2189" s="727"/>
      <c r="B2189" s="609"/>
      <c r="C2189" s="609"/>
      <c r="D2189" s="610"/>
      <c r="E2189" s="1140"/>
      <c r="F2189" s="1141"/>
      <c r="G2189" s="1142"/>
      <c r="H2189" s="1142"/>
      <c r="I2189" s="1148"/>
      <c r="J2189" s="1142"/>
      <c r="K2189" s="1142"/>
      <c r="L2189" s="1142"/>
      <c r="M2189" s="1142"/>
      <c r="N2189" s="1142"/>
    </row>
    <row r="2190" spans="1:14" s="3" customFormat="1" x14ac:dyDescent="0.25">
      <c r="A2190" s="727"/>
      <c r="B2190" s="609"/>
      <c r="C2190" s="609"/>
      <c r="D2190" s="610"/>
      <c r="E2190" s="1140"/>
      <c r="F2190" s="1141"/>
      <c r="G2190" s="1142"/>
      <c r="H2190" s="1142"/>
      <c r="I2190" s="1148"/>
      <c r="J2190" s="1142"/>
      <c r="K2190" s="1142"/>
      <c r="L2190" s="1142"/>
      <c r="M2190" s="1142"/>
      <c r="N2190" s="1142"/>
    </row>
    <row r="2191" spans="1:14" s="3" customFormat="1" x14ac:dyDescent="0.25">
      <c r="A2191" s="727"/>
      <c r="B2191" s="609"/>
      <c r="C2191" s="609"/>
      <c r="D2191" s="610"/>
      <c r="E2191" s="1140"/>
      <c r="F2191" s="1141"/>
      <c r="G2191" s="1142"/>
      <c r="H2191" s="1142"/>
      <c r="I2191" s="1148"/>
      <c r="J2191" s="1142"/>
      <c r="K2191" s="1142"/>
      <c r="L2191" s="1142"/>
      <c r="M2191" s="1142"/>
      <c r="N2191" s="1142"/>
    </row>
    <row r="2192" spans="1:14" s="3" customFormat="1" x14ac:dyDescent="0.25">
      <c r="A2192" s="727"/>
      <c r="B2192" s="609"/>
      <c r="C2192" s="609"/>
      <c r="D2192" s="610"/>
      <c r="E2192" s="1140"/>
      <c r="F2192" s="1141"/>
      <c r="G2192" s="1142"/>
      <c r="H2192" s="1142"/>
      <c r="I2192" s="1148"/>
      <c r="J2192" s="1142"/>
      <c r="K2192" s="1142"/>
      <c r="L2192" s="1142"/>
      <c r="M2192" s="1142"/>
      <c r="N2192" s="1142"/>
    </row>
    <row r="2193" spans="1:14" s="3" customFormat="1" x14ac:dyDescent="0.25">
      <c r="A2193" s="727"/>
      <c r="B2193" s="609"/>
      <c r="C2193" s="609"/>
      <c r="D2193" s="610"/>
      <c r="E2193" s="1140"/>
      <c r="F2193" s="1141"/>
      <c r="G2193" s="1142"/>
      <c r="H2193" s="1142"/>
      <c r="I2193" s="1148"/>
      <c r="J2193" s="1142"/>
      <c r="K2193" s="1142"/>
      <c r="L2193" s="1142"/>
      <c r="M2193" s="1142"/>
      <c r="N2193" s="1142"/>
    </row>
    <row r="2194" spans="1:14" s="3" customFormat="1" x14ac:dyDescent="0.25">
      <c r="A2194" s="727"/>
      <c r="B2194" s="609"/>
      <c r="C2194" s="609"/>
      <c r="D2194" s="610"/>
      <c r="E2194" s="1140"/>
      <c r="F2194" s="1141"/>
      <c r="G2194" s="1142"/>
      <c r="H2194" s="1142"/>
      <c r="I2194" s="1148"/>
      <c r="J2194" s="1142"/>
      <c r="K2194" s="1142"/>
      <c r="L2194" s="1142"/>
      <c r="M2194" s="1142"/>
      <c r="N2194" s="1142"/>
    </row>
    <row r="2195" spans="1:14" s="3" customFormat="1" x14ac:dyDescent="0.25">
      <c r="A2195" s="727"/>
      <c r="B2195" s="609"/>
      <c r="C2195" s="609"/>
      <c r="D2195" s="610"/>
      <c r="E2195" s="1140"/>
      <c r="F2195" s="1141"/>
      <c r="G2195" s="1142"/>
      <c r="H2195" s="1142"/>
      <c r="I2195" s="1148"/>
      <c r="J2195" s="1142"/>
      <c r="K2195" s="1142"/>
      <c r="L2195" s="1142"/>
      <c r="M2195" s="1142"/>
      <c r="N2195" s="1142"/>
    </row>
    <row r="2196" spans="1:14" s="3" customFormat="1" x14ac:dyDescent="0.25">
      <c r="A2196" s="727"/>
      <c r="B2196" s="609"/>
      <c r="C2196" s="609"/>
      <c r="D2196" s="610"/>
      <c r="E2196" s="1140"/>
      <c r="F2196" s="1141"/>
      <c r="G2196" s="1142"/>
      <c r="H2196" s="1142"/>
      <c r="I2196" s="1148"/>
      <c r="J2196" s="1142"/>
      <c r="K2196" s="1142"/>
      <c r="L2196" s="1142"/>
      <c r="M2196" s="1142"/>
      <c r="N2196" s="1142"/>
    </row>
    <row r="2197" spans="1:14" s="3" customFormat="1" x14ac:dyDescent="0.25">
      <c r="A2197" s="727"/>
      <c r="B2197" s="609"/>
      <c r="C2197" s="609"/>
      <c r="D2197" s="610"/>
      <c r="E2197" s="1140"/>
      <c r="F2197" s="1141"/>
      <c r="G2197" s="1142"/>
      <c r="H2197" s="1142"/>
      <c r="I2197" s="1148"/>
      <c r="J2197" s="1142"/>
      <c r="K2197" s="1142"/>
      <c r="L2197" s="1142"/>
      <c r="M2197" s="1142"/>
      <c r="N2197" s="1142"/>
    </row>
    <row r="2198" spans="1:14" s="3" customFormat="1" x14ac:dyDescent="0.25">
      <c r="A2198" s="727"/>
      <c r="B2198" s="609"/>
      <c r="C2198" s="609"/>
      <c r="D2198" s="610"/>
      <c r="E2198" s="1140"/>
      <c r="F2198" s="1141"/>
      <c r="G2198" s="1142"/>
      <c r="H2198" s="1142"/>
      <c r="I2198" s="1148"/>
      <c r="J2198" s="1142"/>
      <c r="K2198" s="1142"/>
      <c r="L2198" s="1142"/>
      <c r="M2198" s="1142"/>
      <c r="N2198" s="1142"/>
    </row>
    <row r="2199" spans="1:14" s="3" customFormat="1" x14ac:dyDescent="0.25">
      <c r="A2199" s="727"/>
      <c r="B2199" s="609"/>
      <c r="C2199" s="609"/>
      <c r="D2199" s="610"/>
      <c r="E2199" s="1140"/>
      <c r="F2199" s="1141"/>
      <c r="G2199" s="1142"/>
      <c r="H2199" s="1142"/>
      <c r="I2199" s="1148"/>
      <c r="J2199" s="1142"/>
      <c r="K2199" s="1142"/>
      <c r="L2199" s="1142"/>
      <c r="M2199" s="1142"/>
      <c r="N2199" s="1142"/>
    </row>
    <row r="2200" spans="1:14" s="3" customFormat="1" x14ac:dyDescent="0.25">
      <c r="A2200" s="727"/>
      <c r="B2200" s="609"/>
      <c r="C2200" s="609"/>
      <c r="D2200" s="610"/>
      <c r="E2200" s="1140"/>
      <c r="F2200" s="1141"/>
      <c r="G2200" s="1142"/>
      <c r="H2200" s="1142"/>
      <c r="I2200" s="1148"/>
      <c r="J2200" s="1142"/>
      <c r="K2200" s="1142"/>
      <c r="L2200" s="1142"/>
      <c r="M2200" s="1142"/>
      <c r="N2200" s="1142"/>
    </row>
    <row r="2201" spans="1:14" s="3" customFormat="1" x14ac:dyDescent="0.25">
      <c r="A2201" s="727"/>
      <c r="B2201" s="609"/>
      <c r="C2201" s="609"/>
      <c r="D2201" s="610"/>
      <c r="E2201" s="1140"/>
      <c r="F2201" s="1141"/>
      <c r="G2201" s="1142"/>
      <c r="H2201" s="1142"/>
      <c r="I2201" s="1148"/>
      <c r="J2201" s="1142"/>
      <c r="K2201" s="1142"/>
      <c r="L2201" s="1142"/>
      <c r="M2201" s="1142"/>
      <c r="N2201" s="1142"/>
    </row>
    <row r="2202" spans="1:14" s="3" customFormat="1" x14ac:dyDescent="0.25">
      <c r="A2202" s="727"/>
      <c r="B2202" s="609"/>
      <c r="C2202" s="609"/>
      <c r="D2202" s="610"/>
      <c r="E2202" s="1140"/>
      <c r="F2202" s="1141"/>
      <c r="G2202" s="1142"/>
      <c r="H2202" s="1142"/>
      <c r="I2202" s="1148"/>
      <c r="J2202" s="1142"/>
      <c r="K2202" s="1142"/>
      <c r="L2202" s="1142"/>
      <c r="M2202" s="1142"/>
      <c r="N2202" s="1142"/>
    </row>
    <row r="2203" spans="1:14" s="3" customFormat="1" x14ac:dyDescent="0.25">
      <c r="A2203" s="727"/>
      <c r="B2203" s="609"/>
      <c r="C2203" s="609"/>
      <c r="D2203" s="610"/>
      <c r="E2203" s="1140"/>
      <c r="F2203" s="1141"/>
      <c r="G2203" s="1142"/>
      <c r="H2203" s="1142"/>
      <c r="I2203" s="1148"/>
      <c r="J2203" s="1142"/>
      <c r="K2203" s="1142"/>
      <c r="L2203" s="1142"/>
      <c r="M2203" s="1142"/>
      <c r="N2203" s="1142"/>
    </row>
    <row r="2204" spans="1:14" s="3" customFormat="1" x14ac:dyDescent="0.25">
      <c r="A2204" s="727"/>
      <c r="B2204" s="609"/>
      <c r="C2204" s="609"/>
      <c r="D2204" s="610"/>
      <c r="E2204" s="1140"/>
      <c r="F2204" s="1141"/>
      <c r="G2204" s="1142"/>
      <c r="H2204" s="1142"/>
      <c r="I2204" s="1148"/>
      <c r="J2204" s="1142"/>
      <c r="K2204" s="1142"/>
      <c r="L2204" s="1142"/>
      <c r="M2204" s="1142"/>
      <c r="N2204" s="1142"/>
    </row>
    <row r="2205" spans="1:14" s="3" customFormat="1" x14ac:dyDescent="0.25">
      <c r="A2205" s="727"/>
      <c r="B2205" s="609"/>
      <c r="C2205" s="609"/>
      <c r="D2205" s="610"/>
      <c r="E2205" s="1140"/>
      <c r="F2205" s="1141"/>
      <c r="G2205" s="1142"/>
      <c r="H2205" s="1142"/>
      <c r="I2205" s="1148"/>
      <c r="J2205" s="1142"/>
      <c r="K2205" s="1142"/>
      <c r="L2205" s="1142"/>
      <c r="M2205" s="1142"/>
      <c r="N2205" s="1142"/>
    </row>
    <row r="2206" spans="1:14" s="3" customFormat="1" x14ac:dyDescent="0.25">
      <c r="A2206" s="727"/>
      <c r="B2206" s="609"/>
      <c r="C2206" s="609"/>
      <c r="D2206" s="610"/>
      <c r="E2206" s="1140"/>
      <c r="F2206" s="1141"/>
      <c r="G2206" s="1142"/>
      <c r="H2206" s="1142"/>
      <c r="I2206" s="1148"/>
      <c r="J2206" s="1142"/>
      <c r="K2206" s="1142"/>
      <c r="L2206" s="1142"/>
      <c r="M2206" s="1142"/>
      <c r="N2206" s="1142"/>
    </row>
    <row r="2207" spans="1:14" s="3" customFormat="1" x14ac:dyDescent="0.25">
      <c r="A2207" s="727"/>
      <c r="B2207" s="609"/>
      <c r="C2207" s="609"/>
      <c r="D2207" s="610"/>
      <c r="E2207" s="1140"/>
      <c r="F2207" s="1141"/>
      <c r="G2207" s="1142"/>
      <c r="H2207" s="1142"/>
      <c r="I2207" s="1148"/>
      <c r="J2207" s="1142"/>
      <c r="K2207" s="1142"/>
      <c r="L2207" s="1142"/>
      <c r="M2207" s="1142"/>
      <c r="N2207" s="1142"/>
    </row>
    <row r="2208" spans="1:14" s="3" customFormat="1" x14ac:dyDescent="0.25">
      <c r="A2208" s="727"/>
      <c r="B2208" s="609"/>
      <c r="C2208" s="609"/>
      <c r="D2208" s="610"/>
      <c r="E2208" s="1140"/>
      <c r="F2208" s="1141"/>
      <c r="G2208" s="1142"/>
      <c r="H2208" s="1142"/>
      <c r="I2208" s="1148"/>
      <c r="J2208" s="1142"/>
      <c r="K2208" s="1142"/>
      <c r="L2208" s="1142"/>
      <c r="M2208" s="1142"/>
      <c r="N2208" s="1142"/>
    </row>
    <row r="2209" spans="1:14" s="3" customFormat="1" x14ac:dyDescent="0.25">
      <c r="A2209" s="727"/>
      <c r="B2209" s="609"/>
      <c r="C2209" s="609"/>
      <c r="D2209" s="610"/>
      <c r="E2209" s="1140"/>
      <c r="F2209" s="1141"/>
      <c r="G2209" s="1142"/>
      <c r="H2209" s="1142"/>
      <c r="I2209" s="1148"/>
      <c r="J2209" s="1142"/>
      <c r="K2209" s="1142"/>
      <c r="L2209" s="1142"/>
      <c r="M2209" s="1142"/>
      <c r="N2209" s="1142"/>
    </row>
    <row r="2210" spans="1:14" s="3" customFormat="1" x14ac:dyDescent="0.25">
      <c r="A2210" s="727"/>
      <c r="B2210" s="609"/>
      <c r="C2210" s="609"/>
      <c r="D2210" s="610"/>
      <c r="E2210" s="1140"/>
      <c r="F2210" s="1141"/>
      <c r="G2210" s="1142"/>
      <c r="H2210" s="1142"/>
      <c r="I2210" s="1148"/>
      <c r="J2210" s="1142"/>
      <c r="K2210" s="1142"/>
      <c r="L2210" s="1142"/>
      <c r="M2210" s="1142"/>
      <c r="N2210" s="1142"/>
    </row>
    <row r="2211" spans="1:14" s="3" customFormat="1" x14ac:dyDescent="0.25">
      <c r="A2211" s="727"/>
      <c r="B2211" s="609"/>
      <c r="C2211" s="609"/>
      <c r="D2211" s="610"/>
      <c r="E2211" s="1140"/>
      <c r="F2211" s="1141"/>
      <c r="G2211" s="1142"/>
      <c r="H2211" s="1142"/>
      <c r="I2211" s="1148"/>
      <c r="J2211" s="1142"/>
      <c r="K2211" s="1142"/>
      <c r="L2211" s="1142"/>
      <c r="M2211" s="1142"/>
      <c r="N2211" s="1142"/>
    </row>
    <row r="2212" spans="1:14" s="3" customFormat="1" x14ac:dyDescent="0.25">
      <c r="A2212" s="727"/>
      <c r="B2212" s="609"/>
      <c r="C2212" s="609"/>
      <c r="D2212" s="610"/>
      <c r="E2212" s="1140"/>
      <c r="F2212" s="1141"/>
      <c r="G2212" s="1142"/>
      <c r="H2212" s="1142"/>
      <c r="I2212" s="1148"/>
      <c r="J2212" s="1142"/>
      <c r="K2212" s="1142"/>
      <c r="L2212" s="1142"/>
      <c r="M2212" s="1142"/>
      <c r="N2212" s="1142"/>
    </row>
    <row r="2213" spans="1:14" s="3" customFormat="1" x14ac:dyDescent="0.25">
      <c r="A2213" s="727"/>
      <c r="B2213" s="609"/>
      <c r="C2213" s="609"/>
      <c r="D2213" s="610"/>
      <c r="E2213" s="1140"/>
      <c r="F2213" s="1141"/>
      <c r="G2213" s="1142"/>
      <c r="H2213" s="1142"/>
      <c r="I2213" s="1148"/>
      <c r="J2213" s="1142"/>
      <c r="K2213" s="1142"/>
      <c r="L2213" s="1142"/>
      <c r="M2213" s="1142"/>
      <c r="N2213" s="1142"/>
    </row>
    <row r="2214" spans="1:14" s="3" customFormat="1" x14ac:dyDescent="0.25">
      <c r="A2214" s="727"/>
      <c r="B2214" s="609"/>
      <c r="C2214" s="609"/>
      <c r="D2214" s="610"/>
      <c r="E2214" s="1140"/>
      <c r="F2214" s="1141"/>
      <c r="G2214" s="1142"/>
      <c r="H2214" s="1142"/>
      <c r="I2214" s="1148"/>
      <c r="J2214" s="1142"/>
      <c r="K2214" s="1142"/>
      <c r="L2214" s="1142"/>
      <c r="M2214" s="1142"/>
      <c r="N2214" s="1142"/>
    </row>
    <row r="2215" spans="1:14" s="3" customFormat="1" x14ac:dyDescent="0.25">
      <c r="A2215" s="727"/>
      <c r="B2215" s="609"/>
      <c r="C2215" s="609"/>
      <c r="D2215" s="610"/>
      <c r="E2215" s="1140"/>
      <c r="F2215" s="1141"/>
      <c r="G2215" s="1142"/>
      <c r="H2215" s="1142"/>
      <c r="I2215" s="1148"/>
      <c r="J2215" s="1142"/>
      <c r="K2215" s="1142"/>
      <c r="L2215" s="1142"/>
      <c r="M2215" s="1142"/>
      <c r="N2215" s="1142"/>
    </row>
    <row r="2216" spans="1:14" s="3" customFormat="1" x14ac:dyDescent="0.25">
      <c r="A2216" s="727"/>
      <c r="B2216" s="609"/>
      <c r="C2216" s="609"/>
      <c r="D2216" s="610"/>
      <c r="E2216" s="1140"/>
      <c r="F2216" s="1141"/>
      <c r="G2216" s="1142"/>
      <c r="H2216" s="1142"/>
      <c r="I2216" s="1148"/>
      <c r="J2216" s="1142"/>
      <c r="K2216" s="1142"/>
      <c r="L2216" s="1142"/>
      <c r="M2216" s="1142"/>
      <c r="N2216" s="1142"/>
    </row>
    <row r="2217" spans="1:14" s="3" customFormat="1" x14ac:dyDescent="0.25">
      <c r="A2217" s="727"/>
      <c r="B2217" s="609"/>
      <c r="C2217" s="609"/>
      <c r="D2217" s="610"/>
      <c r="E2217" s="1140"/>
      <c r="F2217" s="1141"/>
      <c r="G2217" s="1142"/>
      <c r="H2217" s="1142"/>
      <c r="I2217" s="1148"/>
      <c r="J2217" s="1142"/>
      <c r="K2217" s="1142"/>
      <c r="L2217" s="1142"/>
      <c r="M2217" s="1142"/>
      <c r="N2217" s="1142"/>
    </row>
    <row r="2218" spans="1:14" s="3" customFormat="1" x14ac:dyDescent="0.25">
      <c r="A2218" s="727"/>
      <c r="B2218" s="609"/>
      <c r="C2218" s="609"/>
      <c r="D2218" s="610"/>
      <c r="E2218" s="1140"/>
      <c r="F2218" s="1141"/>
      <c r="G2218" s="1142"/>
      <c r="H2218" s="1142"/>
      <c r="I2218" s="1148"/>
      <c r="J2218" s="1142"/>
      <c r="K2218" s="1142"/>
      <c r="L2218" s="1142"/>
      <c r="M2218" s="1142"/>
      <c r="N2218" s="1142"/>
    </row>
    <row r="2219" spans="1:14" s="3" customFormat="1" x14ac:dyDescent="0.25">
      <c r="A2219" s="727"/>
      <c r="B2219" s="609"/>
      <c r="C2219" s="609"/>
      <c r="D2219" s="610"/>
      <c r="E2219" s="1140"/>
      <c r="F2219" s="1141"/>
      <c r="G2219" s="1142"/>
      <c r="H2219" s="1142"/>
      <c r="I2219" s="1148"/>
      <c r="J2219" s="1142"/>
      <c r="K2219" s="1142"/>
      <c r="L2219" s="1142"/>
      <c r="M2219" s="1142"/>
      <c r="N2219" s="1142"/>
    </row>
    <row r="2220" spans="1:14" s="3" customFormat="1" x14ac:dyDescent="0.25">
      <c r="A2220" s="727"/>
      <c r="B2220" s="609"/>
      <c r="C2220" s="609"/>
      <c r="D2220" s="610"/>
      <c r="E2220" s="1140"/>
      <c r="F2220" s="1141"/>
      <c r="G2220" s="1142"/>
      <c r="H2220" s="1142"/>
      <c r="I2220" s="1148"/>
      <c r="J2220" s="1142"/>
      <c r="K2220" s="1142"/>
      <c r="L2220" s="1142"/>
      <c r="M2220" s="1142"/>
      <c r="N2220" s="1142"/>
    </row>
    <row r="2221" spans="1:14" s="3" customFormat="1" x14ac:dyDescent="0.25">
      <c r="A2221" s="727"/>
      <c r="B2221" s="609"/>
      <c r="C2221" s="609"/>
      <c r="D2221" s="610"/>
      <c r="E2221" s="1140"/>
      <c r="F2221" s="1141"/>
      <c r="G2221" s="1142"/>
      <c r="H2221" s="1142"/>
      <c r="I2221" s="1148"/>
      <c r="J2221" s="1142"/>
      <c r="K2221" s="1142"/>
      <c r="L2221" s="1142"/>
      <c r="M2221" s="1142"/>
      <c r="N2221" s="1142"/>
    </row>
    <row r="2222" spans="1:14" s="3" customFormat="1" x14ac:dyDescent="0.25">
      <c r="A2222" s="727"/>
      <c r="B2222" s="609"/>
      <c r="C2222" s="609"/>
      <c r="D2222" s="610"/>
      <c r="E2222" s="1140"/>
      <c r="F2222" s="1141"/>
      <c r="G2222" s="1142"/>
      <c r="H2222" s="1142"/>
      <c r="I2222" s="1148"/>
      <c r="J2222" s="1142"/>
      <c r="K2222" s="1142"/>
      <c r="L2222" s="1142"/>
      <c r="M2222" s="1142"/>
      <c r="N2222" s="1142"/>
    </row>
    <row r="2223" spans="1:14" s="3" customFormat="1" x14ac:dyDescent="0.25">
      <c r="A2223" s="727"/>
      <c r="B2223" s="609"/>
      <c r="C2223" s="609"/>
      <c r="D2223" s="610"/>
      <c r="E2223" s="1140"/>
      <c r="F2223" s="1141"/>
      <c r="G2223" s="1142"/>
      <c r="H2223" s="1142"/>
      <c r="I2223" s="1148"/>
      <c r="J2223" s="1142"/>
      <c r="K2223" s="1142"/>
      <c r="L2223" s="1142"/>
      <c r="M2223" s="1142"/>
      <c r="N2223" s="1142"/>
    </row>
    <row r="2224" spans="1:14" s="3" customFormat="1" x14ac:dyDescent="0.25">
      <c r="A2224" s="727"/>
      <c r="B2224" s="609"/>
      <c r="C2224" s="609"/>
      <c r="D2224" s="610"/>
      <c r="E2224" s="1140"/>
      <c r="F2224" s="1141"/>
      <c r="G2224" s="1142"/>
      <c r="H2224" s="1142"/>
      <c r="I2224" s="1148"/>
      <c r="J2224" s="1142"/>
      <c r="K2224" s="1142"/>
      <c r="L2224" s="1142"/>
      <c r="M2224" s="1142"/>
      <c r="N2224" s="1142"/>
    </row>
    <row r="2225" spans="1:14" s="3" customFormat="1" x14ac:dyDescent="0.25">
      <c r="A2225" s="727"/>
      <c r="B2225" s="609"/>
      <c r="C2225" s="609"/>
      <c r="D2225" s="610"/>
      <c r="E2225" s="1140"/>
      <c r="F2225" s="1141"/>
      <c r="G2225" s="1142"/>
      <c r="H2225" s="1142"/>
      <c r="I2225" s="1148"/>
      <c r="J2225" s="1142"/>
      <c r="K2225" s="1142"/>
      <c r="L2225" s="1142"/>
      <c r="M2225" s="1142"/>
      <c r="N2225" s="1142"/>
    </row>
    <row r="2226" spans="1:14" s="3" customFormat="1" x14ac:dyDescent="0.25">
      <c r="A2226" s="727"/>
      <c r="B2226" s="609"/>
      <c r="C2226" s="609"/>
      <c r="D2226" s="610"/>
      <c r="E2226" s="1140"/>
      <c r="F2226" s="1141"/>
      <c r="G2226" s="1142"/>
      <c r="H2226" s="1142"/>
      <c r="I2226" s="1148"/>
      <c r="J2226" s="1142"/>
      <c r="K2226" s="1142"/>
      <c r="L2226" s="1142"/>
      <c r="M2226" s="1142"/>
      <c r="N2226" s="1142"/>
    </row>
    <row r="2227" spans="1:14" s="3" customFormat="1" x14ac:dyDescent="0.25">
      <c r="A2227" s="727"/>
      <c r="B2227" s="609"/>
      <c r="C2227" s="609"/>
      <c r="D2227" s="610"/>
      <c r="E2227" s="1140"/>
      <c r="F2227" s="1141"/>
      <c r="G2227" s="1142"/>
      <c r="H2227" s="1142"/>
      <c r="I2227" s="1148"/>
      <c r="J2227" s="1142"/>
      <c r="K2227" s="1142"/>
      <c r="L2227" s="1142"/>
      <c r="M2227" s="1142"/>
      <c r="N2227" s="1142"/>
    </row>
    <row r="2228" spans="1:14" s="3" customFormat="1" x14ac:dyDescent="0.25">
      <c r="A2228" s="727"/>
      <c r="B2228" s="609"/>
      <c r="C2228" s="609"/>
      <c r="D2228" s="610"/>
      <c r="E2228" s="1140"/>
      <c r="F2228" s="1141"/>
      <c r="G2228" s="1142"/>
      <c r="H2228" s="1142"/>
      <c r="I2228" s="1148"/>
      <c r="J2228" s="1142"/>
      <c r="K2228" s="1142"/>
      <c r="L2228" s="1142"/>
      <c r="M2228" s="1142"/>
      <c r="N2228" s="1142"/>
    </row>
    <row r="2229" spans="1:14" s="3" customFormat="1" x14ac:dyDescent="0.25">
      <c r="A2229" s="727"/>
      <c r="B2229" s="609"/>
      <c r="C2229" s="609"/>
      <c r="D2229" s="610"/>
      <c r="E2229" s="1140"/>
      <c r="F2229" s="1141"/>
      <c r="G2229" s="1142"/>
      <c r="H2229" s="1142"/>
      <c r="I2229" s="1148"/>
      <c r="J2229" s="1142"/>
      <c r="K2229" s="1142"/>
      <c r="L2229" s="1142"/>
      <c r="M2229" s="1142"/>
      <c r="N2229" s="1142"/>
    </row>
    <row r="2230" spans="1:14" s="3" customFormat="1" x14ac:dyDescent="0.25">
      <c r="A2230" s="727"/>
      <c r="B2230" s="609"/>
      <c r="C2230" s="609"/>
      <c r="D2230" s="610"/>
      <c r="E2230" s="1140"/>
      <c r="F2230" s="1141"/>
      <c r="G2230" s="1142"/>
      <c r="H2230" s="1142"/>
      <c r="I2230" s="1148"/>
      <c r="J2230" s="1142"/>
      <c r="K2230" s="1142"/>
      <c r="L2230" s="1142"/>
      <c r="M2230" s="1142"/>
      <c r="N2230" s="1142"/>
    </row>
    <row r="2231" spans="1:14" s="3" customFormat="1" x14ac:dyDescent="0.25">
      <c r="A2231" s="727"/>
      <c r="B2231" s="609"/>
      <c r="C2231" s="609"/>
      <c r="D2231" s="610"/>
      <c r="E2231" s="1140"/>
      <c r="F2231" s="1141"/>
      <c r="G2231" s="1142"/>
      <c r="H2231" s="1142"/>
      <c r="I2231" s="1148"/>
      <c r="J2231" s="1142"/>
      <c r="K2231" s="1142"/>
      <c r="L2231" s="1142"/>
      <c r="M2231" s="1142"/>
      <c r="N2231" s="1142"/>
    </row>
    <row r="2232" spans="1:14" s="3" customFormat="1" x14ac:dyDescent="0.25">
      <c r="A2232" s="727"/>
      <c r="B2232" s="609"/>
      <c r="C2232" s="609"/>
      <c r="D2232" s="610"/>
      <c r="E2232" s="1140"/>
      <c r="F2232" s="1141"/>
      <c r="G2232" s="1142"/>
      <c r="H2232" s="1142"/>
      <c r="I2232" s="1148"/>
      <c r="J2232" s="1142"/>
      <c r="K2232" s="1142"/>
      <c r="L2232" s="1142"/>
      <c r="M2232" s="1142"/>
      <c r="N2232" s="1142"/>
    </row>
    <row r="2233" spans="1:14" s="3" customFormat="1" x14ac:dyDescent="0.25">
      <c r="A2233" s="727"/>
      <c r="B2233" s="609"/>
      <c r="C2233" s="609"/>
      <c r="D2233" s="610"/>
      <c r="E2233" s="1140"/>
      <c r="F2233" s="1141"/>
      <c r="G2233" s="1142"/>
      <c r="H2233" s="1142"/>
      <c r="I2233" s="1148"/>
      <c r="J2233" s="1142"/>
      <c r="K2233" s="1142"/>
      <c r="L2233" s="1142"/>
      <c r="M2233" s="1142"/>
      <c r="N2233" s="1142"/>
    </row>
    <row r="2234" spans="1:14" s="3" customFormat="1" x14ac:dyDescent="0.25">
      <c r="A2234" s="727"/>
      <c r="B2234" s="609"/>
      <c r="C2234" s="609"/>
      <c r="D2234" s="610"/>
      <c r="E2234" s="1140"/>
      <c r="F2234" s="1141"/>
      <c r="G2234" s="1142"/>
      <c r="H2234" s="1142"/>
      <c r="I2234" s="1148"/>
      <c r="J2234" s="1142"/>
      <c r="K2234" s="1142"/>
      <c r="L2234" s="1142"/>
      <c r="M2234" s="1142"/>
      <c r="N2234" s="1142"/>
    </row>
    <row r="2235" spans="1:14" s="3" customFormat="1" x14ac:dyDescent="0.25">
      <c r="A2235" s="727"/>
      <c r="B2235" s="609"/>
      <c r="C2235" s="609"/>
      <c r="D2235" s="610"/>
      <c r="E2235" s="1140"/>
      <c r="F2235" s="1141"/>
      <c r="G2235" s="1142"/>
      <c r="H2235" s="1142"/>
      <c r="I2235" s="1148"/>
      <c r="J2235" s="1142"/>
      <c r="K2235" s="1142"/>
      <c r="L2235" s="1142"/>
      <c r="M2235" s="1142"/>
      <c r="N2235" s="1142"/>
    </row>
    <row r="2236" spans="1:14" s="3" customFormat="1" x14ac:dyDescent="0.25">
      <c r="A2236" s="727"/>
      <c r="B2236" s="609"/>
      <c r="C2236" s="609"/>
      <c r="D2236" s="610"/>
      <c r="E2236" s="1140"/>
      <c r="F2236" s="1141"/>
      <c r="G2236" s="1142"/>
      <c r="H2236" s="1142"/>
      <c r="I2236" s="1148"/>
      <c r="J2236" s="1142"/>
      <c r="K2236" s="1142"/>
      <c r="L2236" s="1142"/>
      <c r="M2236" s="1142"/>
      <c r="N2236" s="1142"/>
    </row>
    <row r="2237" spans="1:14" s="3" customFormat="1" x14ac:dyDescent="0.25">
      <c r="A2237" s="727"/>
      <c r="B2237" s="609"/>
      <c r="C2237" s="609"/>
      <c r="D2237" s="610"/>
      <c r="E2237" s="1140"/>
      <c r="F2237" s="1141"/>
      <c r="G2237" s="1142"/>
      <c r="H2237" s="1142"/>
      <c r="I2237" s="1148"/>
      <c r="J2237" s="1142"/>
      <c r="K2237" s="1142"/>
      <c r="L2237" s="1142"/>
      <c r="M2237" s="1142"/>
      <c r="N2237" s="1142"/>
    </row>
    <row r="2238" spans="1:14" s="3" customFormat="1" x14ac:dyDescent="0.25">
      <c r="A2238" s="727"/>
      <c r="B2238" s="609"/>
      <c r="C2238" s="609"/>
      <c r="D2238" s="610"/>
      <c r="E2238" s="1140"/>
      <c r="F2238" s="1141"/>
      <c r="G2238" s="1142"/>
      <c r="H2238" s="1142"/>
      <c r="I2238" s="1148"/>
      <c r="J2238" s="1142"/>
      <c r="K2238" s="1142"/>
      <c r="L2238" s="1142"/>
      <c r="M2238" s="1142"/>
      <c r="N2238" s="1142"/>
    </row>
    <row r="2239" spans="1:14" s="3" customFormat="1" x14ac:dyDescent="0.25">
      <c r="A2239" s="727"/>
      <c r="B2239" s="609"/>
      <c r="C2239" s="609"/>
      <c r="D2239" s="610"/>
      <c r="E2239" s="1140"/>
      <c r="F2239" s="1141"/>
      <c r="G2239" s="1142"/>
      <c r="H2239" s="1142"/>
      <c r="I2239" s="1148"/>
      <c r="J2239" s="1142"/>
      <c r="K2239" s="1142"/>
      <c r="L2239" s="1142"/>
      <c r="M2239" s="1142"/>
      <c r="N2239" s="1142"/>
    </row>
    <row r="2240" spans="1:14" s="3" customFormat="1" x14ac:dyDescent="0.25">
      <c r="A2240" s="727"/>
      <c r="B2240" s="609"/>
      <c r="C2240" s="609"/>
      <c r="D2240" s="610"/>
      <c r="E2240" s="1140"/>
      <c r="F2240" s="1141"/>
      <c r="G2240" s="1142"/>
      <c r="H2240" s="1142"/>
      <c r="I2240" s="1148"/>
      <c r="J2240" s="1142"/>
      <c r="K2240" s="1142"/>
      <c r="L2240" s="1142"/>
      <c r="M2240" s="1142"/>
      <c r="N2240" s="1142"/>
    </row>
    <row r="2241" spans="1:14" s="3" customFormat="1" x14ac:dyDescent="0.25">
      <c r="A2241" s="727"/>
      <c r="B2241" s="609"/>
      <c r="C2241" s="609"/>
      <c r="D2241" s="610"/>
      <c r="E2241" s="1140"/>
      <c r="F2241" s="1141"/>
      <c r="G2241" s="1142"/>
      <c r="H2241" s="1142"/>
      <c r="I2241" s="1148"/>
      <c r="J2241" s="1142"/>
      <c r="K2241" s="1142"/>
      <c r="L2241" s="1142"/>
      <c r="M2241" s="1142"/>
      <c r="N2241" s="1142"/>
    </row>
    <row r="2242" spans="1:14" s="3" customFormat="1" x14ac:dyDescent="0.25">
      <c r="A2242" s="727"/>
      <c r="B2242" s="609"/>
      <c r="C2242" s="609"/>
      <c r="D2242" s="610"/>
      <c r="E2242" s="1140"/>
      <c r="F2242" s="1141"/>
      <c r="G2242" s="1142"/>
      <c r="H2242" s="1142"/>
      <c r="I2242" s="1148"/>
      <c r="J2242" s="1142"/>
      <c r="K2242" s="1142"/>
      <c r="L2242" s="1142"/>
      <c r="M2242" s="1142"/>
      <c r="N2242" s="1142"/>
    </row>
    <row r="2243" spans="1:14" s="3" customFormat="1" x14ac:dyDescent="0.25">
      <c r="A2243" s="727"/>
      <c r="B2243" s="609"/>
      <c r="C2243" s="609"/>
      <c r="D2243" s="610"/>
      <c r="E2243" s="1140"/>
      <c r="F2243" s="1141"/>
      <c r="G2243" s="1142"/>
      <c r="H2243" s="1142"/>
      <c r="I2243" s="1148"/>
      <c r="J2243" s="1142"/>
      <c r="K2243" s="1142"/>
      <c r="L2243" s="1142"/>
      <c r="M2243" s="1142"/>
      <c r="N2243" s="1142"/>
    </row>
    <row r="2244" spans="1:14" s="3" customFormat="1" x14ac:dyDescent="0.25">
      <c r="A2244" s="727"/>
      <c r="B2244" s="609"/>
      <c r="C2244" s="609"/>
      <c r="D2244" s="610"/>
      <c r="E2244" s="1140"/>
      <c r="F2244" s="1141"/>
      <c r="G2244" s="1142"/>
      <c r="H2244" s="1142"/>
      <c r="I2244" s="1148"/>
      <c r="J2244" s="1142"/>
      <c r="K2244" s="1142"/>
      <c r="L2244" s="1142"/>
      <c r="M2244" s="1142"/>
      <c r="N2244" s="1142"/>
    </row>
    <row r="2245" spans="1:14" s="3" customFormat="1" x14ac:dyDescent="0.25">
      <c r="A2245" s="727"/>
      <c r="B2245" s="609"/>
      <c r="C2245" s="609"/>
      <c r="D2245" s="610"/>
      <c r="E2245" s="1140"/>
      <c r="F2245" s="1141"/>
      <c r="G2245" s="1142"/>
      <c r="H2245" s="1142"/>
      <c r="I2245" s="1148"/>
      <c r="J2245" s="1142"/>
      <c r="K2245" s="1142"/>
      <c r="L2245" s="1142"/>
      <c r="M2245" s="1142"/>
      <c r="N2245" s="1142"/>
    </row>
    <row r="2246" spans="1:14" s="3" customFormat="1" x14ac:dyDescent="0.25">
      <c r="A2246" s="727"/>
      <c r="B2246" s="609"/>
      <c r="C2246" s="609"/>
      <c r="D2246" s="610"/>
      <c r="E2246" s="1140"/>
      <c r="F2246" s="1141"/>
      <c r="G2246" s="1142"/>
      <c r="H2246" s="1142"/>
      <c r="I2246" s="1148"/>
      <c r="J2246" s="1142"/>
      <c r="K2246" s="1142"/>
      <c r="L2246" s="1142"/>
      <c r="M2246" s="1142"/>
      <c r="N2246" s="1142"/>
    </row>
    <row r="2247" spans="1:14" s="3" customFormat="1" x14ac:dyDescent="0.25">
      <c r="A2247" s="727"/>
      <c r="B2247" s="609"/>
      <c r="C2247" s="609"/>
      <c r="D2247" s="610"/>
      <c r="E2247" s="1140"/>
      <c r="F2247" s="1141"/>
      <c r="G2247" s="1142"/>
      <c r="H2247" s="1142"/>
      <c r="I2247" s="1148"/>
      <c r="J2247" s="1142"/>
      <c r="K2247" s="1142"/>
      <c r="L2247" s="1142"/>
      <c r="M2247" s="1142"/>
      <c r="N2247" s="1142"/>
    </row>
    <row r="2248" spans="1:14" s="3" customFormat="1" x14ac:dyDescent="0.25">
      <c r="A2248" s="727"/>
      <c r="B2248" s="609"/>
      <c r="C2248" s="609"/>
      <c r="D2248" s="610"/>
      <c r="E2248" s="1140"/>
      <c r="F2248" s="1141"/>
      <c r="G2248" s="1142"/>
      <c r="H2248" s="1142"/>
      <c r="I2248" s="1148"/>
      <c r="J2248" s="1142"/>
      <c r="K2248" s="1142"/>
      <c r="L2248" s="1142"/>
      <c r="M2248" s="1142"/>
      <c r="N2248" s="1142"/>
    </row>
    <row r="2249" spans="1:14" s="3" customFormat="1" x14ac:dyDescent="0.25">
      <c r="A2249" s="727"/>
      <c r="B2249" s="609"/>
      <c r="C2249" s="609"/>
      <c r="D2249" s="610"/>
      <c r="E2249" s="1140"/>
      <c r="F2249" s="1141"/>
      <c r="G2249" s="1142"/>
      <c r="H2249" s="1142"/>
      <c r="I2249" s="1148"/>
      <c r="J2249" s="1142"/>
      <c r="K2249" s="1142"/>
      <c r="L2249" s="1142"/>
      <c r="M2249" s="1142"/>
      <c r="N2249" s="1142"/>
    </row>
    <row r="2250" spans="1:14" s="3" customFormat="1" x14ac:dyDescent="0.25">
      <c r="A2250" s="727"/>
      <c r="B2250" s="609"/>
      <c r="C2250" s="609"/>
      <c r="D2250" s="610"/>
      <c r="E2250" s="1140"/>
      <c r="F2250" s="1141"/>
      <c r="G2250" s="1142"/>
      <c r="H2250" s="1142"/>
      <c r="I2250" s="1148"/>
      <c r="J2250" s="1142"/>
      <c r="K2250" s="1142"/>
      <c r="L2250" s="1142"/>
      <c r="M2250" s="1142"/>
      <c r="N2250" s="1142"/>
    </row>
    <row r="2251" spans="1:14" s="3" customFormat="1" x14ac:dyDescent="0.25">
      <c r="A2251" s="727"/>
      <c r="B2251" s="609"/>
      <c r="C2251" s="609"/>
      <c r="D2251" s="610"/>
      <c r="E2251" s="1140"/>
      <c r="F2251" s="1141"/>
      <c r="G2251" s="1142"/>
      <c r="H2251" s="1142"/>
      <c r="I2251" s="1148"/>
      <c r="J2251" s="1142"/>
      <c r="K2251" s="1142"/>
      <c r="L2251" s="1142"/>
      <c r="M2251" s="1142"/>
      <c r="N2251" s="1142"/>
    </row>
    <row r="2252" spans="1:14" s="3" customFormat="1" x14ac:dyDescent="0.25">
      <c r="A2252" s="727"/>
      <c r="B2252" s="609"/>
      <c r="C2252" s="609"/>
      <c r="D2252" s="610"/>
      <c r="E2252" s="1140"/>
      <c r="F2252" s="1141"/>
      <c r="G2252" s="1142"/>
      <c r="H2252" s="1142"/>
      <c r="I2252" s="1148"/>
      <c r="J2252" s="1142"/>
      <c r="K2252" s="1142"/>
      <c r="L2252" s="1142"/>
      <c r="M2252" s="1142"/>
      <c r="N2252" s="1142"/>
    </row>
    <row r="2253" spans="1:14" s="3" customFormat="1" x14ac:dyDescent="0.25">
      <c r="A2253" s="727"/>
      <c r="B2253" s="609"/>
      <c r="C2253" s="609"/>
      <c r="D2253" s="610"/>
      <c r="E2253" s="1140"/>
      <c r="F2253" s="1141"/>
      <c r="G2253" s="1142"/>
      <c r="H2253" s="1142"/>
      <c r="I2253" s="1148"/>
      <c r="J2253" s="1142"/>
      <c r="K2253" s="1142"/>
      <c r="L2253" s="1142"/>
      <c r="M2253" s="1142"/>
      <c r="N2253" s="1142"/>
    </row>
    <row r="2254" spans="1:14" s="3" customFormat="1" x14ac:dyDescent="0.25">
      <c r="A2254" s="727"/>
      <c r="B2254" s="609"/>
      <c r="C2254" s="609"/>
      <c r="D2254" s="610"/>
      <c r="E2254" s="1140"/>
      <c r="F2254" s="1141"/>
      <c r="G2254" s="1142"/>
      <c r="H2254" s="1142"/>
      <c r="I2254" s="1148"/>
      <c r="J2254" s="1142"/>
      <c r="K2254" s="1142"/>
      <c r="L2254" s="1142"/>
      <c r="M2254" s="1142"/>
      <c r="N2254" s="1142"/>
    </row>
    <row r="2255" spans="1:14" s="3" customFormat="1" x14ac:dyDescent="0.25">
      <c r="A2255" s="727"/>
      <c r="B2255" s="609"/>
      <c r="C2255" s="609"/>
      <c r="D2255" s="610"/>
      <c r="E2255" s="1140"/>
      <c r="F2255" s="1141"/>
      <c r="G2255" s="1142"/>
      <c r="H2255" s="1142"/>
      <c r="I2255" s="1148"/>
      <c r="J2255" s="1142"/>
      <c r="K2255" s="1142"/>
      <c r="L2255" s="1142"/>
      <c r="M2255" s="1142"/>
      <c r="N2255" s="1142"/>
    </row>
    <row r="2256" spans="1:14" s="3" customFormat="1" x14ac:dyDescent="0.25">
      <c r="A2256" s="727"/>
      <c r="B2256" s="609"/>
      <c r="C2256" s="609"/>
      <c r="D2256" s="610"/>
      <c r="E2256" s="1140"/>
      <c r="F2256" s="1141"/>
      <c r="G2256" s="1142"/>
      <c r="H2256" s="1142"/>
      <c r="I2256" s="1148"/>
      <c r="J2256" s="1142"/>
      <c r="K2256" s="1142"/>
      <c r="L2256" s="1142"/>
      <c r="M2256" s="1142"/>
      <c r="N2256" s="1142"/>
    </row>
    <row r="2257" spans="1:14" s="3" customFormat="1" x14ac:dyDescent="0.25">
      <c r="A2257" s="727"/>
      <c r="B2257" s="609"/>
      <c r="C2257" s="609"/>
      <c r="D2257" s="610"/>
      <c r="E2257" s="1140"/>
      <c r="F2257" s="1141"/>
      <c r="G2257" s="1142"/>
      <c r="H2257" s="1142"/>
      <c r="I2257" s="1148"/>
      <c r="J2257" s="1142"/>
      <c r="K2257" s="1142"/>
      <c r="L2257" s="1142"/>
      <c r="M2257" s="1142"/>
      <c r="N2257" s="1142"/>
    </row>
    <row r="2258" spans="1:14" s="3" customFormat="1" x14ac:dyDescent="0.25">
      <c r="A2258" s="727"/>
      <c r="B2258" s="609"/>
      <c r="C2258" s="609"/>
      <c r="D2258" s="610"/>
      <c r="E2258" s="1140"/>
      <c r="F2258" s="1141"/>
      <c r="G2258" s="1142"/>
      <c r="H2258" s="1142"/>
      <c r="I2258" s="1148"/>
      <c r="J2258" s="1142"/>
      <c r="K2258" s="1142"/>
      <c r="L2258" s="1142"/>
      <c r="M2258" s="1142"/>
      <c r="N2258" s="1142"/>
    </row>
    <row r="2259" spans="1:14" s="3" customFormat="1" x14ac:dyDescent="0.25">
      <c r="A2259" s="727"/>
      <c r="B2259" s="609"/>
      <c r="C2259" s="609"/>
      <c r="D2259" s="610"/>
      <c r="E2259" s="1140"/>
      <c r="F2259" s="1141"/>
      <c r="G2259" s="1142"/>
      <c r="H2259" s="1142"/>
      <c r="I2259" s="1148"/>
      <c r="J2259" s="1142"/>
      <c r="K2259" s="1142"/>
      <c r="L2259" s="1142"/>
      <c r="M2259" s="1142"/>
      <c r="N2259" s="1142"/>
    </row>
    <row r="2260" spans="1:14" s="3" customFormat="1" x14ac:dyDescent="0.25">
      <c r="A2260" s="727"/>
      <c r="B2260" s="609"/>
      <c r="C2260" s="609"/>
      <c r="D2260" s="610"/>
      <c r="E2260" s="1140"/>
      <c r="F2260" s="1141"/>
      <c r="G2260" s="1142"/>
      <c r="H2260" s="1142"/>
      <c r="I2260" s="1148"/>
      <c r="J2260" s="1142"/>
      <c r="K2260" s="1142"/>
      <c r="L2260" s="1142"/>
      <c r="M2260" s="1142"/>
      <c r="N2260" s="1142"/>
    </row>
    <row r="2261" spans="1:14" s="3" customFormat="1" x14ac:dyDescent="0.25">
      <c r="A2261" s="727"/>
      <c r="B2261" s="609"/>
      <c r="C2261" s="609"/>
      <c r="D2261" s="610"/>
      <c r="E2261" s="1140"/>
      <c r="F2261" s="1141"/>
      <c r="G2261" s="1142"/>
      <c r="H2261" s="1142"/>
      <c r="I2261" s="1148"/>
      <c r="J2261" s="1142"/>
      <c r="K2261" s="1142"/>
      <c r="L2261" s="1142"/>
      <c r="M2261" s="1142"/>
      <c r="N2261" s="1142"/>
    </row>
    <row r="2262" spans="1:14" s="3" customFormat="1" x14ac:dyDescent="0.25">
      <c r="A2262" s="727"/>
      <c r="B2262" s="609"/>
      <c r="C2262" s="609"/>
      <c r="D2262" s="610"/>
      <c r="E2262" s="1140"/>
      <c r="F2262" s="1141"/>
      <c r="G2262" s="1142"/>
      <c r="H2262" s="1142"/>
      <c r="I2262" s="1148"/>
      <c r="J2262" s="1142"/>
      <c r="K2262" s="1142"/>
      <c r="L2262" s="1142"/>
      <c r="M2262" s="1142"/>
      <c r="N2262" s="1142"/>
    </row>
    <row r="2263" spans="1:14" s="3" customFormat="1" x14ac:dyDescent="0.25">
      <c r="A2263" s="727"/>
      <c r="B2263" s="609"/>
      <c r="C2263" s="609"/>
      <c r="D2263" s="610"/>
      <c r="E2263" s="1140"/>
      <c r="F2263" s="1141"/>
      <c r="G2263" s="1142"/>
      <c r="H2263" s="1142"/>
      <c r="I2263" s="1148"/>
      <c r="J2263" s="1142"/>
      <c r="K2263" s="1142"/>
      <c r="L2263" s="1142"/>
      <c r="M2263" s="1142"/>
      <c r="N2263" s="1142"/>
    </row>
    <row r="2264" spans="1:14" s="3" customFormat="1" x14ac:dyDescent="0.25">
      <c r="A2264" s="727"/>
      <c r="B2264" s="609"/>
      <c r="C2264" s="609"/>
      <c r="D2264" s="610"/>
      <c r="E2264" s="1140"/>
      <c r="F2264" s="1141"/>
      <c r="G2264" s="1142"/>
      <c r="H2264" s="1142"/>
      <c r="I2264" s="1148"/>
      <c r="J2264" s="1142"/>
      <c r="K2264" s="1142"/>
      <c r="L2264" s="1142"/>
      <c r="M2264" s="1142"/>
      <c r="N2264" s="1142"/>
    </row>
    <row r="2265" spans="1:14" s="3" customFormat="1" x14ac:dyDescent="0.25">
      <c r="A2265" s="727"/>
      <c r="B2265" s="609"/>
      <c r="C2265" s="609"/>
      <c r="D2265" s="610"/>
      <c r="E2265" s="1140"/>
      <c r="F2265" s="1141"/>
      <c r="G2265" s="1142"/>
      <c r="H2265" s="1142"/>
      <c r="I2265" s="1148"/>
      <c r="J2265" s="1142"/>
      <c r="K2265" s="1142"/>
      <c r="L2265" s="1142"/>
      <c r="M2265" s="1142"/>
      <c r="N2265" s="1142"/>
    </row>
    <row r="2266" spans="1:14" s="3" customFormat="1" x14ac:dyDescent="0.25">
      <c r="A2266" s="727"/>
      <c r="B2266" s="609"/>
      <c r="C2266" s="609"/>
      <c r="D2266" s="610"/>
      <c r="E2266" s="1140"/>
      <c r="F2266" s="1141"/>
      <c r="G2266" s="1142"/>
      <c r="H2266" s="1142"/>
      <c r="I2266" s="1148"/>
      <c r="J2266" s="1142"/>
      <c r="K2266" s="1142"/>
      <c r="L2266" s="1142"/>
      <c r="M2266" s="1142"/>
      <c r="N2266" s="1142"/>
    </row>
    <row r="2267" spans="1:14" s="3" customFormat="1" x14ac:dyDescent="0.25">
      <c r="A2267" s="727"/>
      <c r="B2267" s="609"/>
      <c r="C2267" s="609"/>
      <c r="D2267" s="610"/>
      <c r="E2267" s="1140"/>
      <c r="F2267" s="1141"/>
      <c r="G2267" s="1142"/>
      <c r="H2267" s="1142"/>
      <c r="I2267" s="1148"/>
      <c r="J2267" s="1142"/>
      <c r="K2267" s="1142"/>
      <c r="L2267" s="1142"/>
      <c r="M2267" s="1142"/>
      <c r="N2267" s="1142"/>
    </row>
    <row r="2268" spans="1:14" s="3" customFormat="1" x14ac:dyDescent="0.25">
      <c r="A2268" s="727"/>
      <c r="B2268" s="609"/>
      <c r="C2268" s="609"/>
      <c r="D2268" s="610"/>
      <c r="E2268" s="1140"/>
      <c r="F2268" s="1141"/>
      <c r="G2268" s="1142"/>
      <c r="H2268" s="1142"/>
      <c r="I2268" s="1148"/>
      <c r="J2268" s="1142"/>
      <c r="K2268" s="1142"/>
      <c r="L2268" s="1142"/>
      <c r="M2268" s="1142"/>
      <c r="N2268" s="1142"/>
    </row>
    <row r="2269" spans="1:14" s="3" customFormat="1" x14ac:dyDescent="0.25">
      <c r="A2269" s="727"/>
      <c r="B2269" s="609"/>
      <c r="C2269" s="609"/>
      <c r="D2269" s="610"/>
      <c r="E2269" s="1140"/>
      <c r="F2269" s="1141"/>
      <c r="G2269" s="1142"/>
      <c r="H2269" s="1142"/>
      <c r="I2269" s="1148"/>
      <c r="J2269" s="1142"/>
      <c r="K2269" s="1142"/>
      <c r="L2269" s="1142"/>
      <c r="M2269" s="1142"/>
      <c r="N2269" s="1142"/>
    </row>
    <row r="2270" spans="1:14" s="3" customFormat="1" x14ac:dyDescent="0.25">
      <c r="A2270" s="727"/>
      <c r="B2270" s="609"/>
      <c r="C2270" s="609"/>
      <c r="D2270" s="610"/>
      <c r="E2270" s="1140"/>
      <c r="F2270" s="1141"/>
      <c r="G2270" s="1142"/>
      <c r="H2270" s="1142"/>
      <c r="I2270" s="1148"/>
      <c r="J2270" s="1142"/>
      <c r="K2270" s="1142"/>
      <c r="L2270" s="1142"/>
      <c r="M2270" s="1142"/>
      <c r="N2270" s="1142"/>
    </row>
    <row r="2271" spans="1:14" s="3" customFormat="1" x14ac:dyDescent="0.25">
      <c r="A2271" s="727"/>
      <c r="B2271" s="609"/>
      <c r="C2271" s="609"/>
      <c r="D2271" s="610"/>
      <c r="E2271" s="1140"/>
      <c r="F2271" s="1141"/>
      <c r="G2271" s="1142"/>
      <c r="H2271" s="1142"/>
      <c r="I2271" s="1148"/>
      <c r="J2271" s="1142"/>
      <c r="K2271" s="1142"/>
      <c r="L2271" s="1142"/>
      <c r="M2271" s="1142"/>
      <c r="N2271" s="1142"/>
    </row>
    <row r="2272" spans="1:14" s="3" customFormat="1" x14ac:dyDescent="0.25">
      <c r="A2272" s="727"/>
      <c r="B2272" s="609"/>
      <c r="C2272" s="609"/>
      <c r="D2272" s="610"/>
      <c r="E2272" s="1140"/>
      <c r="F2272" s="1141"/>
      <c r="G2272" s="1142"/>
      <c r="H2272" s="1142"/>
      <c r="I2272" s="1148"/>
      <c r="J2272" s="1142"/>
      <c r="K2272" s="1142"/>
      <c r="L2272" s="1142"/>
      <c r="M2272" s="1142"/>
      <c r="N2272" s="1142"/>
    </row>
    <row r="2273" spans="1:14" s="3" customFormat="1" x14ac:dyDescent="0.25">
      <c r="A2273" s="727"/>
      <c r="B2273" s="609"/>
      <c r="C2273" s="609"/>
      <c r="D2273" s="610"/>
      <c r="E2273" s="1140"/>
      <c r="F2273" s="1141"/>
      <c r="G2273" s="1142"/>
      <c r="H2273" s="1142"/>
      <c r="I2273" s="1148"/>
      <c r="J2273" s="1142"/>
      <c r="K2273" s="1142"/>
      <c r="L2273" s="1142"/>
      <c r="M2273" s="1142"/>
      <c r="N2273" s="1142"/>
    </row>
    <row r="2274" spans="1:14" s="3" customFormat="1" x14ac:dyDescent="0.25">
      <c r="A2274" s="727"/>
      <c r="B2274" s="609"/>
      <c r="C2274" s="609"/>
      <c r="D2274" s="610"/>
      <c r="E2274" s="1140"/>
      <c r="F2274" s="1141"/>
      <c r="G2274" s="1142"/>
      <c r="H2274" s="1142"/>
      <c r="I2274" s="1148"/>
      <c r="J2274" s="1142"/>
      <c r="K2274" s="1142"/>
      <c r="L2274" s="1142"/>
      <c r="M2274" s="1142"/>
      <c r="N2274" s="1142"/>
    </row>
    <row r="2275" spans="1:14" s="3" customFormat="1" x14ac:dyDescent="0.25">
      <c r="A2275" s="727"/>
      <c r="B2275" s="609"/>
      <c r="C2275" s="609"/>
      <c r="D2275" s="610"/>
      <c r="E2275" s="1140"/>
      <c r="F2275" s="1141"/>
      <c r="G2275" s="1142"/>
      <c r="H2275" s="1142"/>
      <c r="I2275" s="1148"/>
      <c r="J2275" s="1142"/>
      <c r="K2275" s="1142"/>
      <c r="L2275" s="1142"/>
      <c r="M2275" s="1142"/>
      <c r="N2275" s="1142"/>
    </row>
    <row r="2276" spans="1:14" s="3" customFormat="1" x14ac:dyDescent="0.25">
      <c r="A2276" s="727"/>
      <c r="B2276" s="609"/>
      <c r="C2276" s="609"/>
      <c r="D2276" s="610"/>
      <c r="E2276" s="1140"/>
      <c r="F2276" s="1141"/>
      <c r="G2276" s="1142"/>
      <c r="H2276" s="1142"/>
      <c r="I2276" s="1148"/>
      <c r="J2276" s="1142"/>
      <c r="K2276" s="1142"/>
      <c r="L2276" s="1142"/>
      <c r="M2276" s="1142"/>
      <c r="N2276" s="1142"/>
    </row>
    <row r="2277" spans="1:14" s="3" customFormat="1" x14ac:dyDescent="0.25">
      <c r="A2277" s="727"/>
      <c r="B2277" s="609"/>
      <c r="C2277" s="609"/>
      <c r="D2277" s="610"/>
      <c r="E2277" s="1140"/>
      <c r="F2277" s="1141"/>
      <c r="G2277" s="1142"/>
      <c r="H2277" s="1142"/>
      <c r="I2277" s="1148"/>
      <c r="J2277" s="1142"/>
      <c r="K2277" s="1142"/>
      <c r="L2277" s="1142"/>
      <c r="M2277" s="1142"/>
      <c r="N2277" s="1142"/>
    </row>
    <row r="2278" spans="1:14" s="3" customFormat="1" x14ac:dyDescent="0.25">
      <c r="A2278" s="727"/>
      <c r="B2278" s="609"/>
      <c r="C2278" s="609"/>
      <c r="D2278" s="610"/>
      <c r="E2278" s="1140"/>
      <c r="F2278" s="1141"/>
      <c r="G2278" s="1142"/>
      <c r="H2278" s="1142"/>
      <c r="I2278" s="1148"/>
      <c r="J2278" s="1142"/>
      <c r="K2278" s="1142"/>
      <c r="L2278" s="1142"/>
      <c r="M2278" s="1142"/>
      <c r="N2278" s="1142"/>
    </row>
    <row r="2279" spans="1:14" s="3" customFormat="1" x14ac:dyDescent="0.25">
      <c r="A2279" s="727"/>
      <c r="B2279" s="609"/>
      <c r="C2279" s="609"/>
      <c r="D2279" s="610"/>
      <c r="E2279" s="1140"/>
      <c r="F2279" s="1141"/>
      <c r="G2279" s="1142"/>
      <c r="H2279" s="1142"/>
      <c r="I2279" s="1148"/>
      <c r="J2279" s="1142"/>
      <c r="K2279" s="1142"/>
      <c r="L2279" s="1142"/>
      <c r="M2279" s="1142"/>
      <c r="N2279" s="1142"/>
    </row>
    <row r="2280" spans="1:14" s="3" customFormat="1" x14ac:dyDescent="0.25">
      <c r="A2280" s="727"/>
      <c r="B2280" s="609"/>
      <c r="C2280" s="609"/>
      <c r="D2280" s="610"/>
      <c r="E2280" s="1140"/>
      <c r="F2280" s="1141"/>
      <c r="G2280" s="1142"/>
      <c r="H2280" s="1142"/>
      <c r="I2280" s="1148"/>
      <c r="J2280" s="1142"/>
      <c r="K2280" s="1142"/>
      <c r="L2280" s="1142"/>
      <c r="M2280" s="1142"/>
      <c r="N2280" s="1142"/>
    </row>
    <row r="2281" spans="1:14" s="3" customFormat="1" x14ac:dyDescent="0.25">
      <c r="A2281" s="727"/>
      <c r="B2281" s="609"/>
      <c r="C2281" s="609"/>
      <c r="D2281" s="610"/>
      <c r="E2281" s="1140"/>
      <c r="F2281" s="1141"/>
      <c r="G2281" s="1142"/>
      <c r="H2281" s="1142"/>
      <c r="I2281" s="1148"/>
      <c r="J2281" s="1142"/>
      <c r="K2281" s="1142"/>
      <c r="L2281" s="1142"/>
      <c r="M2281" s="1142"/>
      <c r="N2281" s="1142"/>
    </row>
    <row r="2282" spans="1:14" s="3" customFormat="1" x14ac:dyDescent="0.25">
      <c r="A2282" s="727"/>
      <c r="B2282" s="609"/>
      <c r="C2282" s="609"/>
      <c r="D2282" s="610"/>
      <c r="E2282" s="1140"/>
      <c r="F2282" s="1141"/>
      <c r="G2282" s="1142"/>
      <c r="H2282" s="1142"/>
      <c r="I2282" s="1148"/>
      <c r="J2282" s="1142"/>
      <c r="K2282" s="1142"/>
      <c r="L2282" s="1142"/>
      <c r="M2282" s="1142"/>
      <c r="N2282" s="1142"/>
    </row>
    <row r="2283" spans="1:14" s="3" customFormat="1" x14ac:dyDescent="0.25">
      <c r="A2283" s="727"/>
      <c r="B2283" s="609"/>
      <c r="C2283" s="609"/>
      <c r="D2283" s="610"/>
      <c r="E2283" s="1140"/>
      <c r="F2283" s="1141"/>
      <c r="G2283" s="1142"/>
      <c r="H2283" s="1142"/>
      <c r="I2283" s="1148"/>
      <c r="J2283" s="1142"/>
      <c r="K2283" s="1142"/>
      <c r="L2283" s="1142"/>
      <c r="M2283" s="1142"/>
      <c r="N2283" s="1142"/>
    </row>
    <row r="2284" spans="1:14" s="3" customFormat="1" x14ac:dyDescent="0.25">
      <c r="A2284" s="727"/>
      <c r="B2284" s="609"/>
      <c r="C2284" s="609"/>
      <c r="D2284" s="610"/>
      <c r="E2284" s="1140"/>
      <c r="F2284" s="1141"/>
      <c r="G2284" s="1142"/>
      <c r="H2284" s="1142"/>
      <c r="I2284" s="1148"/>
      <c r="J2284" s="1142"/>
      <c r="K2284" s="1142"/>
      <c r="L2284" s="1142"/>
      <c r="M2284" s="1142"/>
      <c r="N2284" s="1142"/>
    </row>
    <row r="2285" spans="1:14" s="3" customFormat="1" x14ac:dyDescent="0.25">
      <c r="A2285" s="727"/>
      <c r="B2285" s="609"/>
      <c r="C2285" s="609"/>
      <c r="D2285" s="610"/>
      <c r="E2285" s="1140"/>
      <c r="F2285" s="1141"/>
      <c r="G2285" s="1142"/>
      <c r="H2285" s="1142"/>
      <c r="I2285" s="1148"/>
      <c r="J2285" s="1142"/>
      <c r="K2285" s="1142"/>
      <c r="L2285" s="1142"/>
      <c r="M2285" s="1142"/>
      <c r="N2285" s="1142"/>
    </row>
    <row r="2286" spans="1:14" s="3" customFormat="1" x14ac:dyDescent="0.25">
      <c r="A2286" s="727"/>
      <c r="B2286" s="609"/>
      <c r="C2286" s="609"/>
      <c r="D2286" s="610"/>
      <c r="E2286" s="1140"/>
      <c r="F2286" s="1141"/>
      <c r="G2286" s="1142"/>
      <c r="H2286" s="1142"/>
      <c r="I2286" s="1148"/>
      <c r="J2286" s="1142"/>
      <c r="K2286" s="1142"/>
      <c r="L2286" s="1142"/>
      <c r="M2286" s="1142"/>
      <c r="N2286" s="1142"/>
    </row>
    <row r="2287" spans="1:14" s="3" customFormat="1" x14ac:dyDescent="0.25">
      <c r="A2287" s="727"/>
      <c r="B2287" s="609"/>
      <c r="C2287" s="609"/>
      <c r="D2287" s="610"/>
      <c r="E2287" s="1140"/>
      <c r="F2287" s="1141"/>
      <c r="G2287" s="1142"/>
      <c r="H2287" s="1142"/>
      <c r="I2287" s="1148"/>
      <c r="J2287" s="1142"/>
      <c r="K2287" s="1142"/>
      <c r="L2287" s="1142"/>
      <c r="M2287" s="1142"/>
      <c r="N2287" s="1142"/>
    </row>
    <row r="2288" spans="1:14" s="3" customFormat="1" x14ac:dyDescent="0.25">
      <c r="A2288" s="727"/>
      <c r="B2288" s="609"/>
      <c r="C2288" s="609"/>
      <c r="D2288" s="610"/>
      <c r="E2288" s="1140"/>
      <c r="F2288" s="1141"/>
      <c r="G2288" s="1142"/>
      <c r="H2288" s="1142"/>
      <c r="I2288" s="1148"/>
      <c r="J2288" s="1142"/>
      <c r="K2288" s="1142"/>
      <c r="L2288" s="1142"/>
      <c r="M2288" s="1142"/>
      <c r="N2288" s="1142"/>
    </row>
    <row r="2289" spans="1:14" s="3" customFormat="1" x14ac:dyDescent="0.25">
      <c r="A2289" s="727"/>
      <c r="B2289" s="609"/>
      <c r="C2289" s="609"/>
      <c r="D2289" s="610"/>
      <c r="E2289" s="1140"/>
      <c r="F2289" s="1141"/>
      <c r="G2289" s="1142"/>
      <c r="H2289" s="1142"/>
      <c r="I2289" s="1148"/>
      <c r="J2289" s="1142"/>
      <c r="K2289" s="1142"/>
      <c r="L2289" s="1142"/>
      <c r="M2289" s="1142"/>
      <c r="N2289" s="1142"/>
    </row>
    <row r="2290" spans="1:14" s="3" customFormat="1" x14ac:dyDescent="0.25">
      <c r="A2290" s="727"/>
      <c r="B2290" s="609"/>
      <c r="C2290" s="609"/>
      <c r="D2290" s="610"/>
      <c r="E2290" s="1140"/>
      <c r="F2290" s="1141"/>
      <c r="G2290" s="1142"/>
      <c r="H2290" s="1142"/>
      <c r="I2290" s="1148"/>
      <c r="J2290" s="1142"/>
      <c r="K2290" s="1142"/>
      <c r="L2290" s="1142"/>
      <c r="M2290" s="1142"/>
      <c r="N2290" s="1142"/>
    </row>
    <row r="2291" spans="1:14" s="3" customFormat="1" x14ac:dyDescent="0.25">
      <c r="A2291" s="727"/>
      <c r="B2291" s="609"/>
      <c r="C2291" s="609"/>
      <c r="D2291" s="610"/>
      <c r="E2291" s="1140"/>
      <c r="F2291" s="1141"/>
      <c r="G2291" s="1142"/>
      <c r="H2291" s="1142"/>
      <c r="I2291" s="1148"/>
      <c r="J2291" s="1142"/>
      <c r="K2291" s="1142"/>
      <c r="L2291" s="1142"/>
      <c r="M2291" s="1142"/>
      <c r="N2291" s="1142"/>
    </row>
    <row r="2292" spans="1:14" s="3" customFormat="1" x14ac:dyDescent="0.25">
      <c r="A2292" s="727"/>
      <c r="B2292" s="609"/>
      <c r="C2292" s="609"/>
      <c r="D2292" s="610"/>
      <c r="E2292" s="1140"/>
      <c r="F2292" s="1141"/>
      <c r="G2292" s="1142"/>
      <c r="H2292" s="1142"/>
      <c r="I2292" s="1148"/>
      <c r="J2292" s="1142"/>
      <c r="K2292" s="1142"/>
      <c r="L2292" s="1142"/>
      <c r="M2292" s="1142"/>
      <c r="N2292" s="1142"/>
    </row>
    <row r="2293" spans="1:14" s="3" customFormat="1" x14ac:dyDescent="0.25">
      <c r="A2293" s="727"/>
      <c r="B2293" s="609"/>
      <c r="C2293" s="609"/>
      <c r="D2293" s="610"/>
      <c r="E2293" s="1140"/>
      <c r="F2293" s="1141"/>
      <c r="G2293" s="1142"/>
      <c r="H2293" s="1142"/>
      <c r="I2293" s="1148"/>
      <c r="J2293" s="1142"/>
      <c r="K2293" s="1142"/>
      <c r="L2293" s="1142"/>
      <c r="M2293" s="1142"/>
      <c r="N2293" s="1142"/>
    </row>
    <row r="2294" spans="1:14" s="3" customFormat="1" x14ac:dyDescent="0.25">
      <c r="A2294" s="727"/>
      <c r="B2294" s="609"/>
      <c r="C2294" s="609"/>
      <c r="D2294" s="610"/>
      <c r="E2294" s="1140"/>
      <c r="F2294" s="1141"/>
      <c r="G2294" s="1142"/>
      <c r="H2294" s="1142"/>
      <c r="I2294" s="1148"/>
      <c r="J2294" s="1142"/>
      <c r="K2294" s="1142"/>
      <c r="L2294" s="1142"/>
      <c r="M2294" s="1142"/>
      <c r="N2294" s="1142"/>
    </row>
    <row r="2295" spans="1:14" s="3" customFormat="1" x14ac:dyDescent="0.25">
      <c r="A2295" s="727"/>
      <c r="B2295" s="609"/>
      <c r="C2295" s="609"/>
      <c r="D2295" s="610"/>
      <c r="E2295" s="1140"/>
      <c r="F2295" s="1141"/>
      <c r="G2295" s="1142"/>
      <c r="H2295" s="1142"/>
      <c r="I2295" s="1148"/>
      <c r="J2295" s="1142"/>
      <c r="K2295" s="1142"/>
      <c r="L2295" s="1142"/>
      <c r="M2295" s="1142"/>
      <c r="N2295" s="1142"/>
    </row>
    <row r="2296" spans="1:14" s="3" customFormat="1" x14ac:dyDescent="0.25">
      <c r="A2296" s="727"/>
      <c r="B2296" s="609"/>
      <c r="C2296" s="609"/>
      <c r="D2296" s="610"/>
      <c r="E2296" s="1140"/>
      <c r="F2296" s="1141"/>
      <c r="G2296" s="1142"/>
      <c r="H2296" s="1142"/>
      <c r="I2296" s="1148"/>
      <c r="J2296" s="1142"/>
      <c r="K2296" s="1142"/>
      <c r="L2296" s="1142"/>
      <c r="M2296" s="1142"/>
      <c r="N2296" s="1142"/>
    </row>
    <row r="2297" spans="1:14" s="3" customFormat="1" x14ac:dyDescent="0.25">
      <c r="A2297" s="727"/>
      <c r="B2297" s="609"/>
      <c r="C2297" s="609"/>
      <c r="D2297" s="610"/>
      <c r="E2297" s="1140"/>
      <c r="F2297" s="1141"/>
      <c r="G2297" s="1142"/>
      <c r="H2297" s="1142"/>
      <c r="I2297" s="1148"/>
      <c r="J2297" s="1142"/>
      <c r="K2297" s="1142"/>
      <c r="L2297" s="1142"/>
      <c r="M2297" s="1142"/>
      <c r="N2297" s="1142"/>
    </row>
    <row r="2298" spans="1:14" s="3" customFormat="1" x14ac:dyDescent="0.25">
      <c r="A2298" s="727"/>
      <c r="B2298" s="609"/>
      <c r="C2298" s="609"/>
      <c r="D2298" s="610"/>
      <c r="E2298" s="1140"/>
      <c r="F2298" s="1141"/>
      <c r="G2298" s="1142"/>
      <c r="H2298" s="1142"/>
      <c r="I2298" s="1148"/>
      <c r="J2298" s="1142"/>
      <c r="K2298" s="1142"/>
      <c r="L2298" s="1142"/>
      <c r="M2298" s="1142"/>
      <c r="N2298" s="1142"/>
    </row>
    <row r="2299" spans="1:14" s="3" customFormat="1" x14ac:dyDescent="0.25">
      <c r="A2299" s="727"/>
      <c r="B2299" s="609"/>
      <c r="C2299" s="609"/>
      <c r="D2299" s="610"/>
      <c r="E2299" s="1140"/>
      <c r="F2299" s="1141"/>
      <c r="G2299" s="1142"/>
      <c r="H2299" s="1142"/>
      <c r="I2299" s="1148"/>
      <c r="J2299" s="1142"/>
      <c r="K2299" s="1142"/>
      <c r="L2299" s="1142"/>
      <c r="M2299" s="1142"/>
      <c r="N2299" s="1142"/>
    </row>
    <row r="2300" spans="1:14" s="3" customFormat="1" x14ac:dyDescent="0.25">
      <c r="A2300" s="727"/>
      <c r="B2300" s="609"/>
      <c r="C2300" s="609"/>
      <c r="D2300" s="610"/>
      <c r="E2300" s="1140"/>
      <c r="F2300" s="1141"/>
      <c r="G2300" s="1142"/>
      <c r="H2300" s="1142"/>
      <c r="I2300" s="1148"/>
      <c r="J2300" s="1142"/>
      <c r="K2300" s="1142"/>
      <c r="L2300" s="1142"/>
      <c r="M2300" s="1142"/>
      <c r="N2300" s="1142"/>
    </row>
    <row r="2301" spans="1:14" s="3" customFormat="1" x14ac:dyDescent="0.25">
      <c r="A2301" s="727"/>
      <c r="B2301" s="609"/>
      <c r="C2301" s="609"/>
      <c r="D2301" s="610"/>
      <c r="E2301" s="1140"/>
      <c r="F2301" s="1141"/>
      <c r="G2301" s="1142"/>
      <c r="H2301" s="1142"/>
      <c r="I2301" s="1148"/>
      <c r="J2301" s="1142"/>
      <c r="K2301" s="1142"/>
      <c r="L2301" s="1142"/>
      <c r="M2301" s="1142"/>
      <c r="N2301" s="1142"/>
    </row>
    <row r="2302" spans="1:14" s="3" customFormat="1" x14ac:dyDescent="0.25">
      <c r="A2302" s="727"/>
      <c r="B2302" s="609"/>
      <c r="C2302" s="609"/>
      <c r="D2302" s="610"/>
      <c r="E2302" s="1140"/>
      <c r="F2302" s="1141"/>
      <c r="G2302" s="1142"/>
      <c r="H2302" s="1142"/>
      <c r="I2302" s="1148"/>
      <c r="J2302" s="1142"/>
      <c r="K2302" s="1142"/>
      <c r="L2302" s="1142"/>
      <c r="M2302" s="1142"/>
      <c r="N2302" s="1142"/>
    </row>
    <row r="2303" spans="1:14" s="3" customFormat="1" x14ac:dyDescent="0.25">
      <c r="A2303" s="727"/>
      <c r="B2303" s="609"/>
      <c r="C2303" s="609"/>
      <c r="D2303" s="610"/>
      <c r="E2303" s="1140"/>
      <c r="F2303" s="1141"/>
      <c r="G2303" s="1142"/>
      <c r="H2303" s="1142"/>
      <c r="I2303" s="1148"/>
      <c r="J2303" s="1142"/>
      <c r="K2303" s="1142"/>
      <c r="L2303" s="1142"/>
      <c r="M2303" s="1142"/>
      <c r="N2303" s="1142"/>
    </row>
    <row r="2304" spans="1:14" s="3" customFormat="1" x14ac:dyDescent="0.25">
      <c r="A2304" s="727"/>
      <c r="B2304" s="609"/>
      <c r="C2304" s="609"/>
      <c r="D2304" s="610"/>
      <c r="E2304" s="1140"/>
      <c r="F2304" s="1141"/>
      <c r="G2304" s="1142"/>
      <c r="H2304" s="1142"/>
      <c r="I2304" s="1148"/>
      <c r="J2304" s="1142"/>
      <c r="K2304" s="1142"/>
      <c r="L2304" s="1142"/>
      <c r="M2304" s="1142"/>
      <c r="N2304" s="1142"/>
    </row>
    <row r="2305" spans="1:14" s="3" customFormat="1" x14ac:dyDescent="0.25">
      <c r="A2305" s="727"/>
      <c r="B2305" s="609"/>
      <c r="C2305" s="609"/>
      <c r="D2305" s="610"/>
      <c r="E2305" s="1140"/>
      <c r="F2305" s="1141"/>
      <c r="G2305" s="1142"/>
      <c r="H2305" s="1142"/>
      <c r="I2305" s="1148"/>
      <c r="J2305" s="1142"/>
      <c r="K2305" s="1142"/>
      <c r="L2305" s="1142"/>
      <c r="M2305" s="1142"/>
      <c r="N2305" s="1142"/>
    </row>
    <row r="2306" spans="1:14" s="3" customFormat="1" x14ac:dyDescent="0.25">
      <c r="A2306" s="727"/>
      <c r="B2306" s="609"/>
      <c r="C2306" s="609"/>
      <c r="D2306" s="610"/>
      <c r="E2306" s="1140"/>
      <c r="F2306" s="1141"/>
      <c r="G2306" s="1142"/>
      <c r="H2306" s="1142"/>
      <c r="I2306" s="1148"/>
      <c r="J2306" s="1142"/>
      <c r="K2306" s="1142"/>
      <c r="L2306" s="1142"/>
      <c r="M2306" s="1142"/>
      <c r="N2306" s="1142"/>
    </row>
    <row r="2307" spans="1:14" s="3" customFormat="1" x14ac:dyDescent="0.25">
      <c r="A2307" s="727"/>
      <c r="B2307" s="609"/>
      <c r="C2307" s="609"/>
      <c r="D2307" s="610"/>
      <c r="E2307" s="1140"/>
      <c r="F2307" s="1141"/>
      <c r="G2307" s="1142"/>
      <c r="H2307" s="1142"/>
      <c r="I2307" s="1148"/>
      <c r="J2307" s="1142"/>
      <c r="K2307" s="1142"/>
      <c r="L2307" s="1142"/>
      <c r="M2307" s="1142"/>
      <c r="N2307" s="1142"/>
    </row>
    <row r="2308" spans="1:14" s="3" customFormat="1" x14ac:dyDescent="0.25">
      <c r="A2308" s="727"/>
      <c r="B2308" s="609"/>
      <c r="C2308" s="609"/>
      <c r="D2308" s="610"/>
      <c r="E2308" s="1140"/>
      <c r="F2308" s="1141"/>
      <c r="G2308" s="1142"/>
      <c r="H2308" s="1142"/>
      <c r="I2308" s="1148"/>
      <c r="J2308" s="1142"/>
      <c r="K2308" s="1142"/>
      <c r="L2308" s="1142"/>
      <c r="M2308" s="1142"/>
      <c r="N2308" s="1142"/>
    </row>
    <row r="2309" spans="1:14" s="3" customFormat="1" x14ac:dyDescent="0.25">
      <c r="A2309" s="727"/>
      <c r="B2309" s="609"/>
      <c r="C2309" s="609"/>
      <c r="D2309" s="610"/>
      <c r="E2309" s="1140"/>
      <c r="F2309" s="1141"/>
      <c r="G2309" s="1142"/>
      <c r="H2309" s="1142"/>
      <c r="I2309" s="1148"/>
      <c r="J2309" s="1142"/>
      <c r="K2309" s="1142"/>
      <c r="L2309" s="1142"/>
      <c r="M2309" s="1142"/>
      <c r="N2309" s="1142"/>
    </row>
    <row r="2310" spans="1:14" s="3" customFormat="1" x14ac:dyDescent="0.25">
      <c r="A2310" s="727"/>
      <c r="B2310" s="609"/>
      <c r="C2310" s="609"/>
      <c r="D2310" s="610"/>
      <c r="E2310" s="1140"/>
      <c r="F2310" s="1141"/>
      <c r="G2310" s="1142"/>
      <c r="H2310" s="1142"/>
      <c r="I2310" s="1148"/>
      <c r="J2310" s="1142"/>
      <c r="K2310" s="1142"/>
      <c r="L2310" s="1142"/>
      <c r="M2310" s="1142"/>
      <c r="N2310" s="1142"/>
    </row>
    <row r="2311" spans="1:14" s="3" customFormat="1" x14ac:dyDescent="0.25">
      <c r="A2311" s="727"/>
      <c r="B2311" s="609"/>
      <c r="C2311" s="609"/>
      <c r="D2311" s="610"/>
      <c r="E2311" s="1140"/>
      <c r="F2311" s="1141"/>
      <c r="G2311" s="1142"/>
      <c r="H2311" s="1142"/>
      <c r="I2311" s="1148"/>
      <c r="J2311" s="1142"/>
      <c r="K2311" s="1142"/>
      <c r="L2311" s="1142"/>
      <c r="M2311" s="1142"/>
      <c r="N2311" s="1142"/>
    </row>
    <row r="2312" spans="1:14" s="3" customFormat="1" x14ac:dyDescent="0.25">
      <c r="A2312" s="727"/>
      <c r="B2312" s="609"/>
      <c r="C2312" s="609"/>
      <c r="D2312" s="610"/>
      <c r="E2312" s="1140"/>
      <c r="F2312" s="1141"/>
      <c r="G2312" s="1142"/>
      <c r="H2312" s="1142"/>
      <c r="I2312" s="1148"/>
      <c r="J2312" s="1142"/>
      <c r="K2312" s="1142"/>
      <c r="L2312" s="1142"/>
      <c r="M2312" s="1142"/>
      <c r="N2312" s="1142"/>
    </row>
    <row r="2313" spans="1:14" s="3" customFormat="1" x14ac:dyDescent="0.25">
      <c r="A2313" s="727"/>
      <c r="B2313" s="609"/>
      <c r="C2313" s="609"/>
      <c r="D2313" s="610"/>
      <c r="E2313" s="1140"/>
      <c r="F2313" s="1141"/>
      <c r="G2313" s="1142"/>
      <c r="H2313" s="1142"/>
      <c r="I2313" s="1148"/>
      <c r="J2313" s="1142"/>
      <c r="K2313" s="1142"/>
      <c r="L2313" s="1142"/>
      <c r="M2313" s="1142"/>
      <c r="N2313" s="1142"/>
    </row>
    <row r="2314" spans="1:14" s="3" customFormat="1" x14ac:dyDescent="0.25">
      <c r="A2314" s="727"/>
      <c r="B2314" s="609"/>
      <c r="C2314" s="609"/>
      <c r="D2314" s="610"/>
      <c r="E2314" s="1140"/>
      <c r="F2314" s="1141"/>
      <c r="G2314" s="1142"/>
      <c r="H2314" s="1142"/>
      <c r="I2314" s="1148"/>
      <c r="J2314" s="1142"/>
      <c r="K2314" s="1142"/>
      <c r="L2314" s="1142"/>
      <c r="M2314" s="1142"/>
      <c r="N2314" s="1142"/>
    </row>
    <row r="2315" spans="1:14" s="3" customFormat="1" x14ac:dyDescent="0.25">
      <c r="A2315" s="727"/>
      <c r="B2315" s="609"/>
      <c r="C2315" s="609"/>
      <c r="D2315" s="610"/>
      <c r="E2315" s="1140"/>
      <c r="F2315" s="1141"/>
      <c r="G2315" s="1142"/>
      <c r="H2315" s="1142"/>
      <c r="I2315" s="1148"/>
      <c r="J2315" s="1142"/>
      <c r="K2315" s="1142"/>
      <c r="L2315" s="1142"/>
      <c r="M2315" s="1142"/>
      <c r="N2315" s="1142"/>
    </row>
    <row r="2316" spans="1:14" s="3" customFormat="1" x14ac:dyDescent="0.25">
      <c r="A2316" s="727"/>
      <c r="B2316" s="609"/>
      <c r="C2316" s="609"/>
      <c r="D2316" s="610"/>
      <c r="E2316" s="1140"/>
      <c r="F2316" s="1141"/>
      <c r="G2316" s="1142"/>
      <c r="H2316" s="1142"/>
      <c r="I2316" s="1148"/>
      <c r="J2316" s="1142"/>
      <c r="K2316" s="1142"/>
      <c r="L2316" s="1142"/>
      <c r="M2316" s="1142"/>
      <c r="N2316" s="1142"/>
    </row>
    <row r="2317" spans="1:14" s="3" customFormat="1" x14ac:dyDescent="0.25">
      <c r="A2317" s="727"/>
      <c r="B2317" s="609"/>
      <c r="C2317" s="609"/>
      <c r="D2317" s="610"/>
      <c r="E2317" s="1140"/>
      <c r="F2317" s="1141"/>
      <c r="G2317" s="1142"/>
      <c r="H2317" s="1142"/>
      <c r="I2317" s="1148"/>
      <c r="J2317" s="1142"/>
      <c r="K2317" s="1142"/>
      <c r="L2317" s="1142"/>
      <c r="M2317" s="1142"/>
      <c r="N2317" s="1142"/>
    </row>
    <row r="2318" spans="1:14" s="3" customFormat="1" x14ac:dyDescent="0.25">
      <c r="A2318" s="727"/>
      <c r="B2318" s="609"/>
      <c r="C2318" s="609"/>
      <c r="D2318" s="610"/>
      <c r="E2318" s="1140"/>
      <c r="F2318" s="1141"/>
      <c r="G2318" s="1142"/>
      <c r="H2318" s="1142"/>
      <c r="I2318" s="1148"/>
      <c r="J2318" s="1142"/>
      <c r="K2318" s="1142"/>
      <c r="L2318" s="1142"/>
      <c r="M2318" s="1142"/>
      <c r="N2318" s="1142"/>
    </row>
    <row r="2319" spans="1:14" s="3" customFormat="1" x14ac:dyDescent="0.25">
      <c r="A2319" s="727"/>
      <c r="B2319" s="609"/>
      <c r="C2319" s="609"/>
      <c r="D2319" s="610"/>
      <c r="E2319" s="1140"/>
      <c r="F2319" s="1141"/>
      <c r="G2319" s="1142"/>
      <c r="H2319" s="1142"/>
      <c r="I2319" s="1148"/>
      <c r="J2319" s="1142"/>
      <c r="K2319" s="1142"/>
      <c r="L2319" s="1142"/>
      <c r="M2319" s="1142"/>
      <c r="N2319" s="1142"/>
    </row>
    <row r="2320" spans="1:14" s="3" customFormat="1" x14ac:dyDescent="0.25">
      <c r="A2320" s="727"/>
      <c r="B2320" s="609"/>
      <c r="C2320" s="609"/>
      <c r="D2320" s="610"/>
      <c r="E2320" s="1140"/>
      <c r="F2320" s="1141"/>
      <c r="G2320" s="1142"/>
      <c r="H2320" s="1142"/>
      <c r="I2320" s="1148"/>
      <c r="J2320" s="1142"/>
      <c r="K2320" s="1142"/>
      <c r="L2320" s="1142"/>
      <c r="M2320" s="1142"/>
      <c r="N2320" s="1142"/>
    </row>
    <row r="2321" spans="1:14" s="3" customFormat="1" x14ac:dyDescent="0.25">
      <c r="A2321" s="727"/>
      <c r="B2321" s="609"/>
      <c r="C2321" s="609"/>
      <c r="D2321" s="610"/>
      <c r="E2321" s="1140"/>
      <c r="F2321" s="1141"/>
      <c r="G2321" s="1142"/>
      <c r="H2321" s="1142"/>
      <c r="I2321" s="1148"/>
      <c r="J2321" s="1142"/>
      <c r="K2321" s="1142"/>
      <c r="L2321" s="1142"/>
      <c r="M2321" s="1142"/>
      <c r="N2321" s="1142"/>
    </row>
    <row r="2322" spans="1:14" s="3" customFormat="1" x14ac:dyDescent="0.25">
      <c r="A2322" s="727"/>
      <c r="B2322" s="609"/>
      <c r="C2322" s="609"/>
      <c r="D2322" s="610"/>
      <c r="E2322" s="1140"/>
      <c r="F2322" s="1141"/>
      <c r="G2322" s="1142"/>
      <c r="H2322" s="1142"/>
      <c r="I2322" s="1148"/>
      <c r="J2322" s="1142"/>
      <c r="K2322" s="1142"/>
      <c r="L2322" s="1142"/>
      <c r="M2322" s="1142"/>
      <c r="N2322" s="1142"/>
    </row>
    <row r="2323" spans="1:14" s="3" customFormat="1" x14ac:dyDescent="0.25">
      <c r="A2323" s="727"/>
      <c r="B2323" s="609"/>
      <c r="C2323" s="609"/>
      <c r="D2323" s="610"/>
      <c r="E2323" s="1140"/>
      <c r="F2323" s="1141"/>
      <c r="G2323" s="1142"/>
      <c r="H2323" s="1142"/>
      <c r="I2323" s="1148"/>
      <c r="J2323" s="1142"/>
      <c r="K2323" s="1142"/>
      <c r="L2323" s="1142"/>
      <c r="M2323" s="1142"/>
      <c r="N2323" s="1142"/>
    </row>
    <row r="2324" spans="1:14" s="3" customFormat="1" x14ac:dyDescent="0.25">
      <c r="A2324" s="727"/>
      <c r="B2324" s="609"/>
      <c r="C2324" s="609"/>
      <c r="D2324" s="610"/>
      <c r="E2324" s="1140"/>
      <c r="F2324" s="1141"/>
      <c r="G2324" s="1142"/>
      <c r="H2324" s="1142"/>
      <c r="I2324" s="1148"/>
      <c r="J2324" s="1142"/>
      <c r="K2324" s="1142"/>
      <c r="L2324" s="1142"/>
      <c r="M2324" s="1142"/>
      <c r="N2324" s="1142"/>
    </row>
    <row r="2325" spans="1:14" s="3" customFormat="1" x14ac:dyDescent="0.25">
      <c r="A2325" s="727"/>
      <c r="B2325" s="609"/>
      <c r="C2325" s="609"/>
      <c r="D2325" s="610"/>
      <c r="E2325" s="1140"/>
      <c r="F2325" s="1141"/>
      <c r="G2325" s="1142"/>
      <c r="H2325" s="1142"/>
      <c r="I2325" s="1148"/>
      <c r="J2325" s="1142"/>
      <c r="K2325" s="1142"/>
      <c r="L2325" s="1142"/>
      <c r="M2325" s="1142"/>
      <c r="N2325" s="1142"/>
    </row>
    <row r="2326" spans="1:14" s="3" customFormat="1" x14ac:dyDescent="0.25">
      <c r="A2326" s="727"/>
      <c r="B2326" s="609"/>
      <c r="C2326" s="609"/>
      <c r="D2326" s="610"/>
      <c r="E2326" s="1140"/>
      <c r="F2326" s="1141"/>
      <c r="G2326" s="1142"/>
      <c r="H2326" s="1142"/>
      <c r="I2326" s="1148"/>
      <c r="J2326" s="1142"/>
      <c r="K2326" s="1142"/>
      <c r="L2326" s="1142"/>
      <c r="M2326" s="1142"/>
      <c r="N2326" s="1142"/>
    </row>
    <row r="2327" spans="1:14" s="3" customFormat="1" x14ac:dyDescent="0.25">
      <c r="A2327" s="727"/>
      <c r="B2327" s="609"/>
      <c r="C2327" s="609"/>
      <c r="D2327" s="610"/>
      <c r="E2327" s="1140"/>
      <c r="F2327" s="1141"/>
      <c r="G2327" s="1142"/>
      <c r="H2327" s="1142"/>
      <c r="I2327" s="1148"/>
      <c r="J2327" s="1142"/>
      <c r="K2327" s="1142"/>
      <c r="L2327" s="1142"/>
      <c r="M2327" s="1142"/>
      <c r="N2327" s="1142"/>
    </row>
    <row r="2328" spans="1:14" s="3" customFormat="1" x14ac:dyDescent="0.25">
      <c r="A2328" s="727"/>
      <c r="B2328" s="609"/>
      <c r="C2328" s="609"/>
      <c r="D2328" s="610"/>
      <c r="E2328" s="1140"/>
      <c r="F2328" s="1141"/>
      <c r="G2328" s="1142"/>
      <c r="H2328" s="1142"/>
      <c r="I2328" s="1148"/>
      <c r="J2328" s="1142"/>
      <c r="K2328" s="1142"/>
      <c r="L2328" s="1142"/>
      <c r="M2328" s="1142"/>
      <c r="N2328" s="1142"/>
    </row>
    <row r="2329" spans="1:14" s="3" customFormat="1" x14ac:dyDescent="0.25">
      <c r="A2329" s="727"/>
      <c r="B2329" s="609"/>
      <c r="C2329" s="609"/>
      <c r="D2329" s="610"/>
      <c r="E2329" s="1140"/>
      <c r="F2329" s="1141"/>
      <c r="G2329" s="1142"/>
      <c r="H2329" s="1142"/>
      <c r="I2329" s="1148"/>
      <c r="J2329" s="1142"/>
      <c r="K2329" s="1142"/>
      <c r="L2329" s="1142"/>
      <c r="M2329" s="1142"/>
      <c r="N2329" s="1142"/>
    </row>
    <row r="2330" spans="1:14" s="3" customFormat="1" x14ac:dyDescent="0.25">
      <c r="A2330" s="727"/>
      <c r="B2330" s="609"/>
      <c r="C2330" s="609"/>
      <c r="D2330" s="610"/>
      <c r="E2330" s="1140"/>
      <c r="F2330" s="1141"/>
      <c r="G2330" s="1142"/>
      <c r="H2330" s="1142"/>
      <c r="I2330" s="1148"/>
      <c r="J2330" s="1142"/>
      <c r="K2330" s="1142"/>
      <c r="L2330" s="1142"/>
      <c r="M2330" s="1142"/>
      <c r="N2330" s="1142"/>
    </row>
    <row r="2331" spans="1:14" s="3" customFormat="1" x14ac:dyDescent="0.25">
      <c r="A2331" s="727"/>
      <c r="B2331" s="609"/>
      <c r="C2331" s="609"/>
      <c r="D2331" s="610"/>
      <c r="E2331" s="1140"/>
      <c r="F2331" s="1141"/>
      <c r="G2331" s="1142"/>
      <c r="H2331" s="1142"/>
      <c r="I2331" s="1148"/>
      <c r="J2331" s="1142"/>
      <c r="K2331" s="1142"/>
      <c r="L2331" s="1142"/>
      <c r="M2331" s="1142"/>
      <c r="N2331" s="1142"/>
    </row>
    <row r="2332" spans="1:14" s="3" customFormat="1" x14ac:dyDescent="0.25">
      <c r="A2332" s="727"/>
      <c r="B2332" s="609"/>
      <c r="C2332" s="609"/>
      <c r="D2332" s="610"/>
      <c r="E2332" s="1140"/>
      <c r="F2332" s="1141"/>
      <c r="G2332" s="1142"/>
      <c r="H2332" s="1142"/>
      <c r="I2332" s="1148"/>
      <c r="J2332" s="1142"/>
      <c r="K2332" s="1142"/>
      <c r="L2332" s="1142"/>
      <c r="M2332" s="1142"/>
      <c r="N2332" s="1142"/>
    </row>
    <row r="2333" spans="1:14" s="3" customFormat="1" x14ac:dyDescent="0.25">
      <c r="A2333" s="727"/>
      <c r="B2333" s="609"/>
      <c r="C2333" s="609"/>
      <c r="D2333" s="610"/>
      <c r="E2333" s="1140"/>
      <c r="F2333" s="1141"/>
      <c r="G2333" s="1142"/>
      <c r="H2333" s="1142"/>
      <c r="I2333" s="1148"/>
      <c r="J2333" s="1142"/>
      <c r="K2333" s="1142"/>
      <c r="L2333" s="1142"/>
      <c r="M2333" s="1142"/>
      <c r="N2333" s="1142"/>
    </row>
    <row r="2334" spans="1:14" s="3" customFormat="1" x14ac:dyDescent="0.25">
      <c r="A2334" s="727"/>
      <c r="B2334" s="609"/>
      <c r="C2334" s="609"/>
      <c r="D2334" s="610"/>
      <c r="E2334" s="1140"/>
      <c r="F2334" s="1141"/>
      <c r="G2334" s="1142"/>
      <c r="H2334" s="1142"/>
      <c r="I2334" s="1148"/>
      <c r="J2334" s="1142"/>
      <c r="K2334" s="1142"/>
      <c r="L2334" s="1142"/>
      <c r="M2334" s="1142"/>
      <c r="N2334" s="1142"/>
    </row>
    <row r="2335" spans="1:14" s="3" customFormat="1" x14ac:dyDescent="0.25">
      <c r="A2335" s="727"/>
      <c r="B2335" s="609"/>
      <c r="C2335" s="609"/>
      <c r="D2335" s="610"/>
      <c r="E2335" s="1140"/>
      <c r="F2335" s="1141"/>
      <c r="G2335" s="1142"/>
      <c r="H2335" s="1142"/>
      <c r="I2335" s="1148"/>
      <c r="J2335" s="1142"/>
      <c r="K2335" s="1142"/>
      <c r="L2335" s="1142"/>
      <c r="M2335" s="1142"/>
      <c r="N2335" s="1142"/>
    </row>
    <row r="2336" spans="1:14" s="3" customFormat="1" x14ac:dyDescent="0.25">
      <c r="A2336" s="727"/>
      <c r="B2336" s="609"/>
      <c r="C2336" s="609"/>
      <c r="D2336" s="610"/>
      <c r="E2336" s="1140"/>
      <c r="F2336" s="1141"/>
      <c r="G2336" s="1142"/>
      <c r="H2336" s="1142"/>
      <c r="I2336" s="1148"/>
      <c r="J2336" s="1142"/>
      <c r="K2336" s="1142"/>
      <c r="L2336" s="1142"/>
      <c r="M2336" s="1142"/>
      <c r="N2336" s="1142"/>
    </row>
    <row r="2337" spans="1:14" s="3" customFormat="1" x14ac:dyDescent="0.25">
      <c r="A2337" s="727"/>
      <c r="B2337" s="609"/>
      <c r="C2337" s="609"/>
      <c r="D2337" s="610"/>
      <c r="E2337" s="1140"/>
      <c r="F2337" s="1141"/>
      <c r="G2337" s="1142"/>
      <c r="H2337" s="1142"/>
      <c r="I2337" s="1148"/>
      <c r="J2337" s="1142"/>
      <c r="K2337" s="1142"/>
      <c r="L2337" s="1142"/>
      <c r="M2337" s="1142"/>
      <c r="N2337" s="1142"/>
    </row>
    <row r="2338" spans="1:14" s="3" customFormat="1" x14ac:dyDescent="0.25">
      <c r="A2338" s="727"/>
      <c r="B2338" s="609"/>
      <c r="C2338" s="609"/>
      <c r="D2338" s="610"/>
      <c r="E2338" s="1140"/>
      <c r="F2338" s="1141"/>
      <c r="G2338" s="1142"/>
      <c r="H2338" s="1142"/>
      <c r="I2338" s="1148"/>
      <c r="J2338" s="1142"/>
      <c r="K2338" s="1142"/>
      <c r="L2338" s="1142"/>
      <c r="M2338" s="1142"/>
      <c r="N2338" s="1142"/>
    </row>
    <row r="2339" spans="1:14" s="3" customFormat="1" x14ac:dyDescent="0.25">
      <c r="A2339" s="727"/>
      <c r="B2339" s="609"/>
      <c r="C2339" s="609"/>
      <c r="D2339" s="610"/>
      <c r="E2339" s="1140"/>
      <c r="F2339" s="1141"/>
      <c r="G2339" s="1142"/>
      <c r="H2339" s="1142"/>
      <c r="I2339" s="1148"/>
      <c r="J2339" s="1142"/>
      <c r="K2339" s="1142"/>
      <c r="L2339" s="1142"/>
      <c r="M2339" s="1142"/>
      <c r="N2339" s="1142"/>
    </row>
    <row r="2340" spans="1:14" s="3" customFormat="1" x14ac:dyDescent="0.25">
      <c r="A2340" s="727"/>
      <c r="B2340" s="609"/>
      <c r="C2340" s="609"/>
      <c r="D2340" s="610"/>
      <c r="E2340" s="1140"/>
      <c r="F2340" s="1141"/>
      <c r="G2340" s="1142"/>
      <c r="H2340" s="1142"/>
      <c r="I2340" s="1148"/>
      <c r="J2340" s="1142"/>
      <c r="K2340" s="1142"/>
      <c r="L2340" s="1142"/>
      <c r="M2340" s="1142"/>
      <c r="N2340" s="1142"/>
    </row>
    <row r="2341" spans="1:14" s="3" customFormat="1" x14ac:dyDescent="0.25">
      <c r="A2341" s="727"/>
      <c r="B2341" s="609"/>
      <c r="C2341" s="609"/>
      <c r="D2341" s="610"/>
      <c r="E2341" s="1140"/>
      <c r="F2341" s="1141"/>
      <c r="G2341" s="1142"/>
      <c r="H2341" s="1142"/>
      <c r="I2341" s="1148"/>
      <c r="J2341" s="1142"/>
      <c r="K2341" s="1142"/>
      <c r="L2341" s="1142"/>
      <c r="M2341" s="1142"/>
      <c r="N2341" s="1142"/>
    </row>
    <row r="2342" spans="1:14" s="3" customFormat="1" x14ac:dyDescent="0.25">
      <c r="A2342" s="727"/>
      <c r="B2342" s="609"/>
      <c r="C2342" s="609"/>
      <c r="D2342" s="610"/>
      <c r="E2342" s="1140"/>
      <c r="F2342" s="1141"/>
      <c r="G2342" s="1142"/>
      <c r="H2342" s="1142"/>
      <c r="I2342" s="1148"/>
      <c r="J2342" s="1142"/>
      <c r="K2342" s="1142"/>
      <c r="L2342" s="1142"/>
      <c r="M2342" s="1142"/>
      <c r="N2342" s="1142"/>
    </row>
    <row r="2343" spans="1:14" s="3" customFormat="1" x14ac:dyDescent="0.25">
      <c r="A2343" s="727"/>
      <c r="B2343" s="609"/>
      <c r="C2343" s="609"/>
      <c r="D2343" s="610"/>
      <c r="E2343" s="1140"/>
      <c r="F2343" s="1141"/>
      <c r="G2343" s="1142"/>
      <c r="H2343" s="1142"/>
      <c r="I2343" s="1148"/>
      <c r="J2343" s="1142"/>
      <c r="K2343" s="1142"/>
      <c r="L2343" s="1142"/>
      <c r="M2343" s="1142"/>
      <c r="N2343" s="1142"/>
    </row>
    <row r="2344" spans="1:14" s="3" customFormat="1" x14ac:dyDescent="0.25">
      <c r="A2344" s="727"/>
      <c r="B2344" s="609"/>
      <c r="C2344" s="609"/>
      <c r="D2344" s="610"/>
      <c r="E2344" s="1140"/>
      <c r="F2344" s="1141"/>
      <c r="G2344" s="1142"/>
      <c r="H2344" s="1142"/>
      <c r="I2344" s="1148"/>
      <c r="J2344" s="1142"/>
      <c r="K2344" s="1142"/>
      <c r="L2344" s="1142"/>
      <c r="M2344" s="1142"/>
      <c r="N2344" s="1142"/>
    </row>
    <row r="2345" spans="1:14" s="3" customFormat="1" x14ac:dyDescent="0.25">
      <c r="A2345" s="727"/>
      <c r="B2345" s="609"/>
      <c r="C2345" s="609"/>
      <c r="D2345" s="610"/>
      <c r="E2345" s="1140"/>
      <c r="F2345" s="1141"/>
      <c r="G2345" s="1142"/>
      <c r="H2345" s="1142"/>
      <c r="I2345" s="1148"/>
      <c r="J2345" s="1142"/>
      <c r="K2345" s="1142"/>
      <c r="L2345" s="1142"/>
      <c r="M2345" s="1142"/>
      <c r="N2345" s="1142"/>
    </row>
    <row r="2346" spans="1:14" s="3" customFormat="1" x14ac:dyDescent="0.25">
      <c r="A2346" s="727"/>
      <c r="B2346" s="609"/>
      <c r="C2346" s="609"/>
      <c r="D2346" s="610"/>
      <c r="E2346" s="1140"/>
      <c r="F2346" s="1141"/>
      <c r="G2346" s="1142"/>
      <c r="H2346" s="1142"/>
      <c r="I2346" s="1148"/>
      <c r="J2346" s="1142"/>
      <c r="K2346" s="1142"/>
      <c r="L2346" s="1142"/>
      <c r="M2346" s="1142"/>
      <c r="N2346" s="1142"/>
    </row>
    <row r="2347" spans="1:14" s="3" customFormat="1" x14ac:dyDescent="0.25">
      <c r="A2347" s="727"/>
      <c r="B2347" s="609"/>
      <c r="C2347" s="609"/>
      <c r="D2347" s="610"/>
      <c r="E2347" s="1140"/>
      <c r="F2347" s="1141"/>
      <c r="G2347" s="1142"/>
      <c r="H2347" s="1142"/>
      <c r="I2347" s="1148"/>
      <c r="J2347" s="1142"/>
      <c r="K2347" s="1142"/>
      <c r="L2347" s="1142"/>
      <c r="M2347" s="1142"/>
      <c r="N2347" s="1142"/>
    </row>
    <row r="2348" spans="1:14" s="3" customFormat="1" x14ac:dyDescent="0.25">
      <c r="A2348" s="727"/>
      <c r="B2348" s="609"/>
      <c r="C2348" s="609"/>
      <c r="D2348" s="610"/>
      <c r="E2348" s="1140"/>
      <c r="F2348" s="1141"/>
      <c r="G2348" s="1142"/>
      <c r="H2348" s="1142"/>
      <c r="I2348" s="1148"/>
      <c r="J2348" s="1142"/>
      <c r="K2348" s="1142"/>
      <c r="L2348" s="1142"/>
      <c r="M2348" s="1142"/>
      <c r="N2348" s="1142"/>
    </row>
    <row r="2349" spans="1:14" s="3" customFormat="1" x14ac:dyDescent="0.25">
      <c r="A2349" s="727"/>
      <c r="B2349" s="609"/>
      <c r="C2349" s="609"/>
      <c r="D2349" s="610"/>
      <c r="E2349" s="1140"/>
      <c r="F2349" s="1141"/>
      <c r="G2349" s="1142"/>
      <c r="H2349" s="1142"/>
      <c r="I2349" s="1148"/>
      <c r="J2349" s="1142"/>
      <c r="K2349" s="1142"/>
      <c r="L2349" s="1142"/>
      <c r="M2349" s="1142"/>
      <c r="N2349" s="1142"/>
    </row>
    <row r="2350" spans="1:14" s="3" customFormat="1" x14ac:dyDescent="0.25">
      <c r="A2350" s="727"/>
      <c r="B2350" s="609"/>
      <c r="C2350" s="609"/>
      <c r="D2350" s="610"/>
      <c r="E2350" s="1140"/>
      <c r="F2350" s="1141"/>
      <c r="G2350" s="1142"/>
      <c r="H2350" s="1142"/>
      <c r="I2350" s="1148"/>
      <c r="J2350" s="1142"/>
      <c r="K2350" s="1142"/>
      <c r="L2350" s="1142"/>
      <c r="M2350" s="1142"/>
      <c r="N2350" s="1142"/>
    </row>
    <row r="2351" spans="1:14" s="3" customFormat="1" x14ac:dyDescent="0.25">
      <c r="A2351" s="727"/>
      <c r="B2351" s="609"/>
      <c r="C2351" s="609"/>
      <c r="D2351" s="610"/>
      <c r="E2351" s="1140"/>
      <c r="F2351" s="1141"/>
      <c r="G2351" s="1142"/>
      <c r="H2351" s="1142"/>
      <c r="I2351" s="1148"/>
      <c r="J2351" s="1142"/>
      <c r="K2351" s="1142"/>
      <c r="L2351" s="1142"/>
      <c r="M2351" s="1142"/>
      <c r="N2351" s="1142"/>
    </row>
    <row r="2352" spans="1:14" s="3" customFormat="1" x14ac:dyDescent="0.25">
      <c r="A2352" s="727"/>
      <c r="B2352" s="609"/>
      <c r="C2352" s="609"/>
      <c r="D2352" s="610"/>
      <c r="E2352" s="1140"/>
      <c r="F2352" s="1141"/>
      <c r="G2352" s="1142"/>
      <c r="H2352" s="1142"/>
      <c r="I2352" s="1148"/>
      <c r="J2352" s="1142"/>
      <c r="K2352" s="1142"/>
      <c r="L2352" s="1142"/>
      <c r="M2352" s="1142"/>
      <c r="N2352" s="1142"/>
    </row>
    <row r="2353" spans="1:14" s="3" customFormat="1" x14ac:dyDescent="0.25">
      <c r="A2353" s="727"/>
      <c r="B2353" s="609"/>
      <c r="C2353" s="609"/>
      <c r="D2353" s="610"/>
      <c r="E2353" s="1140"/>
      <c r="F2353" s="1141"/>
      <c r="G2353" s="1142"/>
      <c r="H2353" s="1142"/>
      <c r="I2353" s="1148"/>
      <c r="J2353" s="1142"/>
      <c r="K2353" s="1142"/>
      <c r="L2353" s="1142"/>
      <c r="M2353" s="1142"/>
      <c r="N2353" s="1142"/>
    </row>
    <row r="2354" spans="1:14" s="3" customFormat="1" x14ac:dyDescent="0.25">
      <c r="A2354" s="727"/>
      <c r="B2354" s="609"/>
      <c r="C2354" s="609"/>
      <c r="D2354" s="610"/>
      <c r="E2354" s="1140"/>
      <c r="F2354" s="1141"/>
      <c r="G2354" s="1142"/>
      <c r="H2354" s="1142"/>
      <c r="I2354" s="1148"/>
      <c r="J2354" s="1142"/>
      <c r="K2354" s="1142"/>
      <c r="L2354" s="1142"/>
      <c r="M2354" s="1142"/>
      <c r="N2354" s="1142"/>
    </row>
    <row r="2355" spans="1:14" s="3" customFormat="1" x14ac:dyDescent="0.25">
      <c r="A2355" s="727"/>
      <c r="B2355" s="609"/>
      <c r="C2355" s="609"/>
      <c r="D2355" s="610"/>
      <c r="E2355" s="1140"/>
      <c r="F2355" s="1141"/>
      <c r="G2355" s="1142"/>
      <c r="H2355" s="1142"/>
      <c r="I2355" s="1148"/>
      <c r="J2355" s="1142"/>
      <c r="K2355" s="1142"/>
      <c r="L2355" s="1142"/>
      <c r="M2355" s="1142"/>
      <c r="N2355" s="1142"/>
    </row>
    <row r="2356" spans="1:14" s="3" customFormat="1" x14ac:dyDescent="0.25">
      <c r="A2356" s="727"/>
      <c r="B2356" s="609"/>
      <c r="C2356" s="609"/>
      <c r="D2356" s="610"/>
      <c r="E2356" s="1140"/>
      <c r="F2356" s="1141"/>
      <c r="G2356" s="1142"/>
      <c r="H2356" s="1142"/>
      <c r="I2356" s="1148"/>
      <c r="J2356" s="1142"/>
      <c r="K2356" s="1142"/>
      <c r="L2356" s="1142"/>
      <c r="M2356" s="1142"/>
      <c r="N2356" s="1142"/>
    </row>
    <row r="2357" spans="1:14" s="3" customFormat="1" x14ac:dyDescent="0.25">
      <c r="A2357" s="727"/>
      <c r="B2357" s="609"/>
      <c r="C2357" s="609"/>
      <c r="D2357" s="610"/>
      <c r="E2357" s="1140"/>
      <c r="F2357" s="1141"/>
      <c r="G2357" s="1142"/>
      <c r="H2357" s="1142"/>
      <c r="I2357" s="1148"/>
      <c r="J2357" s="1142"/>
      <c r="K2357" s="1142"/>
      <c r="L2357" s="1142"/>
      <c r="M2357" s="1142"/>
      <c r="N2357" s="1142"/>
    </row>
    <row r="2358" spans="1:14" s="3" customFormat="1" x14ac:dyDescent="0.25">
      <c r="A2358" s="727"/>
      <c r="B2358" s="609"/>
      <c r="C2358" s="609"/>
      <c r="D2358" s="610"/>
      <c r="E2358" s="1140"/>
      <c r="F2358" s="1141"/>
      <c r="G2358" s="1142"/>
      <c r="H2358" s="1142"/>
      <c r="I2358" s="1148"/>
      <c r="J2358" s="1142"/>
      <c r="K2358" s="1142"/>
      <c r="L2358" s="1142"/>
      <c r="M2358" s="1142"/>
      <c r="N2358" s="1142"/>
    </row>
    <row r="2359" spans="1:14" s="3" customFormat="1" x14ac:dyDescent="0.25">
      <c r="A2359" s="727"/>
      <c r="B2359" s="609"/>
      <c r="C2359" s="609"/>
      <c r="D2359" s="610"/>
      <c r="E2359" s="1140"/>
      <c r="F2359" s="1141"/>
      <c r="G2359" s="1142"/>
      <c r="H2359" s="1142"/>
      <c r="I2359" s="1148"/>
      <c r="J2359" s="1142"/>
      <c r="K2359" s="1142"/>
      <c r="L2359" s="1142"/>
      <c r="M2359" s="1142"/>
      <c r="N2359" s="1142"/>
    </row>
    <row r="2360" spans="1:14" s="3" customFormat="1" x14ac:dyDescent="0.25">
      <c r="A2360" s="727"/>
      <c r="B2360" s="609"/>
      <c r="C2360" s="609"/>
      <c r="D2360" s="610"/>
      <c r="E2360" s="1140"/>
      <c r="F2360" s="1141"/>
      <c r="G2360" s="1142"/>
      <c r="H2360" s="1142"/>
      <c r="I2360" s="1148"/>
      <c r="J2360" s="1142"/>
      <c r="K2360" s="1142"/>
      <c r="L2360" s="1142"/>
      <c r="M2360" s="1142"/>
      <c r="N2360" s="1142"/>
    </row>
    <row r="2361" spans="1:14" s="3" customFormat="1" x14ac:dyDescent="0.25">
      <c r="A2361" s="727"/>
      <c r="B2361" s="609"/>
      <c r="C2361" s="609"/>
      <c r="D2361" s="610"/>
      <c r="E2361" s="1140"/>
      <c r="F2361" s="1141"/>
      <c r="G2361" s="1142"/>
      <c r="H2361" s="1142"/>
      <c r="I2361" s="1148"/>
      <c r="J2361" s="1142"/>
      <c r="K2361" s="1142"/>
      <c r="L2361" s="1142"/>
      <c r="M2361" s="1142"/>
      <c r="N2361" s="1142"/>
    </row>
    <row r="2362" spans="1:14" s="3" customFormat="1" x14ac:dyDescent="0.25">
      <c r="A2362" s="727"/>
      <c r="B2362" s="609"/>
      <c r="C2362" s="609"/>
      <c r="D2362" s="610"/>
      <c r="E2362" s="1140"/>
      <c r="F2362" s="1141"/>
      <c r="G2362" s="1142"/>
      <c r="H2362" s="1142"/>
      <c r="I2362" s="1148"/>
      <c r="J2362" s="1142"/>
      <c r="K2362" s="1142"/>
      <c r="L2362" s="1142"/>
      <c r="M2362" s="1142"/>
      <c r="N2362" s="1142"/>
    </row>
    <row r="2363" spans="1:14" s="3" customFormat="1" x14ac:dyDescent="0.25">
      <c r="A2363" s="727"/>
      <c r="B2363" s="609"/>
      <c r="C2363" s="609"/>
      <c r="D2363" s="610"/>
      <c r="E2363" s="1140"/>
      <c r="F2363" s="1141"/>
      <c r="G2363" s="1142"/>
      <c r="H2363" s="1142"/>
      <c r="I2363" s="1148"/>
      <c r="J2363" s="1142"/>
      <c r="K2363" s="1142"/>
      <c r="L2363" s="1142"/>
      <c r="M2363" s="1142"/>
      <c r="N2363" s="1142"/>
    </row>
    <row r="2364" spans="1:14" s="3" customFormat="1" x14ac:dyDescent="0.25">
      <c r="A2364" s="727"/>
      <c r="B2364" s="609"/>
      <c r="C2364" s="609"/>
      <c r="D2364" s="610"/>
      <c r="E2364" s="1140"/>
      <c r="F2364" s="1141"/>
      <c r="G2364" s="1142"/>
      <c r="H2364" s="1142"/>
      <c r="I2364" s="1148"/>
      <c r="J2364" s="1142"/>
      <c r="K2364" s="1142"/>
      <c r="L2364" s="1142"/>
      <c r="M2364" s="1142"/>
      <c r="N2364" s="1142"/>
    </row>
    <row r="2365" spans="1:14" s="3" customFormat="1" x14ac:dyDescent="0.25">
      <c r="A2365" s="727"/>
      <c r="B2365" s="609"/>
      <c r="C2365" s="609"/>
      <c r="D2365" s="610"/>
      <c r="E2365" s="1140"/>
      <c r="F2365" s="1141"/>
      <c r="G2365" s="1142"/>
      <c r="H2365" s="1142"/>
      <c r="I2365" s="1148"/>
      <c r="J2365" s="1142"/>
      <c r="K2365" s="1142"/>
      <c r="L2365" s="1142"/>
      <c r="M2365" s="1142"/>
      <c r="N2365" s="1142"/>
    </row>
    <row r="2366" spans="1:14" s="3" customFormat="1" x14ac:dyDescent="0.25">
      <c r="A2366" s="727"/>
      <c r="B2366" s="609"/>
      <c r="C2366" s="609"/>
      <c r="D2366" s="610"/>
      <c r="E2366" s="1140"/>
      <c r="F2366" s="1141"/>
      <c r="G2366" s="1142"/>
      <c r="H2366" s="1142"/>
      <c r="I2366" s="1148"/>
      <c r="J2366" s="1142"/>
      <c r="K2366" s="1142"/>
      <c r="L2366" s="1142"/>
      <c r="M2366" s="1142"/>
      <c r="N2366" s="1142"/>
    </row>
    <row r="2367" spans="1:14" s="3" customFormat="1" x14ac:dyDescent="0.25">
      <c r="A2367" s="727"/>
      <c r="B2367" s="609"/>
      <c r="C2367" s="609"/>
      <c r="D2367" s="610"/>
      <c r="E2367" s="1140"/>
      <c r="F2367" s="1141"/>
      <c r="G2367" s="1142"/>
      <c r="H2367" s="1142"/>
      <c r="I2367" s="1148"/>
      <c r="J2367" s="1142"/>
      <c r="K2367" s="1142"/>
      <c r="L2367" s="1142"/>
      <c r="M2367" s="1142"/>
      <c r="N2367" s="1142"/>
    </row>
    <row r="2368" spans="1:14" s="3" customFormat="1" x14ac:dyDescent="0.25">
      <c r="A2368" s="727"/>
      <c r="B2368" s="609"/>
      <c r="C2368" s="609"/>
      <c r="D2368" s="610"/>
      <c r="E2368" s="1140"/>
      <c r="F2368" s="1141"/>
      <c r="G2368" s="1142"/>
      <c r="H2368" s="1142"/>
      <c r="I2368" s="1148"/>
      <c r="J2368" s="1142"/>
      <c r="K2368" s="1142"/>
      <c r="L2368" s="1142"/>
      <c r="M2368" s="1142"/>
      <c r="N2368" s="1142"/>
    </row>
    <row r="2369" spans="1:14" s="3" customFormat="1" x14ac:dyDescent="0.25">
      <c r="A2369" s="727"/>
      <c r="B2369" s="609"/>
      <c r="C2369" s="609"/>
      <c r="D2369" s="610"/>
      <c r="E2369" s="1140"/>
      <c r="F2369" s="1141"/>
      <c r="G2369" s="1142"/>
      <c r="H2369" s="1142"/>
      <c r="I2369" s="1148"/>
      <c r="J2369" s="1142"/>
      <c r="K2369" s="1142"/>
      <c r="L2369" s="1142"/>
      <c r="M2369" s="1142"/>
      <c r="N2369" s="1142"/>
    </row>
    <row r="2370" spans="1:14" s="3" customFormat="1" x14ac:dyDescent="0.25">
      <c r="A2370" s="727"/>
      <c r="B2370" s="609"/>
      <c r="C2370" s="609"/>
      <c r="D2370" s="610"/>
      <c r="E2370" s="1140"/>
      <c r="F2370" s="1141"/>
      <c r="G2370" s="1142"/>
      <c r="H2370" s="1142"/>
      <c r="I2370" s="1148"/>
      <c r="J2370" s="1142"/>
      <c r="K2370" s="1142"/>
      <c r="L2370" s="1142"/>
      <c r="M2370" s="1142"/>
      <c r="N2370" s="1142"/>
    </row>
    <row r="2371" spans="1:14" s="3" customFormat="1" x14ac:dyDescent="0.25">
      <c r="A2371" s="727"/>
      <c r="B2371" s="609"/>
      <c r="C2371" s="609"/>
      <c r="D2371" s="610"/>
      <c r="E2371" s="1140"/>
      <c r="F2371" s="1141"/>
      <c r="G2371" s="1142"/>
      <c r="H2371" s="1142"/>
      <c r="I2371" s="1148"/>
      <c r="J2371" s="1142"/>
      <c r="K2371" s="1142"/>
      <c r="L2371" s="1142"/>
      <c r="M2371" s="1142"/>
      <c r="N2371" s="1142"/>
    </row>
    <row r="2372" spans="1:14" s="3" customFormat="1" x14ac:dyDescent="0.25">
      <c r="A2372" s="727"/>
      <c r="B2372" s="609"/>
      <c r="C2372" s="609"/>
      <c r="D2372" s="610"/>
      <c r="E2372" s="1140"/>
      <c r="F2372" s="1141"/>
      <c r="G2372" s="1142"/>
      <c r="H2372" s="1142"/>
      <c r="I2372" s="1148"/>
      <c r="J2372" s="1142"/>
      <c r="K2372" s="1142"/>
      <c r="L2372" s="1142"/>
      <c r="M2372" s="1142"/>
      <c r="N2372" s="1142"/>
    </row>
    <row r="2373" spans="1:14" s="3" customFormat="1" x14ac:dyDescent="0.25">
      <c r="A2373" s="727"/>
      <c r="B2373" s="609"/>
      <c r="C2373" s="609"/>
      <c r="D2373" s="610"/>
      <c r="E2373" s="1140"/>
      <c r="F2373" s="1141"/>
      <c r="G2373" s="1142"/>
      <c r="H2373" s="1142"/>
      <c r="I2373" s="1148"/>
      <c r="J2373" s="1142"/>
      <c r="K2373" s="1142"/>
      <c r="L2373" s="1142"/>
      <c r="M2373" s="1142"/>
      <c r="N2373" s="1142"/>
    </row>
    <row r="2374" spans="1:14" s="3" customFormat="1" x14ac:dyDescent="0.25">
      <c r="A2374" s="727"/>
      <c r="B2374" s="609"/>
      <c r="C2374" s="609"/>
      <c r="D2374" s="610"/>
      <c r="E2374" s="1140"/>
      <c r="F2374" s="1141"/>
      <c r="G2374" s="1142"/>
      <c r="H2374" s="1142"/>
      <c r="I2374" s="1148"/>
      <c r="J2374" s="1142"/>
      <c r="K2374" s="1142"/>
      <c r="L2374" s="1142"/>
      <c r="M2374" s="1142"/>
      <c r="N2374" s="1142"/>
    </row>
    <row r="2375" spans="1:14" s="3" customFormat="1" x14ac:dyDescent="0.25">
      <c r="A2375" s="727"/>
      <c r="B2375" s="609"/>
      <c r="C2375" s="609"/>
      <c r="D2375" s="610"/>
      <c r="E2375" s="1140"/>
      <c r="F2375" s="1141"/>
      <c r="G2375" s="1142"/>
      <c r="H2375" s="1142"/>
      <c r="I2375" s="1148"/>
      <c r="J2375" s="1142"/>
      <c r="K2375" s="1142"/>
      <c r="L2375" s="1142"/>
      <c r="M2375" s="1142"/>
      <c r="N2375" s="1142"/>
    </row>
    <row r="2376" spans="1:14" s="3" customFormat="1" x14ac:dyDescent="0.25">
      <c r="A2376" s="727"/>
      <c r="B2376" s="609"/>
      <c r="C2376" s="609"/>
      <c r="D2376" s="610"/>
      <c r="E2376" s="1140"/>
      <c r="F2376" s="1141"/>
      <c r="G2376" s="1142"/>
      <c r="H2376" s="1142"/>
      <c r="I2376" s="1148"/>
      <c r="J2376" s="1142"/>
      <c r="K2376" s="1142"/>
      <c r="L2376" s="1142"/>
      <c r="M2376" s="1142"/>
      <c r="N2376" s="1142"/>
    </row>
    <row r="2377" spans="1:14" s="3" customFormat="1" x14ac:dyDescent="0.25">
      <c r="A2377" s="727"/>
      <c r="B2377" s="609"/>
      <c r="C2377" s="609"/>
      <c r="D2377" s="610"/>
      <c r="E2377" s="1140"/>
      <c r="F2377" s="1141"/>
      <c r="G2377" s="1142"/>
      <c r="H2377" s="1142"/>
      <c r="I2377" s="1148"/>
      <c r="J2377" s="1142"/>
      <c r="K2377" s="1142"/>
      <c r="L2377" s="1142"/>
      <c r="M2377" s="1142"/>
      <c r="N2377" s="1142"/>
    </row>
    <row r="2378" spans="1:14" s="3" customFormat="1" x14ac:dyDescent="0.25">
      <c r="A2378" s="727"/>
      <c r="B2378" s="609"/>
      <c r="C2378" s="609"/>
      <c r="D2378" s="610"/>
      <c r="E2378" s="1140"/>
      <c r="F2378" s="1141"/>
      <c r="G2378" s="1142"/>
      <c r="H2378" s="1142"/>
      <c r="I2378" s="1148"/>
      <c r="J2378" s="1142"/>
      <c r="K2378" s="1142"/>
      <c r="L2378" s="1142"/>
      <c r="M2378" s="1142"/>
      <c r="N2378" s="1142"/>
    </row>
    <row r="2379" spans="1:14" s="3" customFormat="1" x14ac:dyDescent="0.25">
      <c r="A2379" s="727"/>
      <c r="B2379" s="609"/>
      <c r="C2379" s="609"/>
      <c r="D2379" s="610"/>
      <c r="E2379" s="1140"/>
      <c r="F2379" s="1141"/>
      <c r="G2379" s="1142"/>
      <c r="H2379" s="1142"/>
      <c r="I2379" s="1148"/>
      <c r="J2379" s="1142"/>
      <c r="K2379" s="1142"/>
      <c r="L2379" s="1142"/>
      <c r="M2379" s="1142"/>
      <c r="N2379" s="1142"/>
    </row>
    <row r="2380" spans="1:14" s="3" customFormat="1" x14ac:dyDescent="0.25">
      <c r="A2380" s="727"/>
      <c r="B2380" s="609"/>
      <c r="C2380" s="609"/>
      <c r="D2380" s="610"/>
      <c r="E2380" s="1140"/>
      <c r="F2380" s="1141"/>
      <c r="G2380" s="1142"/>
      <c r="H2380" s="1142"/>
      <c r="I2380" s="1148"/>
      <c r="J2380" s="1142"/>
      <c r="K2380" s="1142"/>
      <c r="L2380" s="1142"/>
      <c r="M2380" s="1142"/>
      <c r="N2380" s="1142"/>
    </row>
    <row r="2381" spans="1:14" s="3" customFormat="1" x14ac:dyDescent="0.25">
      <c r="A2381" s="727"/>
      <c r="B2381" s="609"/>
      <c r="C2381" s="609"/>
      <c r="D2381" s="610"/>
      <c r="E2381" s="1140"/>
      <c r="F2381" s="1141"/>
      <c r="G2381" s="1142"/>
      <c r="H2381" s="1142"/>
      <c r="I2381" s="1148"/>
      <c r="J2381" s="1142"/>
      <c r="K2381" s="1142"/>
      <c r="L2381" s="1142"/>
      <c r="M2381" s="1142"/>
      <c r="N2381" s="1142"/>
    </row>
    <row r="2382" spans="1:14" s="3" customFormat="1" x14ac:dyDescent="0.25">
      <c r="A2382" s="727"/>
      <c r="B2382" s="609"/>
      <c r="C2382" s="609"/>
      <c r="D2382" s="610"/>
      <c r="E2382" s="1140"/>
      <c r="F2382" s="1141"/>
      <c r="G2382" s="1142"/>
      <c r="H2382" s="1142"/>
      <c r="I2382" s="1148"/>
      <c r="J2382" s="1142"/>
      <c r="K2382" s="1142"/>
      <c r="L2382" s="1142"/>
      <c r="M2382" s="1142"/>
      <c r="N2382" s="1142"/>
    </row>
    <row r="2383" spans="1:14" s="3" customFormat="1" x14ac:dyDescent="0.25">
      <c r="A2383" s="727"/>
      <c r="B2383" s="609"/>
      <c r="C2383" s="609"/>
      <c r="D2383" s="610"/>
      <c r="E2383" s="1140"/>
      <c r="F2383" s="1141"/>
      <c r="G2383" s="1142"/>
      <c r="H2383" s="1142"/>
      <c r="I2383" s="1148"/>
      <c r="J2383" s="1142"/>
      <c r="K2383" s="1142"/>
      <c r="L2383" s="1142"/>
      <c r="M2383" s="1142"/>
      <c r="N2383" s="1142"/>
    </row>
    <row r="2384" spans="1:14" s="3" customFormat="1" x14ac:dyDescent="0.25">
      <c r="A2384" s="727"/>
      <c r="B2384" s="609"/>
      <c r="C2384" s="609"/>
      <c r="D2384" s="610"/>
      <c r="E2384" s="1140"/>
      <c r="F2384" s="1141"/>
      <c r="G2384" s="1142"/>
      <c r="H2384" s="1142"/>
      <c r="I2384" s="1148"/>
      <c r="J2384" s="1142"/>
      <c r="K2384" s="1142"/>
      <c r="L2384" s="1142"/>
      <c r="M2384" s="1142"/>
      <c r="N2384" s="1142"/>
    </row>
    <row r="2385" spans="1:14" s="3" customFormat="1" x14ac:dyDescent="0.25">
      <c r="A2385" s="727"/>
      <c r="B2385" s="609"/>
      <c r="C2385" s="609"/>
      <c r="D2385" s="610"/>
      <c r="E2385" s="1140"/>
      <c r="F2385" s="1141"/>
      <c r="G2385" s="1142"/>
      <c r="H2385" s="1142"/>
      <c r="I2385" s="1148"/>
      <c r="J2385" s="1142"/>
      <c r="K2385" s="1142"/>
      <c r="L2385" s="1142"/>
      <c r="M2385" s="1142"/>
      <c r="N2385" s="1142"/>
    </row>
    <row r="2386" spans="1:14" s="3" customFormat="1" x14ac:dyDescent="0.25">
      <c r="A2386" s="727"/>
      <c r="B2386" s="609"/>
      <c r="C2386" s="609"/>
      <c r="D2386" s="610"/>
      <c r="E2386" s="1140"/>
      <c r="F2386" s="1141"/>
      <c r="G2386" s="1142"/>
      <c r="H2386" s="1142"/>
      <c r="I2386" s="1148"/>
      <c r="J2386" s="1142"/>
      <c r="K2386" s="1142"/>
      <c r="L2386" s="1142"/>
      <c r="M2386" s="1142"/>
      <c r="N2386" s="1142"/>
    </row>
    <row r="2387" spans="1:14" s="3" customFormat="1" x14ac:dyDescent="0.25">
      <c r="A2387" s="727"/>
      <c r="B2387" s="609"/>
      <c r="C2387" s="609"/>
      <c r="D2387" s="610"/>
      <c r="E2387" s="1140"/>
      <c r="F2387" s="1141"/>
      <c r="G2387" s="1142"/>
      <c r="H2387" s="1142"/>
      <c r="I2387" s="1148"/>
      <c r="J2387" s="1142"/>
      <c r="K2387" s="1142"/>
      <c r="L2387" s="1142"/>
      <c r="M2387" s="1142"/>
      <c r="N2387" s="1142"/>
    </row>
    <row r="2388" spans="1:14" s="3" customFormat="1" x14ac:dyDescent="0.25">
      <c r="A2388" s="727"/>
      <c r="B2388" s="609"/>
      <c r="C2388" s="609"/>
      <c r="D2388" s="610"/>
      <c r="E2388" s="1140"/>
      <c r="F2388" s="1141"/>
      <c r="G2388" s="1142"/>
      <c r="H2388" s="1142"/>
      <c r="I2388" s="1148"/>
      <c r="J2388" s="1142"/>
      <c r="K2388" s="1142"/>
      <c r="L2388" s="1142"/>
      <c r="M2388" s="1142"/>
      <c r="N2388" s="1142"/>
    </row>
    <row r="2389" spans="1:14" s="3" customFormat="1" x14ac:dyDescent="0.25">
      <c r="A2389" s="727"/>
      <c r="B2389" s="609"/>
      <c r="C2389" s="609"/>
      <c r="D2389" s="610"/>
      <c r="E2389" s="1140"/>
      <c r="F2389" s="1141"/>
      <c r="G2389" s="1142"/>
      <c r="H2389" s="1142"/>
      <c r="I2389" s="1148"/>
      <c r="J2389" s="1142"/>
      <c r="K2389" s="1142"/>
      <c r="L2389" s="1142"/>
      <c r="M2389" s="1142"/>
      <c r="N2389" s="1142"/>
    </row>
    <row r="2390" spans="1:14" s="3" customFormat="1" x14ac:dyDescent="0.25">
      <c r="A2390" s="727"/>
      <c r="B2390" s="609"/>
      <c r="C2390" s="609"/>
      <c r="D2390" s="610"/>
      <c r="E2390" s="1140"/>
      <c r="F2390" s="1141"/>
      <c r="G2390" s="1142"/>
      <c r="H2390" s="1142"/>
      <c r="I2390" s="1148"/>
      <c r="J2390" s="1142"/>
      <c r="K2390" s="1142"/>
      <c r="L2390" s="1142"/>
      <c r="M2390" s="1142"/>
      <c r="N2390" s="1142"/>
    </row>
    <row r="2391" spans="1:14" s="3" customFormat="1" x14ac:dyDescent="0.25">
      <c r="A2391" s="727"/>
      <c r="B2391" s="609"/>
      <c r="C2391" s="609"/>
      <c r="D2391" s="610"/>
      <c r="E2391" s="1140"/>
      <c r="F2391" s="1141"/>
      <c r="G2391" s="1142"/>
      <c r="H2391" s="1142"/>
      <c r="I2391" s="1148"/>
      <c r="J2391" s="1142"/>
      <c r="K2391" s="1142"/>
      <c r="L2391" s="1142"/>
      <c r="M2391" s="1142"/>
      <c r="N2391" s="1142"/>
    </row>
    <row r="2392" spans="1:14" s="3" customFormat="1" x14ac:dyDescent="0.25">
      <c r="A2392" s="727"/>
      <c r="B2392" s="609"/>
      <c r="C2392" s="609"/>
      <c r="D2392" s="610"/>
      <c r="E2392" s="1140"/>
      <c r="F2392" s="1141"/>
      <c r="G2392" s="1142"/>
      <c r="H2392" s="1142"/>
      <c r="I2392" s="1148"/>
      <c r="J2392" s="1142"/>
      <c r="K2392" s="1142"/>
      <c r="L2392" s="1142"/>
      <c r="M2392" s="1142"/>
      <c r="N2392" s="1142"/>
    </row>
    <row r="2393" spans="1:14" s="3" customFormat="1" x14ac:dyDescent="0.25">
      <c r="A2393" s="727"/>
      <c r="B2393" s="609"/>
      <c r="C2393" s="609"/>
      <c r="D2393" s="610"/>
      <c r="E2393" s="1140"/>
      <c r="F2393" s="1141"/>
      <c r="G2393" s="1142"/>
      <c r="H2393" s="1142"/>
      <c r="I2393" s="1148"/>
      <c r="J2393" s="1142"/>
      <c r="K2393" s="1142"/>
      <c r="L2393" s="1142"/>
      <c r="M2393" s="1142"/>
      <c r="N2393" s="1142"/>
    </row>
    <row r="2394" spans="1:14" s="3" customFormat="1" x14ac:dyDescent="0.25">
      <c r="A2394" s="727"/>
      <c r="B2394" s="609"/>
      <c r="C2394" s="609"/>
      <c r="D2394" s="610"/>
      <c r="E2394" s="1140"/>
      <c r="F2394" s="1141"/>
      <c r="G2394" s="1142"/>
      <c r="H2394" s="1142"/>
      <c r="I2394" s="1148"/>
      <c r="J2394" s="1142"/>
      <c r="K2394" s="1142"/>
      <c r="L2394" s="1142"/>
      <c r="M2394" s="1142"/>
      <c r="N2394" s="1142"/>
    </row>
    <row r="2395" spans="1:14" s="3" customFormat="1" x14ac:dyDescent="0.25">
      <c r="A2395" s="727"/>
      <c r="B2395" s="609"/>
      <c r="C2395" s="609"/>
      <c r="D2395" s="610"/>
      <c r="E2395" s="1140"/>
      <c r="F2395" s="1141"/>
      <c r="G2395" s="1142"/>
      <c r="H2395" s="1142"/>
      <c r="I2395" s="1148"/>
      <c r="J2395" s="1142"/>
      <c r="K2395" s="1142"/>
      <c r="L2395" s="1142"/>
      <c r="M2395" s="1142"/>
      <c r="N2395" s="1142"/>
    </row>
    <row r="2396" spans="1:14" s="3" customFormat="1" x14ac:dyDescent="0.25">
      <c r="A2396" s="727"/>
      <c r="B2396" s="609"/>
      <c r="C2396" s="609"/>
      <c r="D2396" s="610"/>
      <c r="E2396" s="1140"/>
      <c r="F2396" s="1141"/>
      <c r="G2396" s="1142"/>
      <c r="H2396" s="1142"/>
      <c r="I2396" s="1148"/>
      <c r="J2396" s="1142"/>
      <c r="K2396" s="1142"/>
      <c r="L2396" s="1142"/>
      <c r="M2396" s="1142"/>
      <c r="N2396" s="1142"/>
    </row>
    <row r="2397" spans="1:14" s="3" customFormat="1" x14ac:dyDescent="0.25">
      <c r="A2397" s="727"/>
      <c r="B2397" s="609"/>
      <c r="C2397" s="609"/>
      <c r="D2397" s="610"/>
      <c r="E2397" s="1140"/>
      <c r="F2397" s="1141"/>
      <c r="G2397" s="1142"/>
      <c r="H2397" s="1142"/>
      <c r="I2397" s="1148"/>
      <c r="J2397" s="1142"/>
      <c r="K2397" s="1142"/>
      <c r="L2397" s="1142"/>
      <c r="M2397" s="1142"/>
      <c r="N2397" s="1142"/>
    </row>
    <row r="2398" spans="1:14" s="3" customFormat="1" x14ac:dyDescent="0.25">
      <c r="A2398" s="727"/>
      <c r="B2398" s="609"/>
      <c r="C2398" s="609"/>
      <c r="D2398" s="610"/>
      <c r="E2398" s="1140"/>
      <c r="F2398" s="1141"/>
      <c r="G2398" s="1142"/>
      <c r="H2398" s="1142"/>
      <c r="I2398" s="1148"/>
      <c r="J2398" s="1142"/>
      <c r="K2398" s="1142"/>
      <c r="L2398" s="1142"/>
      <c r="M2398" s="1142"/>
      <c r="N2398" s="1142"/>
    </row>
    <row r="2399" spans="1:14" s="3" customFormat="1" x14ac:dyDescent="0.25">
      <c r="A2399" s="727"/>
      <c r="B2399" s="609"/>
      <c r="C2399" s="609"/>
      <c r="D2399" s="610"/>
      <c r="E2399" s="1140"/>
      <c r="F2399" s="1141"/>
      <c r="G2399" s="1142"/>
      <c r="H2399" s="1142"/>
      <c r="I2399" s="1148"/>
      <c r="J2399" s="1142"/>
      <c r="K2399" s="1142"/>
      <c r="L2399" s="1142"/>
      <c r="M2399" s="1142"/>
      <c r="N2399" s="1142"/>
    </row>
    <row r="2400" spans="1:14" s="3" customFormat="1" x14ac:dyDescent="0.25">
      <c r="A2400" s="727"/>
      <c r="B2400" s="609"/>
      <c r="C2400" s="609"/>
      <c r="D2400" s="610"/>
      <c r="E2400" s="1140"/>
      <c r="F2400" s="1141"/>
      <c r="G2400" s="1142"/>
      <c r="H2400" s="1142"/>
      <c r="I2400" s="1148"/>
      <c r="J2400" s="1142"/>
      <c r="K2400" s="1142"/>
      <c r="L2400" s="1142"/>
      <c r="M2400" s="1142"/>
      <c r="N2400" s="1142"/>
    </row>
    <row r="2401" spans="1:14" s="3" customFormat="1" x14ac:dyDescent="0.25">
      <c r="A2401" s="727"/>
      <c r="B2401" s="609"/>
      <c r="C2401" s="609"/>
      <c r="D2401" s="610"/>
      <c r="E2401" s="1140"/>
      <c r="F2401" s="1141"/>
      <c r="G2401" s="1142"/>
      <c r="H2401" s="1142"/>
      <c r="I2401" s="1148"/>
      <c r="J2401" s="1142"/>
      <c r="K2401" s="1142"/>
      <c r="L2401" s="1142"/>
      <c r="M2401" s="1142"/>
      <c r="N2401" s="1142"/>
    </row>
    <row r="2402" spans="1:14" s="3" customFormat="1" x14ac:dyDescent="0.25">
      <c r="A2402" s="727"/>
      <c r="B2402" s="609"/>
      <c r="C2402" s="609"/>
      <c r="D2402" s="610"/>
      <c r="E2402" s="1140"/>
      <c r="F2402" s="1141"/>
      <c r="G2402" s="1142"/>
      <c r="H2402" s="1142"/>
      <c r="I2402" s="1148"/>
      <c r="J2402" s="1142"/>
      <c r="K2402" s="1142"/>
      <c r="L2402" s="1142"/>
      <c r="M2402" s="1142"/>
      <c r="N2402" s="1142"/>
    </row>
    <row r="2403" spans="1:14" s="3" customFormat="1" x14ac:dyDescent="0.25">
      <c r="A2403" s="727"/>
      <c r="B2403" s="609"/>
      <c r="C2403" s="609"/>
      <c r="D2403" s="610"/>
      <c r="E2403" s="1140"/>
      <c r="F2403" s="1141"/>
      <c r="G2403" s="1142"/>
      <c r="H2403" s="1142"/>
      <c r="I2403" s="1148"/>
      <c r="J2403" s="1142"/>
      <c r="K2403" s="1142"/>
      <c r="L2403" s="1142"/>
      <c r="M2403" s="1142"/>
      <c r="N2403" s="1142"/>
    </row>
    <row r="2404" spans="1:14" s="3" customFormat="1" x14ac:dyDescent="0.25">
      <c r="A2404" s="727"/>
      <c r="B2404" s="609"/>
      <c r="C2404" s="609"/>
      <c r="D2404" s="610"/>
      <c r="E2404" s="1140"/>
      <c r="F2404" s="1141"/>
      <c r="G2404" s="1142"/>
      <c r="H2404" s="1142"/>
      <c r="I2404" s="1148"/>
      <c r="J2404" s="1142"/>
      <c r="K2404" s="1142"/>
      <c r="L2404" s="1142"/>
      <c r="M2404" s="1142"/>
      <c r="N2404" s="1142"/>
    </row>
    <row r="2405" spans="1:14" s="3" customFormat="1" x14ac:dyDescent="0.25">
      <c r="A2405" s="727"/>
      <c r="B2405" s="609"/>
      <c r="C2405" s="609"/>
      <c r="D2405" s="610"/>
      <c r="E2405" s="1140"/>
      <c r="F2405" s="1141"/>
      <c r="G2405" s="1142"/>
      <c r="H2405" s="1142"/>
      <c r="I2405" s="1148"/>
      <c r="J2405" s="1142"/>
      <c r="K2405" s="1142"/>
      <c r="L2405" s="1142"/>
      <c r="M2405" s="1142"/>
      <c r="N2405" s="1142"/>
    </row>
    <row r="2406" spans="1:14" s="3" customFormat="1" x14ac:dyDescent="0.25">
      <c r="A2406" s="727"/>
      <c r="B2406" s="609"/>
      <c r="C2406" s="609"/>
      <c r="D2406" s="610"/>
      <c r="E2406" s="1140"/>
      <c r="F2406" s="1141"/>
      <c r="G2406" s="1142"/>
      <c r="H2406" s="1142"/>
      <c r="I2406" s="1148"/>
      <c r="J2406" s="1142"/>
      <c r="K2406" s="1142"/>
      <c r="L2406" s="1142"/>
      <c r="M2406" s="1142"/>
      <c r="N2406" s="1142"/>
    </row>
    <row r="2407" spans="1:14" s="3" customFormat="1" x14ac:dyDescent="0.25">
      <c r="A2407" s="727"/>
      <c r="B2407" s="609"/>
      <c r="C2407" s="609"/>
      <c r="D2407" s="610"/>
      <c r="E2407" s="1140"/>
      <c r="F2407" s="1141"/>
      <c r="G2407" s="1142"/>
      <c r="H2407" s="1142"/>
      <c r="I2407" s="1148"/>
      <c r="J2407" s="1142"/>
      <c r="K2407" s="1142"/>
      <c r="L2407" s="1142"/>
      <c r="M2407" s="1142"/>
      <c r="N2407" s="1142"/>
    </row>
    <row r="2408" spans="1:14" s="3" customFormat="1" x14ac:dyDescent="0.25">
      <c r="A2408" s="727"/>
      <c r="B2408" s="609"/>
      <c r="C2408" s="609"/>
      <c r="D2408" s="610"/>
      <c r="E2408" s="1140"/>
      <c r="F2408" s="1141"/>
      <c r="G2408" s="1142"/>
      <c r="H2408" s="1142"/>
      <c r="I2408" s="1148"/>
      <c r="J2408" s="1142"/>
      <c r="K2408" s="1142"/>
      <c r="L2408" s="1142"/>
      <c r="M2408" s="1142"/>
      <c r="N2408" s="1142"/>
    </row>
    <row r="2409" spans="1:14" s="3" customFormat="1" x14ac:dyDescent="0.25">
      <c r="A2409" s="727"/>
      <c r="B2409" s="609"/>
      <c r="C2409" s="609"/>
      <c r="D2409" s="610"/>
      <c r="E2409" s="1140"/>
      <c r="F2409" s="1141"/>
      <c r="G2409" s="1142"/>
      <c r="H2409" s="1142"/>
      <c r="I2409" s="1148"/>
      <c r="J2409" s="1142"/>
      <c r="K2409" s="1142"/>
      <c r="L2409" s="1142"/>
      <c r="M2409" s="1142"/>
      <c r="N2409" s="1142"/>
    </row>
    <row r="2410" spans="1:14" s="3" customFormat="1" x14ac:dyDescent="0.25">
      <c r="A2410" s="727"/>
      <c r="B2410" s="609"/>
      <c r="C2410" s="609"/>
      <c r="D2410" s="610"/>
      <c r="E2410" s="1140"/>
      <c r="F2410" s="1141"/>
      <c r="G2410" s="1142"/>
      <c r="H2410" s="1142"/>
      <c r="I2410" s="1148"/>
      <c r="J2410" s="1142"/>
      <c r="K2410" s="1142"/>
      <c r="L2410" s="1142"/>
      <c r="M2410" s="1142"/>
      <c r="N2410" s="1142"/>
    </row>
    <row r="2411" spans="1:14" s="3" customFormat="1" x14ac:dyDescent="0.25">
      <c r="A2411" s="727"/>
      <c r="B2411" s="609"/>
      <c r="C2411" s="609"/>
      <c r="D2411" s="610"/>
      <c r="E2411" s="1140"/>
      <c r="F2411" s="1141"/>
      <c r="G2411" s="1142"/>
      <c r="H2411" s="1142"/>
      <c r="I2411" s="1148"/>
      <c r="J2411" s="1142"/>
      <c r="K2411" s="1142"/>
      <c r="L2411" s="1142"/>
      <c r="M2411" s="1142"/>
      <c r="N2411" s="1142"/>
    </row>
    <row r="2412" spans="1:14" s="3" customFormat="1" x14ac:dyDescent="0.25">
      <c r="A2412" s="727"/>
      <c r="B2412" s="609"/>
      <c r="C2412" s="609"/>
      <c r="D2412" s="610"/>
      <c r="E2412" s="1140"/>
      <c r="F2412" s="1141"/>
      <c r="G2412" s="1142"/>
      <c r="H2412" s="1142"/>
      <c r="I2412" s="1148"/>
      <c r="J2412" s="1142"/>
      <c r="K2412" s="1142"/>
      <c r="L2412" s="1142"/>
      <c r="M2412" s="1142"/>
      <c r="N2412" s="1142"/>
    </row>
    <row r="2413" spans="1:14" s="3" customFormat="1" x14ac:dyDescent="0.25">
      <c r="A2413" s="727"/>
      <c r="B2413" s="609"/>
      <c r="C2413" s="609"/>
      <c r="D2413" s="610"/>
      <c r="E2413" s="1140"/>
      <c r="F2413" s="1141"/>
      <c r="G2413" s="1142"/>
      <c r="H2413" s="1142"/>
      <c r="I2413" s="1148"/>
      <c r="J2413" s="1142"/>
      <c r="K2413" s="1142"/>
      <c r="L2413" s="1142"/>
      <c r="M2413" s="1142"/>
      <c r="N2413" s="1142"/>
    </row>
    <row r="2414" spans="1:14" s="3" customFormat="1" x14ac:dyDescent="0.25">
      <c r="A2414" s="727"/>
      <c r="B2414" s="609"/>
      <c r="C2414" s="609"/>
      <c r="D2414" s="610"/>
      <c r="E2414" s="1140"/>
      <c r="F2414" s="1141"/>
      <c r="G2414" s="1142"/>
      <c r="H2414" s="1142"/>
      <c r="I2414" s="1148"/>
      <c r="J2414" s="1142"/>
      <c r="K2414" s="1142"/>
      <c r="L2414" s="1142"/>
      <c r="M2414" s="1142"/>
      <c r="N2414" s="1142"/>
    </row>
    <row r="2415" spans="1:14" s="3" customFormat="1" x14ac:dyDescent="0.25">
      <c r="A2415" s="727"/>
      <c r="B2415" s="609"/>
      <c r="C2415" s="609"/>
      <c r="D2415" s="610"/>
      <c r="E2415" s="1140"/>
      <c r="F2415" s="1141"/>
      <c r="G2415" s="1142"/>
      <c r="H2415" s="1142"/>
      <c r="I2415" s="1148"/>
      <c r="J2415" s="1142"/>
      <c r="K2415" s="1142"/>
      <c r="L2415" s="1142"/>
      <c r="M2415" s="1142"/>
      <c r="N2415" s="1142"/>
    </row>
    <row r="2416" spans="1:14" s="3" customFormat="1" x14ac:dyDescent="0.25">
      <c r="A2416" s="727"/>
      <c r="B2416" s="609"/>
      <c r="C2416" s="609"/>
      <c r="D2416" s="610"/>
      <c r="E2416" s="1140"/>
      <c r="F2416" s="1141"/>
      <c r="G2416" s="1142"/>
      <c r="H2416" s="1142"/>
      <c r="I2416" s="1148"/>
      <c r="J2416" s="1142"/>
      <c r="K2416" s="1142"/>
      <c r="L2416" s="1142"/>
      <c r="M2416" s="1142"/>
      <c r="N2416" s="1142"/>
    </row>
    <row r="2417" spans="1:14" s="3" customFormat="1" x14ac:dyDescent="0.25">
      <c r="A2417" s="727"/>
      <c r="B2417" s="609"/>
      <c r="C2417" s="609"/>
      <c r="D2417" s="610"/>
      <c r="E2417" s="1140"/>
      <c r="F2417" s="1141"/>
      <c r="G2417" s="1142"/>
      <c r="H2417" s="1142"/>
      <c r="I2417" s="1148"/>
      <c r="J2417" s="1142"/>
      <c r="K2417" s="1142"/>
      <c r="L2417" s="1142"/>
      <c r="M2417" s="1142"/>
      <c r="N2417" s="1142"/>
    </row>
    <row r="2418" spans="1:14" s="3" customFormat="1" x14ac:dyDescent="0.25">
      <c r="A2418" s="727"/>
      <c r="B2418" s="609"/>
      <c r="C2418" s="609"/>
      <c r="D2418" s="610"/>
      <c r="E2418" s="1140"/>
      <c r="F2418" s="1141"/>
      <c r="G2418" s="1142"/>
      <c r="H2418" s="1142"/>
      <c r="I2418" s="1148"/>
      <c r="J2418" s="1142"/>
      <c r="K2418" s="1142"/>
      <c r="L2418" s="1142"/>
      <c r="M2418" s="1142"/>
      <c r="N2418" s="1142"/>
    </row>
    <row r="2419" spans="1:14" s="3" customFormat="1" x14ac:dyDescent="0.25">
      <c r="A2419" s="727"/>
      <c r="B2419" s="609"/>
      <c r="C2419" s="609"/>
      <c r="D2419" s="610"/>
      <c r="E2419" s="1140"/>
      <c r="F2419" s="1141"/>
      <c r="G2419" s="1142"/>
      <c r="H2419" s="1142"/>
      <c r="I2419" s="1148"/>
      <c r="J2419" s="1142"/>
      <c r="K2419" s="1142"/>
      <c r="L2419" s="1142"/>
      <c r="M2419" s="1142"/>
      <c r="N2419" s="1142"/>
    </row>
    <row r="2420" spans="1:14" s="3" customFormat="1" x14ac:dyDescent="0.25">
      <c r="A2420" s="727"/>
      <c r="B2420" s="609"/>
      <c r="C2420" s="609"/>
      <c r="D2420" s="610"/>
      <c r="E2420" s="1140"/>
      <c r="F2420" s="1141"/>
      <c r="G2420" s="1142"/>
      <c r="H2420" s="1142"/>
      <c r="I2420" s="1148"/>
      <c r="J2420" s="1142"/>
      <c r="K2420" s="1142"/>
      <c r="L2420" s="1142"/>
      <c r="M2420" s="1142"/>
      <c r="N2420" s="1142"/>
    </row>
    <row r="2421" spans="1:14" s="3" customFormat="1" x14ac:dyDescent="0.25">
      <c r="A2421" s="727"/>
      <c r="B2421" s="609"/>
      <c r="C2421" s="609"/>
      <c r="D2421" s="610"/>
      <c r="E2421" s="1140"/>
      <c r="F2421" s="1141"/>
      <c r="G2421" s="1142"/>
      <c r="H2421" s="1142"/>
      <c r="I2421" s="1148"/>
      <c r="J2421" s="1142"/>
      <c r="K2421" s="1142"/>
      <c r="L2421" s="1142"/>
      <c r="M2421" s="1142"/>
      <c r="N2421" s="1142"/>
    </row>
    <row r="2422" spans="1:14" s="3" customFormat="1" x14ac:dyDescent="0.25">
      <c r="A2422" s="727"/>
      <c r="B2422" s="609"/>
      <c r="C2422" s="609"/>
      <c r="D2422" s="610"/>
      <c r="E2422" s="1140"/>
      <c r="F2422" s="1141"/>
      <c r="G2422" s="1142"/>
      <c r="H2422" s="1142"/>
      <c r="I2422" s="1148"/>
      <c r="J2422" s="1142"/>
      <c r="K2422" s="1142"/>
      <c r="L2422" s="1142"/>
      <c r="M2422" s="1142"/>
      <c r="N2422" s="1142"/>
    </row>
    <row r="2423" spans="1:14" s="3" customFormat="1" x14ac:dyDescent="0.25">
      <c r="A2423" s="727"/>
      <c r="B2423" s="609"/>
      <c r="C2423" s="609"/>
      <c r="D2423" s="610"/>
      <c r="E2423" s="1140"/>
      <c r="F2423" s="1141"/>
      <c r="G2423" s="1142"/>
      <c r="H2423" s="1142"/>
      <c r="I2423" s="1148"/>
      <c r="J2423" s="1142"/>
      <c r="K2423" s="1142"/>
      <c r="L2423" s="1142"/>
      <c r="M2423" s="1142"/>
      <c r="N2423" s="1142"/>
    </row>
    <row r="2424" spans="1:14" s="3" customFormat="1" x14ac:dyDescent="0.25">
      <c r="A2424" s="727"/>
      <c r="B2424" s="609"/>
      <c r="C2424" s="609"/>
      <c r="D2424" s="610"/>
      <c r="E2424" s="1140"/>
      <c r="F2424" s="1141"/>
      <c r="G2424" s="1142"/>
      <c r="H2424" s="1142"/>
      <c r="I2424" s="1148"/>
      <c r="J2424" s="1142"/>
      <c r="K2424" s="1142"/>
      <c r="L2424" s="1142"/>
      <c r="M2424" s="1142"/>
      <c r="N2424" s="1142"/>
    </row>
    <row r="2425" spans="1:14" s="3" customFormat="1" x14ac:dyDescent="0.25">
      <c r="A2425" s="727"/>
      <c r="B2425" s="609"/>
      <c r="C2425" s="609"/>
      <c r="D2425" s="610"/>
      <c r="E2425" s="1140"/>
      <c r="F2425" s="1141"/>
      <c r="G2425" s="1142"/>
      <c r="H2425" s="1142"/>
      <c r="I2425" s="1148"/>
      <c r="J2425" s="1142"/>
      <c r="K2425" s="1142"/>
      <c r="L2425" s="1142"/>
      <c r="M2425" s="1142"/>
      <c r="N2425" s="1142"/>
    </row>
    <row r="2426" spans="1:14" s="3" customFormat="1" x14ac:dyDescent="0.25">
      <c r="A2426" s="727"/>
      <c r="B2426" s="609"/>
      <c r="C2426" s="609"/>
      <c r="D2426" s="610"/>
      <c r="E2426" s="1140"/>
      <c r="F2426" s="1141"/>
      <c r="G2426" s="1142"/>
      <c r="H2426" s="1142"/>
      <c r="I2426" s="1148"/>
      <c r="J2426" s="1142"/>
      <c r="K2426" s="1142"/>
      <c r="L2426" s="1142"/>
      <c r="M2426" s="1142"/>
      <c r="N2426" s="1142"/>
    </row>
    <row r="2427" spans="1:14" s="3" customFormat="1" x14ac:dyDescent="0.25">
      <c r="A2427" s="727"/>
      <c r="B2427" s="609"/>
      <c r="C2427" s="609"/>
      <c r="D2427" s="610"/>
      <c r="E2427" s="1140"/>
      <c r="F2427" s="1141"/>
      <c r="G2427" s="1142"/>
      <c r="H2427" s="1142"/>
      <c r="I2427" s="1148"/>
      <c r="J2427" s="1142"/>
      <c r="K2427" s="1142"/>
      <c r="L2427" s="1142"/>
      <c r="M2427" s="1142"/>
      <c r="N2427" s="1142"/>
    </row>
    <row r="2428" spans="1:14" s="3" customFormat="1" x14ac:dyDescent="0.25">
      <c r="A2428" s="727"/>
      <c r="B2428" s="609"/>
      <c r="C2428" s="609"/>
      <c r="D2428" s="610"/>
      <c r="E2428" s="1140"/>
      <c r="F2428" s="1141"/>
      <c r="G2428" s="1142"/>
      <c r="H2428" s="1142"/>
      <c r="I2428" s="1148"/>
      <c r="J2428" s="1142"/>
      <c r="K2428" s="1142"/>
      <c r="L2428" s="1142"/>
      <c r="M2428" s="1142"/>
      <c r="N2428" s="1142"/>
    </row>
    <row r="2429" spans="1:14" s="3" customFormat="1" x14ac:dyDescent="0.25">
      <c r="A2429" s="727"/>
      <c r="B2429" s="609"/>
      <c r="C2429" s="609"/>
      <c r="D2429" s="610"/>
      <c r="E2429" s="1140"/>
      <c r="F2429" s="1141"/>
      <c r="G2429" s="1142"/>
      <c r="H2429" s="1142"/>
      <c r="I2429" s="1148"/>
      <c r="J2429" s="1142"/>
      <c r="K2429" s="1142"/>
      <c r="L2429" s="1142"/>
      <c r="M2429" s="1142"/>
      <c r="N2429" s="1142"/>
    </row>
    <row r="2430" spans="1:14" s="3" customFormat="1" x14ac:dyDescent="0.25">
      <c r="A2430" s="727"/>
      <c r="B2430" s="609"/>
      <c r="C2430" s="609"/>
      <c r="D2430" s="610"/>
      <c r="E2430" s="1140"/>
      <c r="F2430" s="1141"/>
      <c r="G2430" s="1142"/>
      <c r="H2430" s="1142"/>
      <c r="I2430" s="1148"/>
      <c r="J2430" s="1142"/>
      <c r="K2430" s="1142"/>
      <c r="L2430" s="1142"/>
      <c r="M2430" s="1142"/>
      <c r="N2430" s="1142"/>
    </row>
    <row r="2431" spans="1:14" s="3" customFormat="1" x14ac:dyDescent="0.25">
      <c r="A2431" s="727"/>
      <c r="B2431" s="609"/>
      <c r="C2431" s="609"/>
      <c r="D2431" s="610"/>
      <c r="E2431" s="1140"/>
      <c r="F2431" s="1141"/>
      <c r="G2431" s="1142"/>
      <c r="H2431" s="1142"/>
      <c r="I2431" s="1148"/>
      <c r="J2431" s="1142"/>
      <c r="K2431" s="1142"/>
      <c r="L2431" s="1142"/>
      <c r="M2431" s="1142"/>
      <c r="N2431" s="1142"/>
    </row>
    <row r="2432" spans="1:14" s="3" customFormat="1" x14ac:dyDescent="0.25">
      <c r="A2432" s="727"/>
      <c r="B2432" s="609"/>
      <c r="C2432" s="609"/>
      <c r="D2432" s="610"/>
      <c r="E2432" s="1140"/>
      <c r="F2432" s="1141"/>
      <c r="G2432" s="1142"/>
      <c r="H2432" s="1142"/>
      <c r="I2432" s="1148"/>
      <c r="J2432" s="1142"/>
      <c r="K2432" s="1142"/>
      <c r="L2432" s="1142"/>
      <c r="M2432" s="1142"/>
      <c r="N2432" s="1142"/>
    </row>
    <row r="2433" spans="1:14" s="3" customFormat="1" x14ac:dyDescent="0.25">
      <c r="A2433" s="727"/>
      <c r="B2433" s="609"/>
      <c r="C2433" s="609"/>
      <c r="D2433" s="610"/>
      <c r="E2433" s="1140"/>
      <c r="F2433" s="1141"/>
      <c r="G2433" s="1142"/>
      <c r="H2433" s="1142"/>
      <c r="I2433" s="1148"/>
      <c r="J2433" s="1142"/>
      <c r="K2433" s="1142"/>
      <c r="L2433" s="1142"/>
      <c r="M2433" s="1142"/>
      <c r="N2433" s="1142"/>
    </row>
    <row r="2434" spans="1:14" s="3" customFormat="1" x14ac:dyDescent="0.25">
      <c r="A2434" s="727"/>
      <c r="B2434" s="609"/>
      <c r="C2434" s="609"/>
      <c r="D2434" s="610"/>
      <c r="E2434" s="1140"/>
      <c r="F2434" s="1141"/>
      <c r="G2434" s="1142"/>
      <c r="H2434" s="1142"/>
      <c r="I2434" s="1148"/>
      <c r="J2434" s="1142"/>
      <c r="K2434" s="1142"/>
      <c r="L2434" s="1142"/>
      <c r="M2434" s="1142"/>
      <c r="N2434" s="1142"/>
    </row>
    <row r="2435" spans="1:14" s="3" customFormat="1" x14ac:dyDescent="0.25">
      <c r="A2435" s="727"/>
      <c r="B2435" s="609"/>
      <c r="C2435" s="609"/>
      <c r="D2435" s="610"/>
      <c r="E2435" s="1140"/>
      <c r="F2435" s="1141"/>
      <c r="G2435" s="1142"/>
      <c r="H2435" s="1142"/>
      <c r="I2435" s="1148"/>
      <c r="J2435" s="1142"/>
      <c r="K2435" s="1142"/>
      <c r="L2435" s="1142"/>
      <c r="M2435" s="1142"/>
      <c r="N2435" s="1142"/>
    </row>
    <row r="2436" spans="1:14" s="3" customFormat="1" x14ac:dyDescent="0.25">
      <c r="A2436" s="727"/>
      <c r="B2436" s="609"/>
      <c r="C2436" s="609"/>
      <c r="D2436" s="610"/>
      <c r="E2436" s="1140"/>
      <c r="F2436" s="1141"/>
      <c r="G2436" s="1142"/>
      <c r="H2436" s="1142"/>
      <c r="I2436" s="1148"/>
      <c r="J2436" s="1142"/>
      <c r="K2436" s="1142"/>
      <c r="L2436" s="1142"/>
      <c r="M2436" s="1142"/>
      <c r="N2436" s="1142"/>
    </row>
    <row r="2437" spans="1:14" s="3" customFormat="1" x14ac:dyDescent="0.25">
      <c r="A2437" s="727"/>
      <c r="B2437" s="609"/>
      <c r="C2437" s="609"/>
      <c r="D2437" s="610"/>
      <c r="E2437" s="1140"/>
      <c r="F2437" s="1141"/>
      <c r="G2437" s="1142"/>
      <c r="H2437" s="1142"/>
      <c r="I2437" s="1148"/>
      <c r="J2437" s="1142"/>
      <c r="K2437" s="1142"/>
      <c r="L2437" s="1142"/>
      <c r="M2437" s="1142"/>
      <c r="N2437" s="1142"/>
    </row>
    <row r="2438" spans="1:14" s="3" customFormat="1" x14ac:dyDescent="0.25">
      <c r="A2438" s="727"/>
      <c r="B2438" s="609"/>
      <c r="C2438" s="609"/>
      <c r="D2438" s="610"/>
      <c r="E2438" s="1140"/>
      <c r="F2438" s="1141"/>
      <c r="G2438" s="1142"/>
      <c r="H2438" s="1142"/>
      <c r="I2438" s="1148"/>
      <c r="J2438" s="1142"/>
      <c r="K2438" s="1142"/>
      <c r="L2438" s="1142"/>
      <c r="M2438" s="1142"/>
      <c r="N2438" s="1142"/>
    </row>
    <row r="2439" spans="1:14" s="3" customFormat="1" x14ac:dyDescent="0.25">
      <c r="A2439" s="727"/>
      <c r="B2439" s="609"/>
      <c r="C2439" s="609"/>
      <c r="D2439" s="610"/>
      <c r="E2439" s="1140"/>
      <c r="F2439" s="1141"/>
      <c r="G2439" s="1142"/>
      <c r="H2439" s="1142"/>
      <c r="I2439" s="1148"/>
      <c r="J2439" s="1142"/>
      <c r="K2439" s="1142"/>
      <c r="L2439" s="1142"/>
      <c r="M2439" s="1142"/>
      <c r="N2439" s="1142"/>
    </row>
    <row r="2440" spans="1:14" s="3" customFormat="1" x14ac:dyDescent="0.25">
      <c r="A2440" s="727"/>
      <c r="B2440" s="609"/>
      <c r="C2440" s="609"/>
      <c r="D2440" s="610"/>
      <c r="E2440" s="1140"/>
      <c r="F2440" s="1141"/>
      <c r="G2440" s="1142"/>
      <c r="H2440" s="1142"/>
      <c r="I2440" s="1148"/>
      <c r="J2440" s="1142"/>
      <c r="K2440" s="1142"/>
      <c r="L2440" s="1142"/>
      <c r="M2440" s="1142"/>
      <c r="N2440" s="1142"/>
    </row>
    <row r="2441" spans="1:14" s="3" customFormat="1" x14ac:dyDescent="0.25">
      <c r="A2441" s="727"/>
      <c r="B2441" s="609"/>
      <c r="C2441" s="609"/>
      <c r="D2441" s="610"/>
      <c r="E2441" s="1140"/>
      <c r="F2441" s="1141"/>
      <c r="G2441" s="1142"/>
      <c r="H2441" s="1142"/>
      <c r="I2441" s="1148"/>
      <c r="J2441" s="1142"/>
      <c r="K2441" s="1142"/>
      <c r="L2441" s="1142"/>
      <c r="M2441" s="1142"/>
      <c r="N2441" s="1142"/>
    </row>
    <row r="2442" spans="1:14" s="3" customFormat="1" x14ac:dyDescent="0.25">
      <c r="A2442" s="727"/>
      <c r="B2442" s="609"/>
      <c r="C2442" s="609"/>
      <c r="D2442" s="610"/>
      <c r="E2442" s="1140"/>
      <c r="F2442" s="1141"/>
      <c r="G2442" s="1142"/>
      <c r="H2442" s="1142"/>
      <c r="I2442" s="1148"/>
      <c r="J2442" s="1142"/>
      <c r="K2442" s="1142"/>
      <c r="L2442" s="1142"/>
      <c r="M2442" s="1142"/>
      <c r="N2442" s="1142"/>
    </row>
    <row r="2443" spans="1:14" s="3" customFormat="1" x14ac:dyDescent="0.25">
      <c r="A2443" s="727"/>
      <c r="B2443" s="609"/>
      <c r="C2443" s="609"/>
      <c r="D2443" s="610"/>
      <c r="E2443" s="1140"/>
      <c r="F2443" s="1141"/>
      <c r="G2443" s="1142"/>
      <c r="H2443" s="1142"/>
      <c r="I2443" s="1148"/>
      <c r="J2443" s="1142"/>
      <c r="K2443" s="1142"/>
      <c r="L2443" s="1142"/>
      <c r="M2443" s="1142"/>
      <c r="N2443" s="1142"/>
    </row>
    <row r="2444" spans="1:14" s="3" customFormat="1" x14ac:dyDescent="0.25">
      <c r="A2444" s="727"/>
      <c r="B2444" s="609"/>
      <c r="C2444" s="609"/>
      <c r="D2444" s="610"/>
      <c r="E2444" s="1140"/>
      <c r="F2444" s="1141"/>
      <c r="G2444" s="1142"/>
      <c r="H2444" s="1142"/>
      <c r="I2444" s="1148"/>
      <c r="J2444" s="1142"/>
      <c r="K2444" s="1142"/>
      <c r="L2444" s="1142"/>
      <c r="M2444" s="1142"/>
      <c r="N2444" s="1142"/>
    </row>
    <row r="2445" spans="1:14" s="3" customFormat="1" x14ac:dyDescent="0.25">
      <c r="A2445" s="727"/>
      <c r="B2445" s="609"/>
      <c r="C2445" s="609"/>
      <c r="D2445" s="610"/>
      <c r="E2445" s="1140"/>
      <c r="F2445" s="1141"/>
      <c r="G2445" s="1142"/>
      <c r="H2445" s="1142"/>
      <c r="I2445" s="1148"/>
      <c r="J2445" s="1142"/>
      <c r="K2445" s="1142"/>
      <c r="L2445" s="1142"/>
      <c r="M2445" s="1142"/>
      <c r="N2445" s="1142"/>
    </row>
    <row r="2446" spans="1:14" s="3" customFormat="1" x14ac:dyDescent="0.25">
      <c r="A2446" s="727"/>
      <c r="B2446" s="609"/>
      <c r="C2446" s="609"/>
      <c r="D2446" s="610"/>
      <c r="E2446" s="1140"/>
      <c r="F2446" s="1141"/>
      <c r="G2446" s="1142"/>
      <c r="H2446" s="1142"/>
      <c r="I2446" s="1148"/>
      <c r="J2446" s="1142"/>
      <c r="K2446" s="1142"/>
      <c r="L2446" s="1142"/>
      <c r="M2446" s="1142"/>
      <c r="N2446" s="1142"/>
    </row>
    <row r="2447" spans="1:14" s="3" customFormat="1" x14ac:dyDescent="0.25">
      <c r="A2447" s="727"/>
      <c r="B2447" s="609"/>
      <c r="C2447" s="609"/>
      <c r="D2447" s="610"/>
      <c r="E2447" s="1140"/>
      <c r="F2447" s="1141"/>
      <c r="G2447" s="1142"/>
      <c r="H2447" s="1142"/>
      <c r="I2447" s="1148"/>
      <c r="J2447" s="1142"/>
      <c r="K2447" s="1142"/>
      <c r="L2447" s="1142"/>
      <c r="M2447" s="1142"/>
      <c r="N2447" s="1142"/>
    </row>
    <row r="2448" spans="1:14" s="3" customFormat="1" x14ac:dyDescent="0.25">
      <c r="A2448" s="727"/>
      <c r="B2448" s="609"/>
      <c r="C2448" s="609"/>
      <c r="D2448" s="610"/>
      <c r="E2448" s="1140"/>
      <c r="F2448" s="1141"/>
      <c r="G2448" s="1142"/>
      <c r="H2448" s="1142"/>
      <c r="I2448" s="1148"/>
      <c r="J2448" s="1142"/>
      <c r="K2448" s="1142"/>
      <c r="L2448" s="1142"/>
      <c r="M2448" s="1142"/>
      <c r="N2448" s="1142"/>
    </row>
    <row r="2449" spans="1:14" s="3" customFormat="1" x14ac:dyDescent="0.25">
      <c r="A2449" s="727"/>
      <c r="B2449" s="609"/>
      <c r="C2449" s="609"/>
      <c r="D2449" s="610"/>
      <c r="E2449" s="1140"/>
      <c r="F2449" s="1141"/>
      <c r="G2449" s="1142"/>
      <c r="H2449" s="1142"/>
      <c r="I2449" s="1148"/>
      <c r="J2449" s="1142"/>
      <c r="K2449" s="1142"/>
      <c r="L2449" s="1142"/>
      <c r="M2449" s="1142"/>
      <c r="N2449" s="1142"/>
    </row>
    <row r="2450" spans="1:14" s="3" customFormat="1" x14ac:dyDescent="0.25">
      <c r="A2450" s="727"/>
      <c r="B2450" s="609"/>
      <c r="C2450" s="609"/>
      <c r="D2450" s="610"/>
      <c r="E2450" s="1140"/>
      <c r="F2450" s="1141"/>
      <c r="G2450" s="1142"/>
      <c r="H2450" s="1142"/>
      <c r="I2450" s="1148"/>
      <c r="J2450" s="1142"/>
      <c r="K2450" s="1142"/>
      <c r="L2450" s="1142"/>
      <c r="M2450" s="1142"/>
      <c r="N2450" s="1142"/>
    </row>
    <row r="2451" spans="1:14" s="3" customFormat="1" x14ac:dyDescent="0.25">
      <c r="A2451" s="727"/>
      <c r="B2451" s="609"/>
      <c r="C2451" s="609"/>
      <c r="D2451" s="610"/>
      <c r="E2451" s="1140"/>
      <c r="F2451" s="1141"/>
      <c r="G2451" s="1142"/>
      <c r="H2451" s="1142"/>
      <c r="I2451" s="1148"/>
      <c r="J2451" s="1142"/>
      <c r="K2451" s="1142"/>
      <c r="L2451" s="1142"/>
      <c r="M2451" s="1142"/>
      <c r="N2451" s="1142"/>
    </row>
    <row r="2452" spans="1:14" s="3" customFormat="1" x14ac:dyDescent="0.25">
      <c r="A2452" s="727"/>
      <c r="B2452" s="609"/>
      <c r="C2452" s="609"/>
      <c r="D2452" s="610"/>
      <c r="E2452" s="1140"/>
      <c r="F2452" s="1141"/>
      <c r="G2452" s="1142"/>
      <c r="H2452" s="1142"/>
      <c r="I2452" s="1148"/>
      <c r="J2452" s="1142"/>
      <c r="K2452" s="1142"/>
      <c r="L2452" s="1142"/>
      <c r="M2452" s="1142"/>
      <c r="N2452" s="1142"/>
    </row>
    <row r="2453" spans="1:14" s="3" customFormat="1" x14ac:dyDescent="0.25">
      <c r="A2453" s="727"/>
      <c r="B2453" s="609"/>
      <c r="C2453" s="609"/>
      <c r="D2453" s="610"/>
      <c r="E2453" s="1140"/>
      <c r="F2453" s="1141"/>
      <c r="G2453" s="1142"/>
      <c r="H2453" s="1142"/>
      <c r="I2453" s="1148"/>
      <c r="J2453" s="1142"/>
      <c r="K2453" s="1142"/>
      <c r="L2453" s="1142"/>
      <c r="M2453" s="1142"/>
      <c r="N2453" s="1142"/>
    </row>
    <row r="2454" spans="1:14" s="3" customFormat="1" x14ac:dyDescent="0.25">
      <c r="A2454" s="727"/>
      <c r="B2454" s="609"/>
      <c r="C2454" s="609"/>
      <c r="D2454" s="610"/>
      <c r="E2454" s="1140"/>
      <c r="F2454" s="1141"/>
      <c r="G2454" s="1142"/>
      <c r="H2454" s="1142"/>
      <c r="I2454" s="1148"/>
      <c r="J2454" s="1142"/>
      <c r="K2454" s="1142"/>
      <c r="L2454" s="1142"/>
      <c r="M2454" s="1142"/>
      <c r="N2454" s="1142"/>
    </row>
    <row r="2455" spans="1:14" s="3" customFormat="1" x14ac:dyDescent="0.25">
      <c r="A2455" s="727"/>
      <c r="B2455" s="609"/>
      <c r="C2455" s="609"/>
      <c r="D2455" s="610"/>
      <c r="E2455" s="1140"/>
      <c r="F2455" s="1141"/>
      <c r="G2455" s="1142"/>
      <c r="H2455" s="1142"/>
      <c r="I2455" s="1148"/>
      <c r="J2455" s="1142"/>
      <c r="K2455" s="1142"/>
      <c r="L2455" s="1142"/>
      <c r="M2455" s="1142"/>
      <c r="N2455" s="1142"/>
    </row>
    <row r="2456" spans="1:14" s="3" customFormat="1" x14ac:dyDescent="0.25">
      <c r="A2456" s="727"/>
      <c r="B2456" s="609"/>
      <c r="C2456" s="609"/>
      <c r="D2456" s="610"/>
      <c r="E2456" s="1140"/>
      <c r="F2456" s="1141"/>
      <c r="G2456" s="1142"/>
      <c r="H2456" s="1142"/>
      <c r="I2456" s="1148"/>
      <c r="J2456" s="1142"/>
      <c r="K2456" s="1142"/>
      <c r="L2456" s="1142"/>
      <c r="M2456" s="1142"/>
      <c r="N2456" s="1142"/>
    </row>
    <row r="2457" spans="1:14" s="3" customFormat="1" x14ac:dyDescent="0.25">
      <c r="A2457" s="727"/>
      <c r="B2457" s="609"/>
      <c r="C2457" s="609"/>
      <c r="D2457" s="610"/>
      <c r="E2457" s="1140"/>
      <c r="F2457" s="1141"/>
      <c r="G2457" s="1142"/>
      <c r="H2457" s="1142"/>
      <c r="I2457" s="1148"/>
      <c r="J2457" s="1142"/>
      <c r="K2457" s="1142"/>
      <c r="L2457" s="1142"/>
      <c r="M2457" s="1142"/>
      <c r="N2457" s="1142"/>
    </row>
    <row r="2458" spans="1:14" s="3" customFormat="1" x14ac:dyDescent="0.25">
      <c r="A2458" s="727"/>
      <c r="B2458" s="609"/>
      <c r="C2458" s="609"/>
      <c r="D2458" s="610"/>
      <c r="E2458" s="1140"/>
      <c r="F2458" s="1141"/>
      <c r="G2458" s="1142"/>
      <c r="H2458" s="1142"/>
      <c r="I2458" s="1148"/>
      <c r="J2458" s="1142"/>
      <c r="K2458" s="1142"/>
      <c r="L2458" s="1142"/>
      <c r="M2458" s="1142"/>
      <c r="N2458" s="1142"/>
    </row>
    <row r="2459" spans="1:14" s="3" customFormat="1" x14ac:dyDescent="0.25">
      <c r="A2459" s="727"/>
      <c r="B2459" s="609"/>
      <c r="C2459" s="609"/>
      <c r="D2459" s="610"/>
      <c r="E2459" s="1140"/>
      <c r="F2459" s="1141"/>
      <c r="G2459" s="1142"/>
      <c r="H2459" s="1142"/>
      <c r="I2459" s="1148"/>
      <c r="J2459" s="1142"/>
      <c r="K2459" s="1142"/>
      <c r="L2459" s="1142"/>
      <c r="M2459" s="1142"/>
      <c r="N2459" s="1142"/>
    </row>
    <row r="2460" spans="1:14" s="3" customFormat="1" x14ac:dyDescent="0.25">
      <c r="A2460" s="727"/>
      <c r="B2460" s="609"/>
      <c r="C2460" s="609"/>
      <c r="D2460" s="610"/>
      <c r="E2460" s="1140"/>
      <c r="F2460" s="1141"/>
      <c r="G2460" s="1142"/>
      <c r="H2460" s="1142"/>
      <c r="I2460" s="1148"/>
      <c r="J2460" s="1142"/>
      <c r="K2460" s="1142"/>
      <c r="L2460" s="1142"/>
      <c r="M2460" s="1142"/>
      <c r="N2460" s="1142"/>
    </row>
    <row r="2461" spans="1:14" s="3" customFormat="1" x14ac:dyDescent="0.25">
      <c r="A2461" s="727"/>
      <c r="B2461" s="609"/>
      <c r="C2461" s="609"/>
      <c r="D2461" s="610"/>
      <c r="E2461" s="1140"/>
      <c r="F2461" s="1141"/>
      <c r="G2461" s="1142"/>
      <c r="H2461" s="1142"/>
      <c r="I2461" s="1148"/>
      <c r="J2461" s="1142"/>
      <c r="K2461" s="1142"/>
      <c r="L2461" s="1142"/>
      <c r="M2461" s="1142"/>
      <c r="N2461" s="1142"/>
    </row>
    <row r="2462" spans="1:14" s="3" customFormat="1" x14ac:dyDescent="0.25">
      <c r="A2462" s="727"/>
      <c r="B2462" s="609"/>
      <c r="C2462" s="609"/>
      <c r="D2462" s="610"/>
      <c r="E2462" s="1140"/>
      <c r="F2462" s="1141"/>
      <c r="G2462" s="1142"/>
      <c r="H2462" s="1142"/>
      <c r="I2462" s="1148"/>
      <c r="J2462" s="1142"/>
      <c r="K2462" s="1142"/>
      <c r="L2462" s="1142"/>
      <c r="M2462" s="1142"/>
      <c r="N2462" s="1142"/>
    </row>
    <row r="2463" spans="1:14" s="3" customFormat="1" x14ac:dyDescent="0.25">
      <c r="A2463" s="727"/>
      <c r="B2463" s="609"/>
      <c r="C2463" s="609"/>
      <c r="D2463" s="610"/>
      <c r="E2463" s="1140"/>
      <c r="F2463" s="1141"/>
      <c r="G2463" s="1142"/>
      <c r="H2463" s="1142"/>
      <c r="I2463" s="1148"/>
      <c r="J2463" s="1142"/>
      <c r="K2463" s="1142"/>
      <c r="L2463" s="1142"/>
      <c r="M2463" s="1142"/>
      <c r="N2463" s="1142"/>
    </row>
    <row r="2464" spans="1:14" s="3" customFormat="1" x14ac:dyDescent="0.25">
      <c r="A2464" s="727"/>
      <c r="B2464" s="609"/>
      <c r="C2464" s="609"/>
      <c r="D2464" s="610"/>
      <c r="E2464" s="1140"/>
      <c r="F2464" s="1141"/>
      <c r="G2464" s="1142"/>
      <c r="H2464" s="1142"/>
      <c r="I2464" s="1148"/>
      <c r="J2464" s="1142"/>
      <c r="K2464" s="1142"/>
      <c r="L2464" s="1142"/>
      <c r="M2464" s="1142"/>
      <c r="N2464" s="1142"/>
    </row>
    <row r="2465" spans="1:14" s="3" customFormat="1" x14ac:dyDescent="0.25">
      <c r="A2465" s="727"/>
      <c r="B2465" s="609"/>
      <c r="C2465" s="609"/>
      <c r="D2465" s="610"/>
      <c r="E2465" s="1140"/>
      <c r="F2465" s="1141"/>
      <c r="G2465" s="1142"/>
      <c r="H2465" s="1142"/>
      <c r="I2465" s="1148"/>
      <c r="J2465" s="1142"/>
      <c r="K2465" s="1142"/>
      <c r="L2465" s="1142"/>
      <c r="M2465" s="1142"/>
      <c r="N2465" s="1142"/>
    </row>
    <row r="2466" spans="1:14" s="3" customFormat="1" x14ac:dyDescent="0.25">
      <c r="A2466" s="727"/>
      <c r="B2466" s="609"/>
      <c r="C2466" s="609"/>
      <c r="D2466" s="610"/>
      <c r="E2466" s="1140"/>
      <c r="F2466" s="1141"/>
      <c r="G2466" s="1142"/>
      <c r="H2466" s="1142"/>
      <c r="I2466" s="1148"/>
      <c r="J2466" s="1142"/>
      <c r="K2466" s="1142"/>
      <c r="L2466" s="1142"/>
      <c r="M2466" s="1142"/>
      <c r="N2466" s="1142"/>
    </row>
    <row r="2467" spans="1:14" s="3" customFormat="1" x14ac:dyDescent="0.25">
      <c r="A2467" s="727"/>
      <c r="B2467" s="609"/>
      <c r="C2467" s="609"/>
      <c r="D2467" s="610"/>
      <c r="E2467" s="1140"/>
      <c r="F2467" s="1141"/>
      <c r="G2467" s="1142"/>
      <c r="H2467" s="1142"/>
      <c r="I2467" s="1148"/>
      <c r="J2467" s="1142"/>
      <c r="K2467" s="1142"/>
      <c r="L2467" s="1142"/>
      <c r="M2467" s="1142"/>
      <c r="N2467" s="1142"/>
    </row>
    <row r="2468" spans="1:14" s="3" customFormat="1" x14ac:dyDescent="0.25">
      <c r="A2468" s="727"/>
      <c r="B2468" s="609"/>
      <c r="C2468" s="609"/>
      <c r="D2468" s="610"/>
      <c r="E2468" s="1140"/>
      <c r="F2468" s="1141"/>
      <c r="G2468" s="1142"/>
      <c r="H2468" s="1142"/>
      <c r="I2468" s="1148"/>
      <c r="J2468" s="1142"/>
      <c r="K2468" s="1142"/>
      <c r="L2468" s="1142"/>
      <c r="M2468" s="1142"/>
      <c r="N2468" s="1142"/>
    </row>
    <row r="2469" spans="1:14" s="3" customFormat="1" x14ac:dyDescent="0.25">
      <c r="A2469" s="727"/>
      <c r="B2469" s="609"/>
      <c r="C2469" s="609"/>
      <c r="D2469" s="610"/>
      <c r="E2469" s="1140"/>
      <c r="F2469" s="1141"/>
      <c r="G2469" s="1142"/>
      <c r="H2469" s="1142"/>
      <c r="I2469" s="1148"/>
      <c r="J2469" s="1142"/>
      <c r="K2469" s="1142"/>
      <c r="L2469" s="1142"/>
      <c r="M2469" s="1142"/>
      <c r="N2469" s="1142"/>
    </row>
    <row r="2470" spans="1:14" s="3" customFormat="1" x14ac:dyDescent="0.25">
      <c r="A2470" s="727"/>
      <c r="B2470" s="609"/>
      <c r="C2470" s="609"/>
      <c r="D2470" s="610"/>
      <c r="E2470" s="1140"/>
      <c r="F2470" s="1141"/>
      <c r="G2470" s="1142"/>
      <c r="H2470" s="1142"/>
      <c r="I2470" s="1148"/>
      <c r="J2470" s="1142"/>
      <c r="K2470" s="1142"/>
      <c r="L2470" s="1142"/>
      <c r="M2470" s="1142"/>
      <c r="N2470" s="1142"/>
    </row>
    <row r="2471" spans="1:14" s="3" customFormat="1" x14ac:dyDescent="0.25">
      <c r="A2471" s="727"/>
      <c r="B2471" s="609"/>
      <c r="C2471" s="609"/>
      <c r="D2471" s="610"/>
      <c r="E2471" s="1140"/>
      <c r="F2471" s="1141"/>
      <c r="G2471" s="1142"/>
      <c r="H2471" s="1142"/>
      <c r="I2471" s="1148"/>
      <c r="J2471" s="1142"/>
      <c r="K2471" s="1142"/>
      <c r="L2471" s="1142"/>
      <c r="M2471" s="1142"/>
      <c r="N2471" s="1142"/>
    </row>
    <row r="2472" spans="1:14" s="3" customFormat="1" x14ac:dyDescent="0.25">
      <c r="A2472" s="727"/>
      <c r="B2472" s="609"/>
      <c r="C2472" s="609"/>
      <c r="D2472" s="610"/>
      <c r="E2472" s="1140"/>
      <c r="F2472" s="1141"/>
      <c r="G2472" s="1142"/>
      <c r="H2472" s="1142"/>
      <c r="I2472" s="1148"/>
      <c r="J2472" s="1142"/>
      <c r="K2472" s="1142"/>
      <c r="L2472" s="1142"/>
      <c r="M2472" s="1142"/>
      <c r="N2472" s="1142"/>
    </row>
    <row r="2473" spans="1:14" s="3" customFormat="1" x14ac:dyDescent="0.25">
      <c r="A2473" s="727"/>
      <c r="B2473" s="609"/>
      <c r="C2473" s="609"/>
      <c r="D2473" s="610"/>
      <c r="E2473" s="1140"/>
      <c r="F2473" s="1141"/>
      <c r="G2473" s="1142"/>
      <c r="H2473" s="1142"/>
      <c r="I2473" s="1148"/>
      <c r="J2473" s="1142"/>
      <c r="K2473" s="1142"/>
      <c r="L2473" s="1142"/>
      <c r="M2473" s="1142"/>
      <c r="N2473" s="1142"/>
    </row>
    <row r="2474" spans="1:14" s="3" customFormat="1" x14ac:dyDescent="0.25">
      <c r="A2474" s="727"/>
      <c r="B2474" s="609"/>
      <c r="C2474" s="609"/>
      <c r="D2474" s="610"/>
      <c r="E2474" s="1140"/>
      <c r="F2474" s="1141"/>
      <c r="G2474" s="1142"/>
      <c r="H2474" s="1142"/>
      <c r="I2474" s="1148"/>
      <c r="J2474" s="1142"/>
      <c r="K2474" s="1142"/>
      <c r="L2474" s="1142"/>
      <c r="M2474" s="1142"/>
      <c r="N2474" s="1142"/>
    </row>
    <row r="2475" spans="1:14" s="3" customFormat="1" x14ac:dyDescent="0.25">
      <c r="A2475" s="727"/>
      <c r="B2475" s="609"/>
      <c r="C2475" s="609"/>
      <c r="D2475" s="610"/>
      <c r="E2475" s="1140"/>
      <c r="F2475" s="1141"/>
      <c r="G2475" s="1142"/>
      <c r="H2475" s="1142"/>
      <c r="I2475" s="1148"/>
      <c r="J2475" s="1142"/>
      <c r="K2475" s="1142"/>
      <c r="L2475" s="1142"/>
      <c r="M2475" s="1142"/>
      <c r="N2475" s="1142"/>
    </row>
    <row r="2476" spans="1:14" s="3" customFormat="1" x14ac:dyDescent="0.25">
      <c r="A2476" s="727"/>
      <c r="B2476" s="609"/>
      <c r="C2476" s="609"/>
      <c r="D2476" s="610"/>
      <c r="E2476" s="1140"/>
      <c r="F2476" s="1141"/>
      <c r="G2476" s="1142"/>
      <c r="H2476" s="1142"/>
      <c r="I2476" s="1148"/>
      <c r="J2476" s="1142"/>
      <c r="K2476" s="1142"/>
      <c r="L2476" s="1142"/>
      <c r="M2476" s="1142"/>
      <c r="N2476" s="1142"/>
    </row>
    <row r="2477" spans="1:14" s="3" customFormat="1" x14ac:dyDescent="0.25">
      <c r="A2477" s="727"/>
      <c r="B2477" s="609"/>
      <c r="C2477" s="609"/>
      <c r="D2477" s="610"/>
      <c r="E2477" s="1140"/>
      <c r="F2477" s="1141"/>
      <c r="G2477" s="1142"/>
      <c r="H2477" s="1142"/>
      <c r="I2477" s="1148"/>
      <c r="J2477" s="1142"/>
      <c r="K2477" s="1142"/>
      <c r="L2477" s="1142"/>
      <c r="M2477" s="1142"/>
      <c r="N2477" s="1142"/>
    </row>
    <row r="2478" spans="1:14" s="3" customFormat="1" x14ac:dyDescent="0.25">
      <c r="A2478" s="727"/>
      <c r="B2478" s="609"/>
      <c r="C2478" s="609"/>
      <c r="D2478" s="610"/>
      <c r="E2478" s="1140"/>
      <c r="F2478" s="1141"/>
      <c r="G2478" s="1142"/>
      <c r="H2478" s="1142"/>
      <c r="I2478" s="1148"/>
      <c r="J2478" s="1142"/>
      <c r="K2478" s="1142"/>
      <c r="L2478" s="1142"/>
      <c r="M2478" s="1142"/>
      <c r="N2478" s="1142"/>
    </row>
    <row r="2479" spans="1:14" s="3" customFormat="1" x14ac:dyDescent="0.25">
      <c r="A2479" s="727"/>
      <c r="B2479" s="609"/>
      <c r="C2479" s="609"/>
      <c r="D2479" s="610"/>
      <c r="E2479" s="1140"/>
      <c r="F2479" s="1141"/>
      <c r="G2479" s="1142"/>
      <c r="H2479" s="1142"/>
      <c r="I2479" s="1148"/>
      <c r="J2479" s="1142"/>
      <c r="K2479" s="1142"/>
      <c r="L2479" s="1142"/>
      <c r="M2479" s="1142"/>
      <c r="N2479" s="1142"/>
    </row>
    <row r="2480" spans="1:14" s="3" customFormat="1" x14ac:dyDescent="0.25">
      <c r="A2480" s="727"/>
      <c r="B2480" s="609"/>
      <c r="C2480" s="609"/>
      <c r="D2480" s="610"/>
      <c r="E2480" s="1140"/>
      <c r="F2480" s="1141"/>
      <c r="G2480" s="1142"/>
      <c r="H2480" s="1142"/>
      <c r="I2480" s="1148"/>
      <c r="J2480" s="1142"/>
      <c r="K2480" s="1142"/>
      <c r="L2480" s="1142"/>
      <c r="M2480" s="1142"/>
      <c r="N2480" s="1142"/>
    </row>
    <row r="2481" spans="1:14" s="3" customFormat="1" x14ac:dyDescent="0.25">
      <c r="A2481" s="727"/>
      <c r="B2481" s="609"/>
      <c r="C2481" s="609"/>
      <c r="D2481" s="610"/>
      <c r="E2481" s="1140"/>
      <c r="F2481" s="1141"/>
      <c r="G2481" s="1142"/>
      <c r="H2481" s="1142"/>
      <c r="I2481" s="1148"/>
      <c r="J2481" s="1142"/>
      <c r="K2481" s="1142"/>
      <c r="L2481" s="1142"/>
      <c r="M2481" s="1142"/>
      <c r="N2481" s="1142"/>
    </row>
    <row r="2482" spans="1:14" s="3" customFormat="1" x14ac:dyDescent="0.25">
      <c r="A2482" s="727"/>
      <c r="B2482" s="609"/>
      <c r="C2482" s="609"/>
      <c r="D2482" s="610"/>
      <c r="E2482" s="1140"/>
      <c r="F2482" s="1141"/>
      <c r="G2482" s="1142"/>
      <c r="H2482" s="1142"/>
      <c r="I2482" s="1148"/>
      <c r="J2482" s="1142"/>
      <c r="K2482" s="1142"/>
      <c r="L2482" s="1142"/>
      <c r="M2482" s="1142"/>
      <c r="N2482" s="1142"/>
    </row>
    <row r="2483" spans="1:14" s="3" customFormat="1" x14ac:dyDescent="0.25">
      <c r="A2483" s="727"/>
      <c r="B2483" s="609"/>
      <c r="C2483" s="609"/>
      <c r="D2483" s="610"/>
      <c r="E2483" s="1140"/>
      <c r="F2483" s="1141"/>
      <c r="G2483" s="1142"/>
      <c r="H2483" s="1142"/>
      <c r="I2483" s="1148"/>
      <c r="J2483" s="1142"/>
      <c r="K2483" s="1142"/>
      <c r="L2483" s="1142"/>
      <c r="M2483" s="1142"/>
      <c r="N2483" s="1142"/>
    </row>
    <row r="2484" spans="1:14" s="3" customFormat="1" x14ac:dyDescent="0.25">
      <c r="A2484" s="727"/>
      <c r="B2484" s="609"/>
      <c r="C2484" s="609"/>
      <c r="D2484" s="610"/>
      <c r="E2484" s="1140"/>
      <c r="F2484" s="1141"/>
      <c r="G2484" s="1142"/>
      <c r="H2484" s="1142"/>
      <c r="I2484" s="1148"/>
      <c r="J2484" s="1142"/>
      <c r="K2484" s="1142"/>
      <c r="L2484" s="1142"/>
      <c r="M2484" s="1142"/>
      <c r="N2484" s="1142"/>
    </row>
    <row r="2485" spans="1:14" s="3" customFormat="1" x14ac:dyDescent="0.25">
      <c r="A2485" s="727"/>
      <c r="B2485" s="609"/>
      <c r="C2485" s="609"/>
      <c r="D2485" s="610"/>
      <c r="E2485" s="1140"/>
      <c r="F2485" s="1141"/>
      <c r="G2485" s="1142"/>
      <c r="H2485" s="1142"/>
      <c r="I2485" s="1148"/>
      <c r="J2485" s="1142"/>
      <c r="K2485" s="1142"/>
      <c r="L2485" s="1142"/>
      <c r="M2485" s="1142"/>
      <c r="N2485" s="1142"/>
    </row>
    <row r="2486" spans="1:14" s="3" customFormat="1" x14ac:dyDescent="0.25">
      <c r="A2486" s="727"/>
      <c r="B2486" s="609"/>
      <c r="C2486" s="609"/>
      <c r="D2486" s="610"/>
      <c r="E2486" s="1140"/>
      <c r="F2486" s="1141"/>
      <c r="G2486" s="1142"/>
      <c r="H2486" s="1142"/>
      <c r="I2486" s="1148"/>
      <c r="J2486" s="1142"/>
      <c r="K2486" s="1142"/>
      <c r="L2486" s="1142"/>
      <c r="M2486" s="1142"/>
      <c r="N2486" s="1142"/>
    </row>
    <row r="2487" spans="1:14" s="3" customFormat="1" x14ac:dyDescent="0.25">
      <c r="A2487" s="727"/>
      <c r="B2487" s="609"/>
      <c r="C2487" s="609"/>
      <c r="D2487" s="610"/>
      <c r="E2487" s="1140"/>
      <c r="F2487" s="1141"/>
      <c r="G2487" s="1142"/>
      <c r="H2487" s="1142"/>
      <c r="I2487" s="1148"/>
      <c r="J2487" s="1142"/>
      <c r="K2487" s="1142"/>
      <c r="L2487" s="1142"/>
      <c r="M2487" s="1142"/>
      <c r="N2487" s="1142"/>
    </row>
    <row r="2488" spans="1:14" s="3" customFormat="1" x14ac:dyDescent="0.25">
      <c r="A2488" s="727"/>
      <c r="B2488" s="609"/>
      <c r="C2488" s="609"/>
      <c r="D2488" s="610"/>
      <c r="E2488" s="1140"/>
      <c r="F2488" s="1141"/>
      <c r="G2488" s="1142"/>
      <c r="H2488" s="1142"/>
      <c r="I2488" s="1148"/>
      <c r="J2488" s="1142"/>
      <c r="K2488" s="1142"/>
      <c r="L2488" s="1142"/>
      <c r="M2488" s="1142"/>
      <c r="N2488" s="1142"/>
    </row>
    <row r="2489" spans="1:14" s="3" customFormat="1" x14ac:dyDescent="0.25">
      <c r="A2489" s="727"/>
      <c r="B2489" s="609"/>
      <c r="C2489" s="609"/>
      <c r="D2489" s="610"/>
      <c r="E2489" s="1140"/>
      <c r="F2489" s="1141"/>
      <c r="G2489" s="1142"/>
      <c r="H2489" s="1142"/>
      <c r="I2489" s="1148"/>
      <c r="J2489" s="1142"/>
      <c r="K2489" s="1142"/>
      <c r="L2489" s="1142"/>
      <c r="M2489" s="1142"/>
      <c r="N2489" s="1142"/>
    </row>
    <row r="2490" spans="1:14" s="3" customFormat="1" x14ac:dyDescent="0.25">
      <c r="A2490" s="727"/>
      <c r="B2490" s="609"/>
      <c r="C2490" s="609"/>
      <c r="D2490" s="610"/>
      <c r="E2490" s="1140"/>
      <c r="F2490" s="1141"/>
      <c r="G2490" s="1142"/>
      <c r="H2490" s="1142"/>
      <c r="I2490" s="1148"/>
      <c r="J2490" s="1142"/>
      <c r="K2490" s="1142"/>
      <c r="L2490" s="1142"/>
      <c r="M2490" s="1142"/>
      <c r="N2490" s="1142"/>
    </row>
    <row r="2491" spans="1:14" s="3" customFormat="1" x14ac:dyDescent="0.25">
      <c r="A2491" s="727"/>
      <c r="B2491" s="609"/>
      <c r="C2491" s="609"/>
      <c r="D2491" s="610"/>
      <c r="E2491" s="1140"/>
      <c r="F2491" s="1141"/>
      <c r="G2491" s="1142"/>
      <c r="H2491" s="1142"/>
      <c r="I2491" s="1148"/>
      <c r="J2491" s="1142"/>
      <c r="K2491" s="1142"/>
      <c r="L2491" s="1142"/>
      <c r="M2491" s="1142"/>
      <c r="N2491" s="1142"/>
    </row>
    <row r="2492" spans="1:14" s="3" customFormat="1" x14ac:dyDescent="0.25">
      <c r="A2492" s="727"/>
      <c r="B2492" s="609"/>
      <c r="C2492" s="609"/>
      <c r="D2492" s="610"/>
      <c r="E2492" s="1140"/>
      <c r="F2492" s="1141"/>
      <c r="G2492" s="1142"/>
      <c r="H2492" s="1142"/>
      <c r="I2492" s="1148"/>
      <c r="J2492" s="1142"/>
      <c r="K2492" s="1142"/>
      <c r="L2492" s="1142"/>
      <c r="M2492" s="1142"/>
      <c r="N2492" s="1142"/>
    </row>
    <row r="2493" spans="1:14" s="3" customFormat="1" x14ac:dyDescent="0.25">
      <c r="A2493" s="727"/>
      <c r="B2493" s="609"/>
      <c r="C2493" s="609"/>
      <c r="D2493" s="610"/>
      <c r="E2493" s="1140"/>
      <c r="F2493" s="1141"/>
      <c r="G2493" s="1142"/>
      <c r="H2493" s="1142"/>
      <c r="I2493" s="1148"/>
      <c r="J2493" s="1142"/>
      <c r="K2493" s="1142"/>
      <c r="L2493" s="1142"/>
      <c r="M2493" s="1142"/>
      <c r="N2493" s="1142"/>
    </row>
    <row r="2494" spans="1:14" s="3" customFormat="1" x14ac:dyDescent="0.25">
      <c r="A2494" s="727"/>
      <c r="B2494" s="609"/>
      <c r="C2494" s="609"/>
      <c r="D2494" s="610"/>
      <c r="E2494" s="1140"/>
      <c r="F2494" s="1141"/>
      <c r="G2494" s="1142"/>
      <c r="H2494" s="1142"/>
      <c r="I2494" s="1148"/>
      <c r="J2494" s="1142"/>
      <c r="K2494" s="1142"/>
      <c r="L2494" s="1142"/>
      <c r="M2494" s="1142"/>
      <c r="N2494" s="1142"/>
    </row>
    <row r="2495" spans="1:14" s="3" customFormat="1" x14ac:dyDescent="0.25">
      <c r="A2495" s="727"/>
      <c r="B2495" s="609"/>
      <c r="C2495" s="609"/>
      <c r="D2495" s="610"/>
      <c r="E2495" s="1140"/>
      <c r="F2495" s="1141"/>
      <c r="G2495" s="1142"/>
      <c r="H2495" s="1142"/>
      <c r="I2495" s="1148"/>
      <c r="J2495" s="1142"/>
      <c r="K2495" s="1142"/>
      <c r="L2495" s="1142"/>
      <c r="M2495" s="1142"/>
      <c r="N2495" s="1142"/>
    </row>
    <row r="2496" spans="1:14" s="3" customFormat="1" x14ac:dyDescent="0.25">
      <c r="A2496" s="727"/>
      <c r="B2496" s="609"/>
      <c r="C2496" s="609"/>
      <c r="D2496" s="610"/>
      <c r="E2496" s="1140"/>
      <c r="F2496" s="1141"/>
      <c r="G2496" s="1142"/>
      <c r="H2496" s="1142"/>
      <c r="I2496" s="1148"/>
      <c r="J2496" s="1142"/>
      <c r="K2496" s="1142"/>
      <c r="L2496" s="1142"/>
      <c r="M2496" s="1142"/>
      <c r="N2496" s="1142"/>
    </row>
    <row r="2497" spans="1:14" s="3" customFormat="1" x14ac:dyDescent="0.25">
      <c r="A2497" s="727"/>
      <c r="B2497" s="609"/>
      <c r="C2497" s="609"/>
      <c r="D2497" s="610"/>
      <c r="E2497" s="1140"/>
      <c r="F2497" s="1141"/>
      <c r="G2497" s="1142"/>
      <c r="H2497" s="1142"/>
      <c r="I2497" s="1148"/>
      <c r="J2497" s="1142"/>
      <c r="K2497" s="1142"/>
      <c r="L2497" s="1142"/>
      <c r="M2497" s="1142"/>
      <c r="N2497" s="1142"/>
    </row>
    <row r="2498" spans="1:14" s="3" customFormat="1" x14ac:dyDescent="0.25">
      <c r="A2498" s="727"/>
      <c r="B2498" s="609"/>
      <c r="C2498" s="609"/>
      <c r="D2498" s="610"/>
      <c r="E2498" s="1140"/>
      <c r="F2498" s="1141"/>
      <c r="G2498" s="1142"/>
      <c r="H2498" s="1142"/>
      <c r="I2498" s="1148"/>
      <c r="J2498" s="1142"/>
      <c r="K2498" s="1142"/>
      <c r="L2498" s="1142"/>
      <c r="M2498" s="1142"/>
      <c r="N2498" s="1142"/>
    </row>
    <row r="2499" spans="1:14" s="3" customFormat="1" x14ac:dyDescent="0.25">
      <c r="A2499" s="727"/>
      <c r="B2499" s="609"/>
      <c r="C2499" s="609"/>
      <c r="D2499" s="610"/>
      <c r="E2499" s="1140"/>
      <c r="F2499" s="1141"/>
      <c r="G2499" s="1142"/>
      <c r="H2499" s="1142"/>
      <c r="I2499" s="1148"/>
      <c r="J2499" s="1142"/>
      <c r="K2499" s="1142"/>
      <c r="L2499" s="1142"/>
      <c r="M2499" s="1142"/>
      <c r="N2499" s="1142"/>
    </row>
    <row r="2500" spans="1:14" s="3" customFormat="1" x14ac:dyDescent="0.25">
      <c r="A2500" s="727"/>
      <c r="B2500" s="609"/>
      <c r="C2500" s="609"/>
      <c r="D2500" s="610"/>
      <c r="E2500" s="1140"/>
      <c r="F2500" s="1141"/>
      <c r="G2500" s="1142"/>
      <c r="H2500" s="1142"/>
      <c r="I2500" s="1148"/>
      <c r="J2500" s="1142"/>
      <c r="K2500" s="1142"/>
      <c r="L2500" s="1142"/>
      <c r="M2500" s="1142"/>
      <c r="N2500" s="1142"/>
    </row>
    <row r="2501" spans="1:14" s="3" customFormat="1" x14ac:dyDescent="0.25">
      <c r="A2501" s="727"/>
      <c r="B2501" s="609"/>
      <c r="C2501" s="609"/>
      <c r="D2501" s="610"/>
      <c r="E2501" s="1140"/>
      <c r="F2501" s="1141"/>
      <c r="G2501" s="1142"/>
      <c r="H2501" s="1142"/>
      <c r="I2501" s="1148"/>
      <c r="J2501" s="1142"/>
      <c r="K2501" s="1142"/>
      <c r="L2501" s="1142"/>
      <c r="M2501" s="1142"/>
      <c r="N2501" s="1142"/>
    </row>
    <row r="2502" spans="1:14" s="3" customFormat="1" x14ac:dyDescent="0.25">
      <c r="A2502" s="727"/>
      <c r="B2502" s="609"/>
      <c r="C2502" s="609"/>
      <c r="D2502" s="610"/>
      <c r="E2502" s="1140"/>
      <c r="F2502" s="1141"/>
      <c r="G2502" s="1142"/>
      <c r="H2502" s="1142"/>
      <c r="I2502" s="1148"/>
      <c r="J2502" s="1142"/>
      <c r="K2502" s="1142"/>
      <c r="L2502" s="1142"/>
      <c r="M2502" s="1142"/>
      <c r="N2502" s="1142"/>
    </row>
    <row r="2503" spans="1:14" s="3" customFormat="1" x14ac:dyDescent="0.25">
      <c r="A2503" s="727"/>
      <c r="B2503" s="609"/>
      <c r="C2503" s="609"/>
      <c r="D2503" s="610"/>
      <c r="E2503" s="1140"/>
      <c r="F2503" s="1141"/>
      <c r="G2503" s="1142"/>
      <c r="H2503" s="1142"/>
      <c r="I2503" s="1148"/>
      <c r="J2503" s="1142"/>
      <c r="K2503" s="1142"/>
      <c r="L2503" s="1142"/>
      <c r="M2503" s="1142"/>
      <c r="N2503" s="1142"/>
    </row>
    <row r="2504" spans="1:14" s="3" customFormat="1" x14ac:dyDescent="0.25">
      <c r="A2504" s="727"/>
      <c r="B2504" s="609"/>
      <c r="C2504" s="609"/>
      <c r="D2504" s="610"/>
      <c r="E2504" s="1140"/>
      <c r="F2504" s="1141"/>
      <c r="G2504" s="1142"/>
      <c r="H2504" s="1142"/>
      <c r="I2504" s="1148"/>
      <c r="J2504" s="1142"/>
      <c r="K2504" s="1142"/>
      <c r="L2504" s="1142"/>
      <c r="M2504" s="1142"/>
      <c r="N2504" s="1142"/>
    </row>
    <row r="2505" spans="1:14" s="3" customFormat="1" x14ac:dyDescent="0.25">
      <c r="A2505" s="727"/>
      <c r="B2505" s="609"/>
      <c r="C2505" s="609"/>
      <c r="D2505" s="610"/>
      <c r="E2505" s="1140"/>
      <c r="F2505" s="1141"/>
      <c r="G2505" s="1142"/>
      <c r="H2505" s="1142"/>
      <c r="I2505" s="1148"/>
      <c r="J2505" s="1142"/>
      <c r="K2505" s="1142"/>
      <c r="L2505" s="1142"/>
      <c r="M2505" s="1142"/>
      <c r="N2505" s="1142"/>
    </row>
    <row r="2506" spans="1:14" s="3" customFormat="1" x14ac:dyDescent="0.25">
      <c r="A2506" s="727"/>
      <c r="B2506" s="609"/>
      <c r="C2506" s="609"/>
      <c r="D2506" s="610"/>
      <c r="E2506" s="1140"/>
      <c r="F2506" s="1141"/>
      <c r="G2506" s="1142"/>
      <c r="H2506" s="1142"/>
      <c r="I2506" s="1148"/>
      <c r="J2506" s="1142"/>
      <c r="K2506" s="1142"/>
      <c r="L2506" s="1142"/>
      <c r="M2506" s="1142"/>
      <c r="N2506" s="1142"/>
    </row>
    <row r="2507" spans="1:14" s="3" customFormat="1" x14ac:dyDescent="0.25">
      <c r="A2507" s="727"/>
      <c r="B2507" s="609"/>
      <c r="C2507" s="609"/>
      <c r="D2507" s="610"/>
      <c r="E2507" s="1140"/>
      <c r="F2507" s="1141"/>
      <c r="G2507" s="1142"/>
      <c r="H2507" s="1142"/>
      <c r="I2507" s="1148"/>
      <c r="J2507" s="1142"/>
      <c r="K2507" s="1142"/>
      <c r="L2507" s="1142"/>
      <c r="M2507" s="1142"/>
      <c r="N2507" s="1142"/>
    </row>
    <row r="2508" spans="1:14" s="3" customFormat="1" x14ac:dyDescent="0.25">
      <c r="A2508" s="727"/>
      <c r="B2508" s="609"/>
      <c r="C2508" s="609"/>
      <c r="D2508" s="610"/>
      <c r="E2508" s="1140"/>
      <c r="F2508" s="1141"/>
      <c r="G2508" s="1142"/>
      <c r="H2508" s="1142"/>
      <c r="I2508" s="1148"/>
      <c r="J2508" s="1142"/>
      <c r="K2508" s="1142"/>
      <c r="L2508" s="1142"/>
      <c r="M2508" s="1142"/>
      <c r="N2508" s="1142"/>
    </row>
    <row r="2509" spans="1:14" s="3" customFormat="1" x14ac:dyDescent="0.25">
      <c r="A2509" s="727"/>
      <c r="B2509" s="609"/>
      <c r="C2509" s="609"/>
      <c r="D2509" s="610"/>
      <c r="E2509" s="1140"/>
      <c r="F2509" s="1141"/>
      <c r="G2509" s="1142"/>
      <c r="H2509" s="1142"/>
      <c r="I2509" s="1148"/>
      <c r="J2509" s="1142"/>
      <c r="K2509" s="1142"/>
      <c r="L2509" s="1142"/>
      <c r="M2509" s="1142"/>
      <c r="N2509" s="1142"/>
    </row>
    <row r="2510" spans="1:14" s="3" customFormat="1" x14ac:dyDescent="0.25">
      <c r="A2510" s="727"/>
      <c r="B2510" s="609"/>
      <c r="C2510" s="609"/>
      <c r="D2510" s="610"/>
      <c r="E2510" s="1140"/>
      <c r="F2510" s="1141"/>
      <c r="G2510" s="1142"/>
      <c r="H2510" s="1142"/>
      <c r="I2510" s="1148"/>
      <c r="J2510" s="1142"/>
      <c r="K2510" s="1142"/>
      <c r="L2510" s="1142"/>
      <c r="M2510" s="1142"/>
      <c r="N2510" s="1142"/>
    </row>
    <row r="2511" spans="1:14" s="3" customFormat="1" x14ac:dyDescent="0.25">
      <c r="A2511" s="727"/>
      <c r="B2511" s="609"/>
      <c r="C2511" s="609"/>
      <c r="D2511" s="610"/>
      <c r="E2511" s="1140"/>
      <c r="F2511" s="1141"/>
      <c r="G2511" s="1142"/>
      <c r="H2511" s="1142"/>
      <c r="I2511" s="1148"/>
      <c r="J2511" s="1142"/>
      <c r="K2511" s="1142"/>
      <c r="L2511" s="1142"/>
      <c r="M2511" s="1142"/>
      <c r="N2511" s="1142"/>
    </row>
    <row r="2512" spans="1:14" s="3" customFormat="1" x14ac:dyDescent="0.25">
      <c r="A2512" s="727"/>
      <c r="B2512" s="609"/>
      <c r="C2512" s="609"/>
      <c r="D2512" s="610"/>
      <c r="E2512" s="1140"/>
      <c r="F2512" s="1141"/>
      <c r="G2512" s="1142"/>
      <c r="H2512" s="1142"/>
      <c r="I2512" s="1148"/>
      <c r="J2512" s="1142"/>
      <c r="K2512" s="1142"/>
      <c r="L2512" s="1142"/>
      <c r="M2512" s="1142"/>
      <c r="N2512" s="1142"/>
    </row>
    <row r="2513" spans="1:14" s="3" customFormat="1" x14ac:dyDescent="0.25">
      <c r="A2513" s="727"/>
      <c r="B2513" s="609"/>
      <c r="C2513" s="609"/>
      <c r="D2513" s="610"/>
      <c r="E2513" s="1140"/>
      <c r="F2513" s="1141"/>
      <c r="G2513" s="1142"/>
      <c r="H2513" s="1142"/>
      <c r="I2513" s="1148"/>
      <c r="J2513" s="1142"/>
      <c r="K2513" s="1142"/>
      <c r="L2513" s="1142"/>
      <c r="M2513" s="1142"/>
      <c r="N2513" s="1142"/>
    </row>
    <row r="2514" spans="1:14" s="3" customFormat="1" x14ac:dyDescent="0.25">
      <c r="A2514" s="727"/>
      <c r="B2514" s="609"/>
      <c r="C2514" s="609"/>
      <c r="D2514" s="610"/>
      <c r="E2514" s="1140"/>
      <c r="F2514" s="1141"/>
      <c r="G2514" s="1142"/>
      <c r="H2514" s="1142"/>
      <c r="I2514" s="1148"/>
      <c r="J2514" s="1142"/>
      <c r="K2514" s="1142"/>
      <c r="L2514" s="1142"/>
      <c r="M2514" s="1142"/>
      <c r="N2514" s="1142"/>
    </row>
    <row r="2515" spans="1:14" s="3" customFormat="1" x14ac:dyDescent="0.25">
      <c r="A2515" s="727"/>
      <c r="B2515" s="609"/>
      <c r="C2515" s="609"/>
      <c r="D2515" s="610"/>
      <c r="E2515" s="1140"/>
      <c r="F2515" s="1141"/>
      <c r="G2515" s="1142"/>
      <c r="H2515" s="1142"/>
      <c r="I2515" s="1148"/>
      <c r="J2515" s="1142"/>
      <c r="K2515" s="1142"/>
      <c r="L2515" s="1142"/>
      <c r="M2515" s="1142"/>
      <c r="N2515" s="1142"/>
    </row>
    <row r="2516" spans="1:14" s="3" customFormat="1" x14ac:dyDescent="0.25">
      <c r="A2516" s="727"/>
      <c r="B2516" s="609"/>
      <c r="C2516" s="609"/>
      <c r="D2516" s="610"/>
      <c r="E2516" s="1140"/>
      <c r="F2516" s="1141"/>
      <c r="G2516" s="1142"/>
      <c r="H2516" s="1142"/>
      <c r="I2516" s="1148"/>
      <c r="J2516" s="1142"/>
      <c r="K2516" s="1142"/>
      <c r="L2516" s="1142"/>
      <c r="M2516" s="1142"/>
      <c r="N2516" s="1142"/>
    </row>
    <row r="2517" spans="1:14" s="3" customFormat="1" x14ac:dyDescent="0.25">
      <c r="A2517" s="727"/>
      <c r="B2517" s="609"/>
      <c r="C2517" s="609"/>
      <c r="D2517" s="610"/>
      <c r="E2517" s="1140"/>
      <c r="F2517" s="1141"/>
      <c r="G2517" s="1142"/>
      <c r="H2517" s="1142"/>
      <c r="I2517" s="1148"/>
      <c r="J2517" s="1142"/>
      <c r="K2517" s="1142"/>
      <c r="L2517" s="1142"/>
      <c r="M2517" s="1142"/>
      <c r="N2517" s="1142"/>
    </row>
    <row r="2518" spans="1:14" s="3" customFormat="1" x14ac:dyDescent="0.25">
      <c r="A2518" s="727"/>
      <c r="B2518" s="609"/>
      <c r="C2518" s="609"/>
      <c r="D2518" s="610"/>
      <c r="E2518" s="1140"/>
      <c r="F2518" s="1141"/>
      <c r="G2518" s="1142"/>
      <c r="H2518" s="1142"/>
      <c r="I2518" s="1148"/>
      <c r="J2518" s="1142"/>
      <c r="K2518" s="1142"/>
      <c r="L2518" s="1142"/>
      <c r="M2518" s="1142"/>
      <c r="N2518" s="1142"/>
    </row>
    <row r="2519" spans="1:14" s="3" customFormat="1" x14ac:dyDescent="0.25">
      <c r="A2519" s="727"/>
      <c r="B2519" s="609"/>
      <c r="C2519" s="609"/>
      <c r="D2519" s="610"/>
      <c r="E2519" s="1140"/>
      <c r="F2519" s="1141"/>
      <c r="G2519" s="1142"/>
      <c r="H2519" s="1142"/>
      <c r="I2519" s="1148"/>
      <c r="J2519" s="1142"/>
      <c r="K2519" s="1142"/>
      <c r="L2519" s="1142"/>
      <c r="M2519" s="1142"/>
      <c r="N2519" s="1142"/>
    </row>
    <row r="2520" spans="1:14" s="3" customFormat="1" x14ac:dyDescent="0.25">
      <c r="A2520" s="727"/>
      <c r="B2520" s="609"/>
      <c r="C2520" s="609"/>
      <c r="D2520" s="610"/>
      <c r="E2520" s="1140"/>
      <c r="F2520" s="1141"/>
      <c r="G2520" s="1142"/>
      <c r="H2520" s="1142"/>
      <c r="I2520" s="1148"/>
      <c r="J2520" s="1142"/>
      <c r="K2520" s="1142"/>
      <c r="L2520" s="1142"/>
      <c r="M2520" s="1142"/>
      <c r="N2520" s="1142"/>
    </row>
    <row r="2521" spans="1:14" s="3" customFormat="1" x14ac:dyDescent="0.25">
      <c r="A2521" s="727"/>
      <c r="B2521" s="609"/>
      <c r="C2521" s="609"/>
      <c r="D2521" s="610"/>
      <c r="E2521" s="1140"/>
      <c r="F2521" s="1141"/>
      <c r="G2521" s="1142"/>
      <c r="H2521" s="1142"/>
      <c r="I2521" s="1148"/>
      <c r="J2521" s="1142"/>
      <c r="K2521" s="1142"/>
      <c r="L2521" s="1142"/>
      <c r="M2521" s="1142"/>
      <c r="N2521" s="1142"/>
    </row>
    <row r="2522" spans="1:14" s="3" customFormat="1" x14ac:dyDescent="0.25">
      <c r="A2522" s="727"/>
      <c r="B2522" s="609"/>
      <c r="C2522" s="609"/>
      <c r="D2522" s="610"/>
      <c r="E2522" s="1140"/>
      <c r="F2522" s="1141"/>
      <c r="G2522" s="1142"/>
      <c r="H2522" s="1142"/>
      <c r="I2522" s="1148"/>
      <c r="J2522" s="1142"/>
      <c r="K2522" s="1142"/>
      <c r="L2522" s="1142"/>
      <c r="M2522" s="1142"/>
      <c r="N2522" s="1142"/>
    </row>
    <row r="2523" spans="1:14" s="3" customFormat="1" x14ac:dyDescent="0.25">
      <c r="A2523" s="727"/>
      <c r="B2523" s="609"/>
      <c r="C2523" s="609"/>
      <c r="D2523" s="610"/>
      <c r="E2523" s="1140"/>
      <c r="F2523" s="1141"/>
      <c r="G2523" s="1142"/>
      <c r="H2523" s="1142"/>
      <c r="I2523" s="1148"/>
      <c r="J2523" s="1142"/>
      <c r="K2523" s="1142"/>
      <c r="L2523" s="1142"/>
      <c r="M2523" s="1142"/>
      <c r="N2523" s="1142"/>
    </row>
    <row r="2524" spans="1:14" s="3" customFormat="1" x14ac:dyDescent="0.25">
      <c r="A2524" s="727"/>
      <c r="B2524" s="609"/>
      <c r="C2524" s="609"/>
      <c r="D2524" s="610"/>
      <c r="E2524" s="1140"/>
      <c r="F2524" s="1141"/>
      <c r="G2524" s="1142"/>
      <c r="H2524" s="1142"/>
      <c r="I2524" s="1148"/>
      <c r="J2524" s="1142"/>
      <c r="K2524" s="1142"/>
      <c r="L2524" s="1142"/>
      <c r="M2524" s="1142"/>
      <c r="N2524" s="1142"/>
    </row>
    <row r="2525" spans="1:14" s="3" customFormat="1" x14ac:dyDescent="0.25">
      <c r="A2525" s="727"/>
      <c r="B2525" s="609"/>
      <c r="C2525" s="609"/>
      <c r="D2525" s="610"/>
      <c r="E2525" s="1140"/>
      <c r="F2525" s="1141"/>
      <c r="G2525" s="1142"/>
      <c r="H2525" s="1142"/>
      <c r="I2525" s="1148"/>
      <c r="J2525" s="1142"/>
      <c r="K2525" s="1142"/>
      <c r="L2525" s="1142"/>
      <c r="M2525" s="1142"/>
      <c r="N2525" s="1142"/>
    </row>
    <row r="2526" spans="1:14" s="3" customFormat="1" x14ac:dyDescent="0.25">
      <c r="A2526" s="727"/>
      <c r="B2526" s="609"/>
      <c r="C2526" s="609"/>
      <c r="D2526" s="610"/>
      <c r="E2526" s="1140"/>
      <c r="F2526" s="1141"/>
      <c r="G2526" s="1142"/>
      <c r="H2526" s="1142"/>
      <c r="I2526" s="1148"/>
      <c r="J2526" s="1142"/>
      <c r="K2526" s="1142"/>
      <c r="L2526" s="1142"/>
      <c r="M2526" s="1142"/>
      <c r="N2526" s="1142"/>
    </row>
    <row r="2527" spans="1:14" s="3" customFormat="1" x14ac:dyDescent="0.25">
      <c r="A2527" s="727"/>
      <c r="B2527" s="609"/>
      <c r="C2527" s="609"/>
      <c r="D2527" s="610"/>
      <c r="E2527" s="1140"/>
      <c r="F2527" s="1141"/>
      <c r="G2527" s="1142"/>
      <c r="H2527" s="1142"/>
      <c r="I2527" s="1148"/>
      <c r="J2527" s="1142"/>
      <c r="K2527" s="1142"/>
      <c r="L2527" s="1142"/>
      <c r="M2527" s="1142"/>
      <c r="N2527" s="1142"/>
    </row>
    <row r="2528" spans="1:14" s="3" customFormat="1" x14ac:dyDescent="0.25">
      <c r="A2528" s="727"/>
      <c r="B2528" s="609"/>
      <c r="C2528" s="609"/>
      <c r="D2528" s="610"/>
      <c r="E2528" s="1140"/>
      <c r="F2528" s="1141"/>
      <c r="G2528" s="1142"/>
      <c r="H2528" s="1142"/>
      <c r="I2528" s="1148"/>
      <c r="J2528" s="1142"/>
      <c r="K2528" s="1142"/>
      <c r="L2528" s="1142"/>
      <c r="M2528" s="1142"/>
      <c r="N2528" s="1142"/>
    </row>
    <row r="2529" spans="1:14" s="3" customFormat="1" x14ac:dyDescent="0.25">
      <c r="A2529" s="727"/>
      <c r="B2529" s="609"/>
      <c r="C2529" s="609"/>
      <c r="D2529" s="610"/>
      <c r="E2529" s="1140"/>
      <c r="F2529" s="1141"/>
      <c r="G2529" s="1142"/>
      <c r="H2529" s="1142"/>
      <c r="I2529" s="1148"/>
      <c r="J2529" s="1142"/>
      <c r="K2529" s="1142"/>
      <c r="L2529" s="1142"/>
      <c r="M2529" s="1142"/>
      <c r="N2529" s="1142"/>
    </row>
    <row r="2530" spans="1:14" s="3" customFormat="1" x14ac:dyDescent="0.25">
      <c r="A2530" s="727"/>
      <c r="B2530" s="609"/>
      <c r="C2530" s="609"/>
      <c r="D2530" s="610"/>
      <c r="E2530" s="1140"/>
      <c r="F2530" s="1141"/>
      <c r="G2530" s="1142"/>
      <c r="H2530" s="1142"/>
      <c r="I2530" s="1148"/>
      <c r="J2530" s="1142"/>
      <c r="K2530" s="1142"/>
      <c r="L2530" s="1142"/>
      <c r="M2530" s="1142"/>
      <c r="N2530" s="1142"/>
    </row>
    <row r="2531" spans="1:14" s="3" customFormat="1" x14ac:dyDescent="0.25">
      <c r="A2531" s="727"/>
      <c r="B2531" s="609"/>
      <c r="C2531" s="609"/>
      <c r="D2531" s="610"/>
      <c r="E2531" s="1140"/>
      <c r="F2531" s="1141"/>
      <c r="G2531" s="1142"/>
      <c r="H2531" s="1142"/>
      <c r="I2531" s="1148"/>
      <c r="J2531" s="1142"/>
      <c r="K2531" s="1142"/>
      <c r="L2531" s="1142"/>
      <c r="M2531" s="1142"/>
      <c r="N2531" s="1142"/>
    </row>
    <row r="2532" spans="1:14" s="3" customFormat="1" x14ac:dyDescent="0.25">
      <c r="A2532" s="727"/>
      <c r="B2532" s="609"/>
      <c r="C2532" s="609"/>
      <c r="D2532" s="610"/>
      <c r="E2532" s="1140"/>
      <c r="F2532" s="1141"/>
      <c r="G2532" s="1142"/>
      <c r="H2532" s="1142"/>
      <c r="I2532" s="1148"/>
      <c r="J2532" s="1142"/>
      <c r="K2532" s="1142"/>
      <c r="L2532" s="1142"/>
      <c r="M2532" s="1142"/>
      <c r="N2532" s="1142"/>
    </row>
    <row r="2533" spans="1:14" s="3" customFormat="1" x14ac:dyDescent="0.25">
      <c r="A2533" s="727"/>
      <c r="B2533" s="609"/>
      <c r="C2533" s="609"/>
      <c r="D2533" s="610"/>
      <c r="E2533" s="1140"/>
      <c r="F2533" s="1141"/>
      <c r="G2533" s="1142"/>
      <c r="H2533" s="1142"/>
      <c r="I2533" s="1148"/>
      <c r="J2533" s="1142"/>
      <c r="K2533" s="1142"/>
      <c r="L2533" s="1142"/>
      <c r="M2533" s="1142"/>
      <c r="N2533" s="1142"/>
    </row>
    <row r="2534" spans="1:14" s="3" customFormat="1" x14ac:dyDescent="0.25">
      <c r="A2534" s="727"/>
      <c r="B2534" s="609"/>
      <c r="C2534" s="609"/>
      <c r="D2534" s="610"/>
      <c r="E2534" s="1140"/>
      <c r="F2534" s="1141"/>
      <c r="G2534" s="1142"/>
      <c r="H2534" s="1142"/>
      <c r="I2534" s="1148"/>
      <c r="J2534" s="1142"/>
      <c r="K2534" s="1142"/>
      <c r="L2534" s="1142"/>
      <c r="M2534" s="1142"/>
      <c r="N2534" s="1142"/>
    </row>
    <row r="2535" spans="1:14" s="3" customFormat="1" x14ac:dyDescent="0.25">
      <c r="A2535" s="727"/>
      <c r="B2535" s="609"/>
      <c r="C2535" s="609"/>
      <c r="D2535" s="610"/>
      <c r="E2535" s="1140"/>
      <c r="F2535" s="1141"/>
      <c r="G2535" s="1142"/>
      <c r="H2535" s="1142"/>
      <c r="I2535" s="1148"/>
      <c r="J2535" s="1142"/>
      <c r="K2535" s="1142"/>
      <c r="L2535" s="1142"/>
      <c r="M2535" s="1142"/>
      <c r="N2535" s="1142"/>
    </row>
    <row r="2536" spans="1:14" s="3" customFormat="1" x14ac:dyDescent="0.25">
      <c r="A2536" s="727"/>
      <c r="B2536" s="609"/>
      <c r="C2536" s="609"/>
      <c r="D2536" s="610"/>
      <c r="E2536" s="1140"/>
      <c r="F2536" s="1141"/>
      <c r="G2536" s="1142"/>
      <c r="H2536" s="1142"/>
      <c r="I2536" s="1148"/>
      <c r="J2536" s="1142"/>
      <c r="K2536" s="1142"/>
      <c r="L2536" s="1142"/>
      <c r="M2536" s="1142"/>
      <c r="N2536" s="1142"/>
    </row>
    <row r="2537" spans="1:14" s="3" customFormat="1" x14ac:dyDescent="0.25">
      <c r="A2537" s="727"/>
      <c r="B2537" s="609"/>
      <c r="C2537" s="609"/>
      <c r="D2537" s="610"/>
      <c r="E2537" s="1140"/>
      <c r="F2537" s="1141"/>
      <c r="G2537" s="1142"/>
      <c r="H2537" s="1142"/>
      <c r="I2537" s="1148"/>
      <c r="J2537" s="1142"/>
      <c r="K2537" s="1142"/>
      <c r="L2537" s="1142"/>
      <c r="M2537" s="1142"/>
      <c r="N2537" s="1142"/>
    </row>
    <row r="2538" spans="1:14" s="3" customFormat="1" x14ac:dyDescent="0.25">
      <c r="A2538" s="727"/>
      <c r="B2538" s="609"/>
      <c r="C2538" s="609"/>
      <c r="D2538" s="610"/>
      <c r="E2538" s="1140"/>
      <c r="F2538" s="1141"/>
      <c r="G2538" s="1142"/>
      <c r="H2538" s="1142"/>
      <c r="I2538" s="1148"/>
      <c r="J2538" s="1142"/>
      <c r="K2538" s="1142"/>
      <c r="L2538" s="1142"/>
      <c r="M2538" s="1142"/>
      <c r="N2538" s="1142"/>
    </row>
    <row r="2539" spans="1:14" s="3" customFormat="1" x14ac:dyDescent="0.25">
      <c r="A2539" s="727"/>
      <c r="B2539" s="609"/>
      <c r="C2539" s="609"/>
      <c r="D2539" s="610"/>
      <c r="E2539" s="1140"/>
      <c r="F2539" s="1141"/>
      <c r="G2539" s="1142"/>
      <c r="H2539" s="1142"/>
      <c r="I2539" s="1148"/>
      <c r="J2539" s="1142"/>
      <c r="K2539" s="1142"/>
      <c r="L2539" s="1142"/>
      <c r="M2539" s="1142"/>
      <c r="N2539" s="1142"/>
    </row>
    <row r="2540" spans="1:14" s="3" customFormat="1" x14ac:dyDescent="0.25">
      <c r="A2540" s="727"/>
      <c r="B2540" s="609"/>
      <c r="C2540" s="609"/>
      <c r="D2540" s="610"/>
      <c r="E2540" s="1140"/>
      <c r="F2540" s="1141"/>
      <c r="G2540" s="1142"/>
      <c r="H2540" s="1142"/>
      <c r="I2540" s="1148"/>
      <c r="J2540" s="1142"/>
      <c r="K2540" s="1142"/>
      <c r="L2540" s="1142"/>
      <c r="M2540" s="1142"/>
      <c r="N2540" s="1142"/>
    </row>
    <row r="2541" spans="1:14" s="3" customFormat="1" x14ac:dyDescent="0.25">
      <c r="A2541" s="727"/>
      <c r="B2541" s="609"/>
      <c r="C2541" s="609"/>
      <c r="D2541" s="610"/>
      <c r="E2541" s="1140"/>
      <c r="F2541" s="1141"/>
      <c r="G2541" s="1142"/>
      <c r="H2541" s="1142"/>
      <c r="I2541" s="1148"/>
      <c r="J2541" s="1142"/>
      <c r="K2541" s="1142"/>
      <c r="L2541" s="1142"/>
      <c r="M2541" s="1142"/>
      <c r="N2541" s="1142"/>
    </row>
    <row r="2542" spans="1:14" s="3" customFormat="1" x14ac:dyDescent="0.25">
      <c r="A2542" s="727"/>
      <c r="B2542" s="609"/>
      <c r="C2542" s="609"/>
      <c r="D2542" s="610"/>
      <c r="E2542" s="1140"/>
      <c r="F2542" s="1141"/>
      <c r="G2542" s="1142"/>
      <c r="H2542" s="1142"/>
      <c r="I2542" s="1148"/>
      <c r="J2542" s="1142"/>
      <c r="K2542" s="1142"/>
      <c r="L2542" s="1142"/>
      <c r="M2542" s="1142"/>
      <c r="N2542" s="1142"/>
    </row>
    <row r="2543" spans="1:14" s="3" customFormat="1" x14ac:dyDescent="0.25">
      <c r="A2543" s="727"/>
      <c r="B2543" s="609"/>
      <c r="C2543" s="609"/>
      <c r="D2543" s="610"/>
      <c r="E2543" s="1140"/>
      <c r="F2543" s="1141"/>
      <c r="G2543" s="1142"/>
      <c r="H2543" s="1142"/>
      <c r="I2543" s="1148"/>
      <c r="J2543" s="1142"/>
      <c r="K2543" s="1142"/>
      <c r="L2543" s="1142"/>
      <c r="M2543" s="1142"/>
      <c r="N2543" s="1142"/>
    </row>
    <row r="2544" spans="1:14" s="3" customFormat="1" x14ac:dyDescent="0.25">
      <c r="A2544" s="727"/>
      <c r="B2544" s="609"/>
      <c r="C2544" s="609"/>
      <c r="D2544" s="610"/>
      <c r="E2544" s="1140"/>
      <c r="F2544" s="1141"/>
      <c r="G2544" s="1142"/>
      <c r="H2544" s="1142"/>
      <c r="I2544" s="1148"/>
      <c r="J2544" s="1142"/>
      <c r="K2544" s="1142"/>
      <c r="L2544" s="1142"/>
      <c r="M2544" s="1142"/>
      <c r="N2544" s="1142"/>
    </row>
    <row r="2545" spans="1:14" s="3" customFormat="1" x14ac:dyDescent="0.25">
      <c r="A2545" s="727"/>
      <c r="B2545" s="609"/>
      <c r="C2545" s="609"/>
      <c r="D2545" s="610"/>
      <c r="E2545" s="1140"/>
      <c r="F2545" s="1141"/>
      <c r="G2545" s="1142"/>
      <c r="H2545" s="1142"/>
      <c r="I2545" s="1148"/>
      <c r="J2545" s="1142"/>
      <c r="K2545" s="1142"/>
      <c r="L2545" s="1142"/>
      <c r="M2545" s="1142"/>
      <c r="N2545" s="1142"/>
    </row>
    <row r="2546" spans="1:14" s="3" customFormat="1" x14ac:dyDescent="0.25">
      <c r="A2546" s="727"/>
      <c r="B2546" s="609"/>
      <c r="C2546" s="609"/>
      <c r="D2546" s="610"/>
      <c r="E2546" s="1140"/>
      <c r="F2546" s="1141"/>
      <c r="G2546" s="1142"/>
      <c r="H2546" s="1142"/>
      <c r="I2546" s="1148"/>
      <c r="J2546" s="1142"/>
      <c r="K2546" s="1142"/>
      <c r="L2546" s="1142"/>
      <c r="M2546" s="1142"/>
      <c r="N2546" s="1142"/>
    </row>
    <row r="2547" spans="1:14" s="3" customFormat="1" x14ac:dyDescent="0.25">
      <c r="A2547" s="727"/>
      <c r="B2547" s="609"/>
      <c r="C2547" s="609"/>
      <c r="D2547" s="610"/>
      <c r="E2547" s="1140"/>
      <c r="F2547" s="1141"/>
      <c r="G2547" s="1142"/>
      <c r="H2547" s="1142"/>
      <c r="I2547" s="1148"/>
      <c r="J2547" s="1142"/>
      <c r="K2547" s="1142"/>
      <c r="L2547" s="1142"/>
      <c r="M2547" s="1142"/>
      <c r="N2547" s="1142"/>
    </row>
    <row r="2548" spans="1:14" s="3" customFormat="1" x14ac:dyDescent="0.25">
      <c r="A2548" s="727"/>
      <c r="B2548" s="609"/>
      <c r="C2548" s="609"/>
      <c r="D2548" s="610"/>
      <c r="E2548" s="1140"/>
      <c r="F2548" s="1141"/>
      <c r="G2548" s="1142"/>
      <c r="H2548" s="1142"/>
      <c r="I2548" s="1148"/>
      <c r="J2548" s="1142"/>
      <c r="K2548" s="1142"/>
      <c r="L2548" s="1142"/>
      <c r="M2548" s="1142"/>
      <c r="N2548" s="1142"/>
    </row>
    <row r="2549" spans="1:14" s="3" customFormat="1" x14ac:dyDescent="0.25">
      <c r="A2549" s="727"/>
      <c r="B2549" s="609"/>
      <c r="C2549" s="609"/>
      <c r="D2549" s="610"/>
      <c r="E2549" s="1140"/>
      <c r="F2549" s="1141"/>
      <c r="G2549" s="1142"/>
      <c r="H2549" s="1142"/>
      <c r="I2549" s="1148"/>
      <c r="J2549" s="1142"/>
      <c r="K2549" s="1142"/>
      <c r="L2549" s="1142"/>
      <c r="M2549" s="1142"/>
      <c r="N2549" s="1142"/>
    </row>
    <row r="2550" spans="1:14" s="3" customFormat="1" x14ac:dyDescent="0.25">
      <c r="A2550" s="727"/>
      <c r="B2550" s="609"/>
      <c r="C2550" s="609"/>
      <c r="D2550" s="610"/>
      <c r="E2550" s="1140"/>
      <c r="F2550" s="1141"/>
      <c r="G2550" s="1142"/>
      <c r="H2550" s="1142"/>
      <c r="I2550" s="1148"/>
      <c r="J2550" s="1142"/>
      <c r="K2550" s="1142"/>
      <c r="L2550" s="1142"/>
      <c r="M2550" s="1142"/>
      <c r="N2550" s="1142"/>
    </row>
    <row r="2551" spans="1:14" s="3" customFormat="1" x14ac:dyDescent="0.25">
      <c r="A2551" s="727"/>
      <c r="B2551" s="609"/>
      <c r="C2551" s="609"/>
      <c r="D2551" s="610"/>
      <c r="E2551" s="1140"/>
      <c r="F2551" s="1141"/>
      <c r="G2551" s="1142"/>
      <c r="H2551" s="1142"/>
      <c r="I2551" s="1148"/>
      <c r="J2551" s="1142"/>
      <c r="K2551" s="1142"/>
      <c r="L2551" s="1142"/>
      <c r="M2551" s="1142"/>
      <c r="N2551" s="1142"/>
    </row>
    <row r="2552" spans="1:14" s="3" customFormat="1" x14ac:dyDescent="0.25">
      <c r="A2552" s="727"/>
      <c r="B2552" s="609"/>
      <c r="C2552" s="609"/>
      <c r="D2552" s="610"/>
      <c r="E2552" s="1140"/>
      <c r="F2552" s="1141"/>
      <c r="G2552" s="1142"/>
      <c r="H2552" s="1142"/>
      <c r="I2552" s="1148"/>
      <c r="J2552" s="1142"/>
      <c r="K2552" s="1142"/>
      <c r="L2552" s="1142"/>
      <c r="M2552" s="1142"/>
      <c r="N2552" s="1142"/>
    </row>
    <row r="2553" spans="1:14" s="3" customFormat="1" x14ac:dyDescent="0.25">
      <c r="A2553" s="727"/>
      <c r="B2553" s="609"/>
      <c r="C2553" s="609"/>
      <c r="D2553" s="610"/>
      <c r="E2553" s="1140"/>
      <c r="F2553" s="1141"/>
      <c r="G2553" s="1142"/>
      <c r="H2553" s="1142"/>
      <c r="I2553" s="1148"/>
      <c r="J2553" s="1142"/>
      <c r="K2553" s="1142"/>
      <c r="L2553" s="1142"/>
      <c r="M2553" s="1142"/>
      <c r="N2553" s="1142"/>
    </row>
    <row r="2554" spans="1:14" s="3" customFormat="1" x14ac:dyDescent="0.25">
      <c r="A2554" s="727"/>
      <c r="B2554" s="609"/>
      <c r="C2554" s="609"/>
      <c r="D2554" s="610"/>
      <c r="E2554" s="1140"/>
      <c r="F2554" s="1141"/>
      <c r="G2554" s="1142"/>
      <c r="H2554" s="1142"/>
      <c r="I2554" s="1148"/>
      <c r="J2554" s="1142"/>
      <c r="K2554" s="1142"/>
      <c r="L2554" s="1142"/>
      <c r="M2554" s="1142"/>
      <c r="N2554" s="1142"/>
    </row>
    <row r="2555" spans="1:14" s="3" customFormat="1" x14ac:dyDescent="0.25">
      <c r="A2555" s="727"/>
      <c r="B2555" s="609"/>
      <c r="C2555" s="609"/>
      <c r="D2555" s="610"/>
      <c r="E2555" s="1140"/>
      <c r="F2555" s="1141"/>
      <c r="G2555" s="1142"/>
      <c r="H2555" s="1142"/>
      <c r="I2555" s="1148"/>
      <c r="J2555" s="1142"/>
      <c r="K2555" s="1142"/>
      <c r="L2555" s="1142"/>
      <c r="M2555" s="1142"/>
      <c r="N2555" s="1142"/>
    </row>
    <row r="2556" spans="1:14" s="3" customFormat="1" x14ac:dyDescent="0.25">
      <c r="A2556" s="727"/>
      <c r="B2556" s="609"/>
      <c r="C2556" s="609"/>
      <c r="D2556" s="610"/>
      <c r="E2556" s="1140"/>
      <c r="F2556" s="1141"/>
      <c r="G2556" s="1142"/>
      <c r="H2556" s="1142"/>
      <c r="I2556" s="1148"/>
      <c r="J2556" s="1142"/>
      <c r="K2556" s="1142"/>
      <c r="L2556" s="1142"/>
      <c r="M2556" s="1142"/>
      <c r="N2556" s="1142"/>
    </row>
    <row r="2557" spans="1:14" s="3" customFormat="1" x14ac:dyDescent="0.25">
      <c r="A2557" s="727"/>
      <c r="B2557" s="609"/>
      <c r="C2557" s="609"/>
      <c r="D2557" s="610"/>
      <c r="E2557" s="1140"/>
      <c r="F2557" s="1141"/>
      <c r="G2557" s="1142"/>
      <c r="H2557" s="1142"/>
      <c r="I2557" s="1148"/>
      <c r="J2557" s="1142"/>
      <c r="K2557" s="1142"/>
      <c r="L2557" s="1142"/>
      <c r="M2557" s="1142"/>
      <c r="N2557" s="1142"/>
    </row>
    <row r="2558" spans="1:14" s="3" customFormat="1" x14ac:dyDescent="0.25">
      <c r="A2558" s="727"/>
      <c r="B2558" s="609"/>
      <c r="C2558" s="609"/>
      <c r="D2558" s="610"/>
      <c r="E2558" s="1140"/>
      <c r="F2558" s="1141"/>
      <c r="G2558" s="1142"/>
      <c r="H2558" s="1142"/>
      <c r="I2558" s="1148"/>
      <c r="J2558" s="1142"/>
      <c r="K2558" s="1142"/>
      <c r="L2558" s="1142"/>
      <c r="M2558" s="1142"/>
      <c r="N2558" s="1142"/>
    </row>
    <row r="2559" spans="1:14" s="3" customFormat="1" x14ac:dyDescent="0.25">
      <c r="A2559" s="727"/>
      <c r="B2559" s="609"/>
      <c r="C2559" s="609"/>
      <c r="D2559" s="610"/>
      <c r="E2559" s="1140"/>
      <c r="F2559" s="1141"/>
      <c r="G2559" s="1142"/>
      <c r="H2559" s="1142"/>
      <c r="I2559" s="1148"/>
      <c r="J2559" s="1142"/>
      <c r="K2559" s="1142"/>
      <c r="L2559" s="1142"/>
      <c r="M2559" s="1142"/>
      <c r="N2559" s="1142"/>
    </row>
    <row r="2560" spans="1:14" s="3" customFormat="1" x14ac:dyDescent="0.25">
      <c r="A2560" s="727"/>
      <c r="B2560" s="609"/>
      <c r="C2560" s="609"/>
      <c r="D2560" s="610"/>
      <c r="E2560" s="1140"/>
      <c r="F2560" s="1141"/>
      <c r="G2560" s="1142"/>
      <c r="H2560" s="1142"/>
      <c r="I2560" s="1148"/>
      <c r="J2560" s="1142"/>
      <c r="K2560" s="1142"/>
      <c r="L2560" s="1142"/>
      <c r="M2560" s="1142"/>
      <c r="N2560" s="1142"/>
    </row>
    <row r="2561" spans="1:14" s="3" customFormat="1" x14ac:dyDescent="0.25">
      <c r="A2561" s="727"/>
      <c r="B2561" s="609"/>
      <c r="C2561" s="609"/>
      <c r="D2561" s="610"/>
      <c r="E2561" s="1140"/>
      <c r="F2561" s="1141"/>
      <c r="G2561" s="1142"/>
      <c r="H2561" s="1142"/>
      <c r="I2561" s="1148"/>
      <c r="J2561" s="1142"/>
      <c r="K2561" s="1142"/>
      <c r="L2561" s="1142"/>
      <c r="M2561" s="1142"/>
      <c r="N2561" s="1142"/>
    </row>
    <row r="2562" spans="1:14" s="3" customFormat="1" x14ac:dyDescent="0.25">
      <c r="A2562" s="727"/>
      <c r="B2562" s="609"/>
      <c r="C2562" s="609"/>
      <c r="D2562" s="610"/>
      <c r="E2562" s="1140"/>
      <c r="F2562" s="1141"/>
      <c r="G2562" s="1142"/>
      <c r="H2562" s="1142"/>
      <c r="I2562" s="1148"/>
      <c r="J2562" s="1142"/>
      <c r="K2562" s="1142"/>
      <c r="L2562" s="1142"/>
      <c r="M2562" s="1142"/>
      <c r="N2562" s="1142"/>
    </row>
    <row r="2563" spans="1:14" s="3" customFormat="1" x14ac:dyDescent="0.25">
      <c r="A2563" s="727"/>
      <c r="B2563" s="609"/>
      <c r="C2563" s="609"/>
      <c r="D2563" s="610"/>
      <c r="E2563" s="1140"/>
      <c r="F2563" s="1141"/>
      <c r="G2563" s="1142"/>
      <c r="H2563" s="1142"/>
      <c r="I2563" s="1148"/>
      <c r="J2563" s="1142"/>
      <c r="K2563" s="1142"/>
      <c r="L2563" s="1142"/>
      <c r="M2563" s="1142"/>
      <c r="N2563" s="1142"/>
    </row>
    <row r="2564" spans="1:14" s="3" customFormat="1" x14ac:dyDescent="0.25">
      <c r="A2564" s="727"/>
      <c r="B2564" s="609"/>
      <c r="C2564" s="609"/>
      <c r="D2564" s="610"/>
      <c r="E2564" s="1140"/>
      <c r="F2564" s="1141"/>
      <c r="G2564" s="1142"/>
      <c r="H2564" s="1142"/>
      <c r="I2564" s="1148"/>
      <c r="J2564" s="1142"/>
      <c r="K2564" s="1142"/>
      <c r="L2564" s="1142"/>
      <c r="M2564" s="1142"/>
      <c r="N2564" s="1142"/>
    </row>
    <row r="2565" spans="1:14" s="3" customFormat="1" x14ac:dyDescent="0.25">
      <c r="A2565" s="727"/>
      <c r="B2565" s="609"/>
      <c r="C2565" s="609"/>
      <c r="D2565" s="610"/>
      <c r="E2565" s="1140"/>
      <c r="F2565" s="1141"/>
      <c r="G2565" s="1142"/>
      <c r="H2565" s="1142"/>
      <c r="I2565" s="1148"/>
      <c r="J2565" s="1142"/>
      <c r="K2565" s="1142"/>
      <c r="L2565" s="1142"/>
      <c r="M2565" s="1142"/>
      <c r="N2565" s="1142"/>
    </row>
    <row r="2566" spans="1:14" s="3" customFormat="1" x14ac:dyDescent="0.25">
      <c r="A2566" s="727"/>
      <c r="B2566" s="609"/>
      <c r="C2566" s="609"/>
      <c r="D2566" s="610"/>
      <c r="E2566" s="1140"/>
      <c r="F2566" s="1141"/>
      <c r="G2566" s="1142"/>
      <c r="H2566" s="1142"/>
      <c r="I2566" s="1148"/>
      <c r="J2566" s="1142"/>
      <c r="K2566" s="1142"/>
      <c r="L2566" s="1142"/>
      <c r="M2566" s="1142"/>
      <c r="N2566" s="1142"/>
    </row>
    <row r="2567" spans="1:14" s="3" customFormat="1" x14ac:dyDescent="0.25">
      <c r="A2567" s="727"/>
      <c r="B2567" s="609"/>
      <c r="C2567" s="609"/>
      <c r="D2567" s="610"/>
      <c r="E2567" s="1140"/>
      <c r="F2567" s="1141"/>
      <c r="G2567" s="1142"/>
      <c r="H2567" s="1142"/>
      <c r="I2567" s="1148"/>
      <c r="J2567" s="1142"/>
      <c r="K2567" s="1142"/>
      <c r="L2567" s="1142"/>
      <c r="M2567" s="1142"/>
      <c r="N2567" s="1142"/>
    </row>
    <row r="2568" spans="1:14" s="3" customFormat="1" x14ac:dyDescent="0.25">
      <c r="A2568" s="727"/>
      <c r="B2568" s="609"/>
      <c r="C2568" s="609"/>
      <c r="D2568" s="610"/>
      <c r="E2568" s="1140"/>
      <c r="F2568" s="1141"/>
      <c r="G2568" s="1142"/>
      <c r="H2568" s="1142"/>
      <c r="I2568" s="1148"/>
      <c r="J2568" s="1142"/>
      <c r="K2568" s="1142"/>
      <c r="L2568" s="1142"/>
      <c r="M2568" s="1142"/>
      <c r="N2568" s="1142"/>
    </row>
    <row r="2569" spans="1:14" s="3" customFormat="1" x14ac:dyDescent="0.25">
      <c r="A2569" s="727"/>
      <c r="B2569" s="609"/>
      <c r="C2569" s="609"/>
      <c r="D2569" s="610"/>
      <c r="E2569" s="1140"/>
      <c r="F2569" s="1141"/>
      <c r="G2569" s="1142"/>
      <c r="H2569" s="1142"/>
      <c r="I2569" s="1148"/>
      <c r="J2569" s="1142"/>
      <c r="K2569" s="1142"/>
      <c r="L2569" s="1142"/>
      <c r="M2569" s="1142"/>
      <c r="N2569" s="1142"/>
    </row>
    <row r="2570" spans="1:14" s="3" customFormat="1" x14ac:dyDescent="0.25">
      <c r="A2570" s="727"/>
      <c r="B2570" s="609"/>
      <c r="C2570" s="609"/>
      <c r="D2570" s="610"/>
      <c r="E2570" s="1140"/>
      <c r="F2570" s="1141"/>
      <c r="G2570" s="1142"/>
      <c r="H2570" s="1142"/>
      <c r="I2570" s="1148"/>
      <c r="J2570" s="1142"/>
      <c r="K2570" s="1142"/>
      <c r="L2570" s="1142"/>
      <c r="M2570" s="1142"/>
      <c r="N2570" s="1142"/>
    </row>
    <row r="2571" spans="1:14" s="3" customFormat="1" x14ac:dyDescent="0.25">
      <c r="A2571" s="727"/>
      <c r="B2571" s="609"/>
      <c r="C2571" s="609"/>
      <c r="D2571" s="610"/>
      <c r="E2571" s="1140"/>
      <c r="F2571" s="1141"/>
      <c r="G2571" s="1142"/>
      <c r="H2571" s="1142"/>
      <c r="I2571" s="1148"/>
      <c r="J2571" s="1142"/>
      <c r="K2571" s="1142"/>
      <c r="L2571" s="1142"/>
      <c r="M2571" s="1142"/>
      <c r="N2571" s="1142"/>
    </row>
    <row r="2572" spans="1:14" s="3" customFormat="1" x14ac:dyDescent="0.25">
      <c r="A2572" s="727"/>
      <c r="B2572" s="609"/>
      <c r="C2572" s="609"/>
      <c r="D2572" s="610"/>
      <c r="E2572" s="1140"/>
      <c r="F2572" s="1141"/>
      <c r="G2572" s="1142"/>
      <c r="H2572" s="1142"/>
      <c r="I2572" s="1148"/>
      <c r="J2572" s="1142"/>
      <c r="K2572" s="1142"/>
      <c r="L2572" s="1142"/>
      <c r="M2572" s="1142"/>
      <c r="N2572" s="1142"/>
    </row>
    <row r="2573" spans="1:14" s="3" customFormat="1" x14ac:dyDescent="0.25">
      <c r="A2573" s="727"/>
      <c r="B2573" s="609"/>
      <c r="C2573" s="609"/>
      <c r="D2573" s="610"/>
      <c r="E2573" s="1140"/>
      <c r="F2573" s="1141"/>
      <c r="G2573" s="1142"/>
      <c r="H2573" s="1142"/>
      <c r="I2573" s="1148"/>
      <c r="J2573" s="1142"/>
      <c r="K2573" s="1142"/>
      <c r="L2573" s="1142"/>
      <c r="M2573" s="1142"/>
      <c r="N2573" s="1142"/>
    </row>
    <row r="2574" spans="1:14" s="3" customFormat="1" x14ac:dyDescent="0.25">
      <c r="A2574" s="727"/>
      <c r="B2574" s="609"/>
      <c r="C2574" s="609"/>
      <c r="D2574" s="610"/>
      <c r="E2574" s="1140"/>
      <c r="F2574" s="1141"/>
      <c r="G2574" s="1142"/>
      <c r="H2574" s="1142"/>
      <c r="I2574" s="1148"/>
      <c r="J2574" s="1142"/>
      <c r="K2574" s="1142"/>
      <c r="L2574" s="1142"/>
      <c r="M2574" s="1142"/>
      <c r="N2574" s="1142"/>
    </row>
    <row r="2575" spans="1:14" s="3" customFormat="1" x14ac:dyDescent="0.25">
      <c r="A2575" s="727"/>
      <c r="B2575" s="609"/>
      <c r="C2575" s="609"/>
      <c r="D2575" s="610"/>
      <c r="E2575" s="1140"/>
      <c r="F2575" s="1141"/>
      <c r="G2575" s="1142"/>
      <c r="H2575" s="1142"/>
      <c r="I2575" s="1148"/>
      <c r="J2575" s="1142"/>
      <c r="K2575" s="1142"/>
      <c r="L2575" s="1142"/>
      <c r="M2575" s="1142"/>
      <c r="N2575" s="1142"/>
    </row>
    <row r="2576" spans="1:14" s="3" customFormat="1" x14ac:dyDescent="0.25">
      <c r="A2576" s="727"/>
      <c r="B2576" s="609"/>
      <c r="C2576" s="609"/>
      <c r="D2576" s="610"/>
      <c r="E2576" s="1140"/>
      <c r="F2576" s="1141"/>
      <c r="G2576" s="1142"/>
      <c r="H2576" s="1142"/>
      <c r="I2576" s="1148"/>
      <c r="J2576" s="1142"/>
      <c r="K2576" s="1142"/>
      <c r="L2576" s="1142"/>
      <c r="M2576" s="1142"/>
      <c r="N2576" s="1142"/>
    </row>
    <row r="2577" spans="1:14" s="3" customFormat="1" x14ac:dyDescent="0.25">
      <c r="A2577" s="727"/>
      <c r="B2577" s="609"/>
      <c r="C2577" s="609"/>
      <c r="D2577" s="610"/>
      <c r="E2577" s="1140"/>
      <c r="F2577" s="1141"/>
      <c r="G2577" s="1142"/>
      <c r="H2577" s="1142"/>
      <c r="I2577" s="1148"/>
      <c r="J2577" s="1142"/>
      <c r="K2577" s="1142"/>
      <c r="L2577" s="1142"/>
      <c r="M2577" s="1142"/>
      <c r="N2577" s="1142"/>
    </row>
    <row r="2578" spans="1:14" s="3" customFormat="1" x14ac:dyDescent="0.25">
      <c r="A2578" s="727"/>
      <c r="B2578" s="609"/>
      <c r="C2578" s="609"/>
      <c r="D2578" s="610"/>
      <c r="E2578" s="1140"/>
      <c r="F2578" s="1141"/>
      <c r="G2578" s="1142"/>
      <c r="H2578" s="1142"/>
      <c r="I2578" s="1148"/>
      <c r="J2578" s="1142"/>
      <c r="K2578" s="1142"/>
      <c r="L2578" s="1142"/>
      <c r="M2578" s="1142"/>
      <c r="N2578" s="1142"/>
    </row>
    <row r="2579" spans="1:14" s="3" customFormat="1" x14ac:dyDescent="0.25">
      <c r="A2579" s="727"/>
      <c r="B2579" s="609"/>
      <c r="C2579" s="609"/>
      <c r="D2579" s="610"/>
      <c r="E2579" s="1140"/>
      <c r="F2579" s="1141"/>
      <c r="G2579" s="1142"/>
      <c r="H2579" s="1142"/>
      <c r="I2579" s="1148"/>
      <c r="J2579" s="1142"/>
      <c r="K2579" s="1142"/>
      <c r="L2579" s="1142"/>
      <c r="M2579" s="1142"/>
      <c r="N2579" s="1142"/>
    </row>
    <row r="2580" spans="1:14" s="3" customFormat="1" x14ac:dyDescent="0.25">
      <c r="A2580" s="727"/>
      <c r="B2580" s="609"/>
      <c r="C2580" s="609"/>
      <c r="D2580" s="610"/>
      <c r="E2580" s="1140"/>
      <c r="F2580" s="1141"/>
      <c r="G2580" s="1142"/>
      <c r="H2580" s="1142"/>
      <c r="I2580" s="1148"/>
      <c r="J2580" s="1142"/>
      <c r="K2580" s="1142"/>
      <c r="L2580" s="1142"/>
      <c r="M2580" s="1142"/>
      <c r="N2580" s="1142"/>
    </row>
    <row r="2581" spans="1:14" s="3" customFormat="1" x14ac:dyDescent="0.25">
      <c r="A2581" s="727"/>
      <c r="B2581" s="609"/>
      <c r="C2581" s="609"/>
      <c r="D2581" s="610"/>
      <c r="E2581" s="1140"/>
      <c r="F2581" s="1141"/>
      <c r="G2581" s="1142"/>
      <c r="H2581" s="1142"/>
      <c r="I2581" s="1148"/>
      <c r="J2581" s="1142"/>
      <c r="K2581" s="1142"/>
      <c r="L2581" s="1142"/>
      <c r="M2581" s="1142"/>
      <c r="N2581" s="1142"/>
    </row>
    <row r="2582" spans="1:14" s="3" customFormat="1" x14ac:dyDescent="0.25">
      <c r="A2582" s="727"/>
      <c r="B2582" s="609"/>
      <c r="C2582" s="609"/>
      <c r="D2582" s="610"/>
      <c r="E2582" s="1140"/>
      <c r="F2582" s="1141"/>
      <c r="G2582" s="1142"/>
      <c r="H2582" s="1142"/>
      <c r="I2582" s="1148"/>
      <c r="J2582" s="1142"/>
      <c r="K2582" s="1142"/>
      <c r="L2582" s="1142"/>
      <c r="M2582" s="1142"/>
      <c r="N2582" s="1142"/>
    </row>
    <row r="2583" spans="1:14" s="3" customFormat="1" x14ac:dyDescent="0.25">
      <c r="A2583" s="727"/>
      <c r="B2583" s="609"/>
      <c r="C2583" s="609"/>
      <c r="D2583" s="610"/>
      <c r="E2583" s="1140"/>
      <c r="F2583" s="1141"/>
      <c r="G2583" s="1142"/>
      <c r="H2583" s="1142"/>
      <c r="I2583" s="1148"/>
      <c r="J2583" s="1142"/>
      <c r="K2583" s="1142"/>
      <c r="L2583" s="1142"/>
      <c r="M2583" s="1142"/>
      <c r="N2583" s="1142"/>
    </row>
    <row r="2584" spans="1:14" s="3" customFormat="1" x14ac:dyDescent="0.25">
      <c r="A2584" s="727"/>
      <c r="B2584" s="609"/>
      <c r="C2584" s="609"/>
      <c r="D2584" s="610"/>
      <c r="E2584" s="1140"/>
      <c r="F2584" s="1141"/>
      <c r="G2584" s="1142"/>
      <c r="H2584" s="1142"/>
      <c r="I2584" s="1148"/>
      <c r="J2584" s="1142"/>
      <c r="K2584" s="1142"/>
      <c r="L2584" s="1142"/>
      <c r="M2584" s="1142"/>
      <c r="N2584" s="1142"/>
    </row>
    <row r="2585" spans="1:14" s="3" customFormat="1" x14ac:dyDescent="0.25">
      <c r="A2585" s="727"/>
      <c r="B2585" s="609"/>
      <c r="C2585" s="609"/>
      <c r="D2585" s="610"/>
      <c r="E2585" s="1140"/>
      <c r="F2585" s="1141"/>
      <c r="G2585" s="1142"/>
      <c r="H2585" s="1142"/>
      <c r="I2585" s="1148"/>
      <c r="J2585" s="1142"/>
      <c r="K2585" s="1142"/>
      <c r="L2585" s="1142"/>
      <c r="M2585" s="1142"/>
      <c r="N2585" s="1142"/>
    </row>
    <row r="2586" spans="1:14" s="3" customFormat="1" x14ac:dyDescent="0.25">
      <c r="A2586" s="727"/>
      <c r="B2586" s="609"/>
      <c r="C2586" s="609"/>
      <c r="D2586" s="610"/>
      <c r="E2586" s="1140"/>
      <c r="F2586" s="1141"/>
      <c r="G2586" s="1142"/>
      <c r="H2586" s="1142"/>
      <c r="I2586" s="1148"/>
      <c r="J2586" s="1142"/>
      <c r="K2586" s="1142"/>
      <c r="L2586" s="1142"/>
      <c r="M2586" s="1142"/>
      <c r="N2586" s="1142"/>
    </row>
    <row r="2587" spans="1:14" s="3" customFormat="1" x14ac:dyDescent="0.25">
      <c r="A2587" s="727"/>
      <c r="B2587" s="609"/>
      <c r="C2587" s="609"/>
      <c r="D2587" s="610"/>
      <c r="E2587" s="1140"/>
      <c r="F2587" s="1141"/>
      <c r="G2587" s="1142"/>
      <c r="H2587" s="1142"/>
      <c r="I2587" s="1148"/>
      <c r="J2587" s="1142"/>
      <c r="K2587" s="1142"/>
      <c r="L2587" s="1142"/>
      <c r="M2587" s="1142"/>
      <c r="N2587" s="1142"/>
    </row>
    <row r="2588" spans="1:14" s="3" customFormat="1" x14ac:dyDescent="0.25">
      <c r="A2588" s="727"/>
      <c r="B2588" s="609"/>
      <c r="C2588" s="609"/>
      <c r="D2588" s="610"/>
      <c r="E2588" s="1140"/>
      <c r="F2588" s="1141"/>
      <c r="G2588" s="1142"/>
      <c r="H2588" s="1142"/>
      <c r="I2588" s="1148"/>
      <c r="J2588" s="1142"/>
      <c r="K2588" s="1142"/>
      <c r="L2588" s="1142"/>
      <c r="M2588" s="1142"/>
      <c r="N2588" s="1142"/>
    </row>
    <row r="2589" spans="1:14" s="3" customFormat="1" x14ac:dyDescent="0.25">
      <c r="A2589" s="727"/>
      <c r="B2589" s="609"/>
      <c r="C2589" s="609"/>
      <c r="D2589" s="610"/>
      <c r="E2589" s="1140"/>
      <c r="F2589" s="1141"/>
      <c r="G2589" s="1142"/>
      <c r="H2589" s="1142"/>
      <c r="I2589" s="1148"/>
      <c r="J2589" s="1142"/>
      <c r="K2589" s="1142"/>
      <c r="L2589" s="1142"/>
      <c r="M2589" s="1142"/>
      <c r="N2589" s="1142"/>
    </row>
    <row r="2590" spans="1:14" s="3" customFormat="1" x14ac:dyDescent="0.25">
      <c r="A2590" s="727"/>
      <c r="B2590" s="609"/>
      <c r="C2590" s="609"/>
      <c r="D2590" s="610"/>
      <c r="E2590" s="1140"/>
      <c r="F2590" s="1141"/>
      <c r="G2590" s="1142"/>
      <c r="H2590" s="1142"/>
      <c r="I2590" s="1148"/>
      <c r="J2590" s="1142"/>
      <c r="K2590" s="1142"/>
      <c r="L2590" s="1142"/>
      <c r="M2590" s="1142"/>
      <c r="N2590" s="1142"/>
    </row>
    <row r="2591" spans="1:14" s="3" customFormat="1" x14ac:dyDescent="0.25">
      <c r="A2591" s="727"/>
      <c r="B2591" s="609"/>
      <c r="C2591" s="609"/>
      <c r="D2591" s="610"/>
      <c r="E2591" s="1140"/>
      <c r="F2591" s="1141"/>
      <c r="G2591" s="1142"/>
      <c r="H2591" s="1142"/>
      <c r="I2591" s="1148"/>
      <c r="J2591" s="1142"/>
      <c r="K2591" s="1142"/>
      <c r="L2591" s="1142"/>
      <c r="M2591" s="1142"/>
      <c r="N2591" s="1142"/>
    </row>
    <row r="2592" spans="1:14" s="3" customFormat="1" x14ac:dyDescent="0.25">
      <c r="A2592" s="727"/>
      <c r="B2592" s="609"/>
      <c r="C2592" s="609"/>
      <c r="D2592" s="610"/>
      <c r="E2592" s="1140"/>
      <c r="F2592" s="1141"/>
      <c r="G2592" s="1142"/>
      <c r="H2592" s="1142"/>
      <c r="I2592" s="1148"/>
      <c r="J2592" s="1142"/>
      <c r="K2592" s="1142"/>
      <c r="L2592" s="1142"/>
      <c r="M2592" s="1142"/>
      <c r="N2592" s="1142"/>
    </row>
    <row r="2593" spans="1:14" s="3" customFormat="1" x14ac:dyDescent="0.25">
      <c r="A2593" s="727"/>
      <c r="B2593" s="609"/>
      <c r="C2593" s="609"/>
      <c r="D2593" s="610"/>
      <c r="E2593" s="1140"/>
      <c r="F2593" s="1141"/>
      <c r="G2593" s="1142"/>
      <c r="H2593" s="1142"/>
      <c r="I2593" s="1148"/>
      <c r="J2593" s="1142"/>
      <c r="K2593" s="1142"/>
      <c r="L2593" s="1142"/>
      <c r="M2593" s="1142"/>
      <c r="N2593" s="1142"/>
    </row>
    <row r="2594" spans="1:14" s="3" customFormat="1" x14ac:dyDescent="0.25">
      <c r="A2594" s="727"/>
      <c r="B2594" s="609"/>
      <c r="C2594" s="609"/>
      <c r="D2594" s="610"/>
      <c r="E2594" s="1140"/>
      <c r="F2594" s="1141"/>
      <c r="G2594" s="1142"/>
      <c r="H2594" s="1142"/>
      <c r="I2594" s="1148"/>
      <c r="J2594" s="1142"/>
      <c r="K2594" s="1142"/>
      <c r="L2594" s="1142"/>
      <c r="M2594" s="1142"/>
      <c r="N2594" s="1142"/>
    </row>
    <row r="2595" spans="1:14" s="3" customFormat="1" x14ac:dyDescent="0.25">
      <c r="A2595" s="727"/>
      <c r="B2595" s="609"/>
      <c r="C2595" s="609"/>
      <c r="D2595" s="610"/>
      <c r="E2595" s="1140"/>
      <c r="F2595" s="1141"/>
      <c r="G2595" s="1142"/>
      <c r="H2595" s="1142"/>
      <c r="I2595" s="1148"/>
      <c r="J2595" s="1142"/>
      <c r="K2595" s="1142"/>
      <c r="L2595" s="1142"/>
      <c r="M2595" s="1142"/>
      <c r="N2595" s="1142"/>
    </row>
    <row r="2596" spans="1:14" s="3" customFormat="1" x14ac:dyDescent="0.25">
      <c r="A2596" s="727"/>
      <c r="B2596" s="609"/>
      <c r="C2596" s="609"/>
      <c r="D2596" s="610"/>
      <c r="E2596" s="1140"/>
      <c r="F2596" s="1141"/>
      <c r="G2596" s="1142"/>
      <c r="H2596" s="1142"/>
      <c r="I2596" s="1148"/>
      <c r="J2596" s="1142"/>
      <c r="K2596" s="1142"/>
      <c r="L2596" s="1142"/>
      <c r="M2596" s="1142"/>
      <c r="N2596" s="1142"/>
    </row>
    <row r="2597" spans="1:14" s="3" customFormat="1" x14ac:dyDescent="0.25">
      <c r="A2597" s="727"/>
      <c r="B2597" s="609"/>
      <c r="C2597" s="609"/>
      <c r="D2597" s="610"/>
      <c r="E2597" s="1140"/>
      <c r="F2597" s="1141"/>
      <c r="G2597" s="1142"/>
      <c r="H2597" s="1142"/>
      <c r="I2597" s="1148"/>
      <c r="J2597" s="1142"/>
      <c r="K2597" s="1142"/>
      <c r="L2597" s="1142"/>
      <c r="M2597" s="1142"/>
      <c r="N2597" s="1142"/>
    </row>
    <row r="2598" spans="1:14" s="3" customFormat="1" x14ac:dyDescent="0.25">
      <c r="A2598" s="727"/>
      <c r="B2598" s="609"/>
      <c r="C2598" s="609"/>
      <c r="D2598" s="610"/>
      <c r="E2598" s="1140"/>
      <c r="F2598" s="1141"/>
      <c r="G2598" s="1142"/>
      <c r="H2598" s="1142"/>
      <c r="I2598" s="1148"/>
      <c r="J2598" s="1142"/>
      <c r="K2598" s="1142"/>
      <c r="L2598" s="1142"/>
      <c r="M2598" s="1142"/>
      <c r="N2598" s="1142"/>
    </row>
    <row r="2599" spans="1:14" s="3" customFormat="1" x14ac:dyDescent="0.25">
      <c r="A2599" s="727"/>
      <c r="B2599" s="609"/>
      <c r="C2599" s="609"/>
      <c r="D2599" s="610"/>
      <c r="E2599" s="1140"/>
      <c r="F2599" s="1141"/>
      <c r="G2599" s="1142"/>
      <c r="H2599" s="1142"/>
      <c r="I2599" s="1148"/>
      <c r="J2599" s="1142"/>
      <c r="K2599" s="1142"/>
      <c r="L2599" s="1142"/>
      <c r="M2599" s="1142"/>
      <c r="N2599" s="1142"/>
    </row>
    <row r="2600" spans="1:14" s="3" customFormat="1" x14ac:dyDescent="0.25">
      <c r="A2600" s="727"/>
      <c r="B2600" s="609"/>
      <c r="C2600" s="609"/>
      <c r="D2600" s="610"/>
      <c r="E2600" s="1140"/>
      <c r="F2600" s="1141"/>
      <c r="G2600" s="1142"/>
      <c r="H2600" s="1142"/>
      <c r="I2600" s="1148"/>
      <c r="J2600" s="1142"/>
      <c r="K2600" s="1142"/>
      <c r="L2600" s="1142"/>
      <c r="M2600" s="1142"/>
      <c r="N2600" s="1142"/>
    </row>
    <row r="2601" spans="1:14" s="3" customFormat="1" x14ac:dyDescent="0.25">
      <c r="A2601" s="727"/>
      <c r="B2601" s="609"/>
      <c r="C2601" s="609"/>
      <c r="D2601" s="610"/>
      <c r="E2601" s="1140"/>
      <c r="F2601" s="1141"/>
      <c r="G2601" s="1142"/>
      <c r="H2601" s="1142"/>
      <c r="I2601" s="1148"/>
      <c r="J2601" s="1142"/>
      <c r="K2601" s="1142"/>
      <c r="L2601" s="1142"/>
      <c r="M2601" s="1142"/>
      <c r="N2601" s="1142"/>
    </row>
    <row r="2602" spans="1:14" s="3" customFormat="1" x14ac:dyDescent="0.25">
      <c r="A2602" s="727"/>
      <c r="B2602" s="609"/>
      <c r="C2602" s="609"/>
      <c r="D2602" s="610"/>
      <c r="E2602" s="1140"/>
      <c r="F2602" s="1141"/>
      <c r="G2602" s="1142"/>
      <c r="H2602" s="1142"/>
      <c r="I2602" s="1148"/>
      <c r="J2602" s="1142"/>
      <c r="K2602" s="1142"/>
      <c r="L2602" s="1142"/>
      <c r="M2602" s="1142"/>
      <c r="N2602" s="1142"/>
    </row>
    <row r="2603" spans="1:14" s="3" customFormat="1" x14ac:dyDescent="0.25">
      <c r="A2603" s="727"/>
      <c r="B2603" s="609"/>
      <c r="C2603" s="609"/>
      <c r="D2603" s="610"/>
      <c r="E2603" s="1140"/>
      <c r="F2603" s="1141"/>
      <c r="G2603" s="1142"/>
      <c r="H2603" s="1142"/>
      <c r="I2603" s="1148"/>
      <c r="J2603" s="1142"/>
      <c r="K2603" s="1142"/>
      <c r="L2603" s="1142"/>
      <c r="M2603" s="1142"/>
      <c r="N2603" s="1142"/>
    </row>
    <row r="2604" spans="1:14" s="3" customFormat="1" x14ac:dyDescent="0.25">
      <c r="A2604" s="727"/>
      <c r="B2604" s="609"/>
      <c r="C2604" s="609"/>
      <c r="D2604" s="610"/>
      <c r="E2604" s="1140"/>
      <c r="F2604" s="1141"/>
      <c r="G2604" s="1142"/>
      <c r="H2604" s="1142"/>
      <c r="I2604" s="1148"/>
      <c r="J2604" s="1142"/>
      <c r="K2604" s="1142"/>
      <c r="L2604" s="1142"/>
      <c r="M2604" s="1142"/>
      <c r="N2604" s="1142"/>
    </row>
    <row r="2605" spans="1:14" s="3" customFormat="1" x14ac:dyDescent="0.25">
      <c r="A2605" s="727"/>
      <c r="B2605" s="609"/>
      <c r="C2605" s="609"/>
      <c r="D2605" s="610"/>
      <c r="E2605" s="1140"/>
      <c r="F2605" s="1141"/>
      <c r="G2605" s="1142"/>
      <c r="H2605" s="1142"/>
      <c r="I2605" s="1148"/>
      <c r="J2605" s="1142"/>
      <c r="K2605" s="1142"/>
      <c r="L2605" s="1142"/>
      <c r="M2605" s="1142"/>
      <c r="N2605" s="1142"/>
    </row>
    <row r="2606" spans="1:14" s="3" customFormat="1" x14ac:dyDescent="0.25">
      <c r="A2606" s="727"/>
      <c r="B2606" s="609"/>
      <c r="C2606" s="609"/>
      <c r="D2606" s="610"/>
      <c r="E2606" s="1140"/>
      <c r="F2606" s="1141"/>
      <c r="G2606" s="1142"/>
      <c r="H2606" s="1142"/>
      <c r="I2606" s="1148"/>
      <c r="J2606" s="1142"/>
      <c r="K2606" s="1142"/>
      <c r="L2606" s="1142"/>
      <c r="M2606" s="1142"/>
      <c r="N2606" s="1142"/>
    </row>
    <row r="2607" spans="1:14" s="3" customFormat="1" x14ac:dyDescent="0.25">
      <c r="A2607" s="727"/>
      <c r="B2607" s="609"/>
      <c r="C2607" s="609"/>
      <c r="D2607" s="610"/>
      <c r="E2607" s="1140"/>
      <c r="F2607" s="1141"/>
      <c r="G2607" s="1142"/>
      <c r="H2607" s="1142"/>
      <c r="I2607" s="1148"/>
      <c r="J2607" s="1142"/>
      <c r="K2607" s="1142"/>
      <c r="L2607" s="1142"/>
      <c r="M2607" s="1142"/>
      <c r="N2607" s="1142"/>
    </row>
    <row r="2608" spans="1:14" s="3" customFormat="1" x14ac:dyDescent="0.25">
      <c r="A2608" s="727"/>
      <c r="B2608" s="609"/>
      <c r="C2608" s="609"/>
      <c r="D2608" s="610"/>
      <c r="E2608" s="1140"/>
      <c r="F2608" s="1141"/>
      <c r="G2608" s="1142"/>
      <c r="H2608" s="1142"/>
      <c r="I2608" s="1148"/>
      <c r="J2608" s="1142"/>
      <c r="K2608" s="1142"/>
      <c r="L2608" s="1142"/>
      <c r="M2608" s="1142"/>
      <c r="N2608" s="1142"/>
    </row>
    <row r="2609" spans="1:14" s="3" customFormat="1" x14ac:dyDescent="0.25">
      <c r="A2609" s="727"/>
      <c r="B2609" s="609"/>
      <c r="C2609" s="609"/>
      <c r="D2609" s="610"/>
      <c r="E2609" s="1140"/>
      <c r="F2609" s="1141"/>
      <c r="G2609" s="1142"/>
      <c r="H2609" s="1142"/>
      <c r="I2609" s="1148"/>
      <c r="J2609" s="1142"/>
      <c r="K2609" s="1142"/>
      <c r="L2609" s="1142"/>
      <c r="M2609" s="1142"/>
      <c r="N2609" s="1142"/>
    </row>
    <row r="2610" spans="1:14" s="3" customFormat="1" x14ac:dyDescent="0.25">
      <c r="A2610" s="727"/>
      <c r="B2610" s="609"/>
      <c r="C2610" s="609"/>
      <c r="D2610" s="610"/>
      <c r="E2610" s="1140"/>
      <c r="F2610" s="1141"/>
      <c r="G2610" s="1142"/>
      <c r="H2610" s="1142"/>
      <c r="I2610" s="1148"/>
      <c r="J2610" s="1142"/>
      <c r="K2610" s="1142"/>
      <c r="L2610" s="1142"/>
      <c r="M2610" s="1142"/>
      <c r="N2610" s="1142"/>
    </row>
    <row r="2611" spans="1:14" s="3" customFormat="1" x14ac:dyDescent="0.25">
      <c r="A2611" s="727"/>
      <c r="B2611" s="609"/>
      <c r="C2611" s="609"/>
      <c r="D2611" s="610"/>
      <c r="E2611" s="1140"/>
      <c r="F2611" s="1141"/>
      <c r="G2611" s="1142"/>
      <c r="H2611" s="1142"/>
      <c r="I2611" s="1148"/>
      <c r="J2611" s="1142"/>
      <c r="K2611" s="1142"/>
      <c r="L2611" s="1142"/>
      <c r="M2611" s="1142"/>
      <c r="N2611" s="1142"/>
    </row>
    <row r="2612" spans="1:14" s="3" customFormat="1" x14ac:dyDescent="0.25">
      <c r="A2612" s="727"/>
      <c r="B2612" s="609"/>
      <c r="C2612" s="609"/>
      <c r="D2612" s="610"/>
      <c r="E2612" s="1140"/>
      <c r="F2612" s="1141"/>
      <c r="G2612" s="1142"/>
      <c r="H2612" s="1142"/>
      <c r="I2612" s="1148"/>
      <c r="J2612" s="1142"/>
      <c r="K2612" s="1142"/>
      <c r="L2612" s="1142"/>
      <c r="M2612" s="1142"/>
      <c r="N2612" s="1142"/>
    </row>
    <row r="2613" spans="1:14" s="3" customFormat="1" x14ac:dyDescent="0.25">
      <c r="A2613" s="727"/>
      <c r="B2613" s="609"/>
      <c r="C2613" s="609"/>
      <c r="D2613" s="610"/>
      <c r="E2613" s="1140"/>
      <c r="F2613" s="1141"/>
      <c r="G2613" s="1142"/>
      <c r="H2613" s="1142"/>
      <c r="I2613" s="1148"/>
      <c r="J2613" s="1142"/>
      <c r="K2613" s="1142"/>
      <c r="L2613" s="1142"/>
      <c r="M2613" s="1142"/>
      <c r="N2613" s="1142"/>
    </row>
    <row r="2614" spans="1:14" s="3" customFormat="1" x14ac:dyDescent="0.25">
      <c r="A2614" s="727"/>
      <c r="B2614" s="609"/>
      <c r="C2614" s="609"/>
      <c r="D2614" s="610"/>
      <c r="E2614" s="1140"/>
      <c r="F2614" s="1141"/>
      <c r="G2614" s="1142"/>
      <c r="H2614" s="1142"/>
      <c r="I2614" s="1148"/>
      <c r="J2614" s="1142"/>
      <c r="K2614" s="1142"/>
      <c r="L2614" s="1142"/>
      <c r="M2614" s="1142"/>
      <c r="N2614" s="1142"/>
    </row>
    <row r="2615" spans="1:14" s="3" customFormat="1" x14ac:dyDescent="0.25">
      <c r="A2615" s="727"/>
      <c r="B2615" s="609"/>
      <c r="C2615" s="609"/>
      <c r="D2615" s="610"/>
      <c r="E2615" s="1140"/>
      <c r="F2615" s="1141"/>
      <c r="G2615" s="1142"/>
      <c r="H2615" s="1142"/>
      <c r="I2615" s="1148"/>
      <c r="J2615" s="1142"/>
      <c r="K2615" s="1142"/>
      <c r="L2615" s="1142"/>
      <c r="M2615" s="1142"/>
      <c r="N2615" s="1142"/>
    </row>
    <row r="2616" spans="1:14" s="3" customFormat="1" x14ac:dyDescent="0.25">
      <c r="A2616" s="727"/>
      <c r="B2616" s="609"/>
      <c r="C2616" s="609"/>
      <c r="D2616" s="610"/>
      <c r="E2616" s="1140"/>
      <c r="F2616" s="1141"/>
      <c r="G2616" s="1142"/>
      <c r="H2616" s="1142"/>
      <c r="I2616" s="1148"/>
      <c r="J2616" s="1142"/>
      <c r="K2616" s="1142"/>
      <c r="L2616" s="1142"/>
      <c r="M2616" s="1142"/>
      <c r="N2616" s="1142"/>
    </row>
    <row r="2617" spans="1:14" s="3" customFormat="1" x14ac:dyDescent="0.25">
      <c r="A2617" s="727"/>
      <c r="B2617" s="609"/>
      <c r="C2617" s="609"/>
      <c r="D2617" s="610"/>
      <c r="E2617" s="1140"/>
      <c r="F2617" s="1141"/>
      <c r="G2617" s="1142"/>
      <c r="H2617" s="1142"/>
      <c r="I2617" s="1148"/>
      <c r="J2617" s="1142"/>
      <c r="K2617" s="1142"/>
      <c r="L2617" s="1142"/>
      <c r="M2617" s="1142"/>
      <c r="N2617" s="1142"/>
    </row>
    <row r="2618" spans="1:14" s="3" customFormat="1" x14ac:dyDescent="0.25">
      <c r="A2618" s="727"/>
      <c r="B2618" s="609"/>
      <c r="C2618" s="609"/>
      <c r="D2618" s="610"/>
      <c r="E2618" s="1140"/>
      <c r="F2618" s="1141"/>
      <c r="G2618" s="1142"/>
      <c r="H2618" s="1142"/>
      <c r="I2618" s="1148"/>
      <c r="J2618" s="1142"/>
      <c r="K2618" s="1142"/>
      <c r="L2618" s="1142"/>
      <c r="M2618" s="1142"/>
      <c r="N2618" s="1142"/>
    </row>
    <row r="2619" spans="1:14" s="3" customFormat="1" x14ac:dyDescent="0.25">
      <c r="A2619" s="727"/>
      <c r="B2619" s="609"/>
      <c r="C2619" s="609"/>
      <c r="D2619" s="610"/>
      <c r="E2619" s="1140"/>
      <c r="F2619" s="1141"/>
      <c r="G2619" s="1142"/>
      <c r="H2619" s="1142"/>
      <c r="I2619" s="1148"/>
      <c r="J2619" s="1142"/>
      <c r="K2619" s="1142"/>
      <c r="L2619" s="1142"/>
      <c r="M2619" s="1142"/>
      <c r="N2619" s="1142"/>
    </row>
    <row r="2620" spans="1:14" s="3" customFormat="1" x14ac:dyDescent="0.25">
      <c r="A2620" s="727"/>
      <c r="B2620" s="609"/>
      <c r="C2620" s="609"/>
      <c r="D2620" s="610"/>
      <c r="E2620" s="1140"/>
      <c r="F2620" s="1141"/>
      <c r="G2620" s="1142"/>
      <c r="H2620" s="1142"/>
      <c r="I2620" s="1148"/>
      <c r="J2620" s="1142"/>
      <c r="K2620" s="1142"/>
      <c r="L2620" s="1142"/>
      <c r="M2620" s="1142"/>
      <c r="N2620" s="1142"/>
    </row>
    <row r="2621" spans="1:14" s="3" customFormat="1" x14ac:dyDescent="0.25">
      <c r="A2621" s="727"/>
      <c r="B2621" s="609"/>
      <c r="C2621" s="609"/>
      <c r="D2621" s="610"/>
      <c r="E2621" s="1140"/>
      <c r="F2621" s="1141"/>
      <c r="G2621" s="1142"/>
      <c r="H2621" s="1142"/>
      <c r="I2621" s="1148"/>
      <c r="J2621" s="1142"/>
      <c r="K2621" s="1142"/>
      <c r="L2621" s="1142"/>
      <c r="M2621" s="1142"/>
      <c r="N2621" s="1142"/>
    </row>
    <row r="2622" spans="1:14" s="3" customFormat="1" x14ac:dyDescent="0.25">
      <c r="A2622" s="727"/>
      <c r="B2622" s="609"/>
      <c r="C2622" s="609"/>
      <c r="D2622" s="610"/>
      <c r="E2622" s="1140"/>
      <c r="F2622" s="1141"/>
      <c r="G2622" s="1142"/>
      <c r="H2622" s="1142"/>
      <c r="I2622" s="1148"/>
      <c r="J2622" s="1142"/>
      <c r="K2622" s="1142"/>
      <c r="L2622" s="1142"/>
      <c r="M2622" s="1142"/>
      <c r="N2622" s="1142"/>
    </row>
    <row r="2623" spans="1:14" s="3" customFormat="1" x14ac:dyDescent="0.25">
      <c r="A2623" s="727"/>
      <c r="B2623" s="609"/>
      <c r="C2623" s="609"/>
      <c r="D2623" s="610"/>
      <c r="E2623" s="1140"/>
      <c r="F2623" s="1141"/>
      <c r="G2623" s="1142"/>
      <c r="H2623" s="1142"/>
      <c r="I2623" s="1148"/>
      <c r="J2623" s="1142"/>
      <c r="K2623" s="1142"/>
      <c r="L2623" s="1142"/>
      <c r="M2623" s="1142"/>
      <c r="N2623" s="1142"/>
    </row>
    <row r="2624" spans="1:14" s="3" customFormat="1" x14ac:dyDescent="0.25">
      <c r="A2624" s="727"/>
      <c r="B2624" s="609"/>
      <c r="C2624" s="609"/>
      <c r="D2624" s="610"/>
      <c r="E2624" s="1140"/>
      <c r="F2624" s="1141"/>
      <c r="G2624" s="1142"/>
      <c r="H2624" s="1142"/>
      <c r="I2624" s="1148"/>
      <c r="J2624" s="1142"/>
      <c r="K2624" s="1142"/>
      <c r="L2624" s="1142"/>
      <c r="M2624" s="1142"/>
      <c r="N2624" s="1142"/>
    </row>
    <row r="2625" spans="1:14" s="3" customFormat="1" x14ac:dyDescent="0.25">
      <c r="A2625" s="727"/>
      <c r="B2625" s="609"/>
      <c r="C2625" s="609"/>
      <c r="D2625" s="610"/>
      <c r="E2625" s="1140"/>
      <c r="F2625" s="1141"/>
      <c r="G2625" s="1142"/>
      <c r="H2625" s="1142"/>
      <c r="I2625" s="1148"/>
      <c r="J2625" s="1142"/>
      <c r="K2625" s="1142"/>
      <c r="L2625" s="1142"/>
      <c r="M2625" s="1142"/>
      <c r="N2625" s="1142"/>
    </row>
    <row r="2626" spans="1:14" s="3" customFormat="1" x14ac:dyDescent="0.25">
      <c r="A2626" s="727"/>
      <c r="B2626" s="609"/>
      <c r="C2626" s="609"/>
      <c r="D2626" s="610"/>
      <c r="E2626" s="1140"/>
      <c r="F2626" s="1141"/>
      <c r="G2626" s="1142"/>
      <c r="H2626" s="1142"/>
      <c r="I2626" s="1148"/>
      <c r="J2626" s="1142"/>
      <c r="K2626" s="1142"/>
      <c r="L2626" s="1142"/>
      <c r="M2626" s="1142"/>
      <c r="N2626" s="1142"/>
    </row>
    <row r="2627" spans="1:14" s="3" customFormat="1" x14ac:dyDescent="0.25">
      <c r="A2627" s="727"/>
      <c r="B2627" s="609"/>
      <c r="C2627" s="609"/>
      <c r="D2627" s="610"/>
      <c r="E2627" s="1140"/>
      <c r="F2627" s="1141"/>
      <c r="G2627" s="1142"/>
      <c r="H2627" s="1142"/>
      <c r="I2627" s="1148"/>
      <c r="J2627" s="1142"/>
      <c r="K2627" s="1142"/>
      <c r="L2627" s="1142"/>
      <c r="M2627" s="1142"/>
      <c r="N2627" s="1142"/>
    </row>
    <row r="2628" spans="1:14" s="3" customFormat="1" x14ac:dyDescent="0.25">
      <c r="A2628" s="727"/>
      <c r="B2628" s="609"/>
      <c r="C2628" s="609"/>
      <c r="D2628" s="610"/>
      <c r="E2628" s="1140"/>
      <c r="F2628" s="1141"/>
      <c r="G2628" s="1142"/>
      <c r="H2628" s="1142"/>
      <c r="I2628" s="1148"/>
      <c r="J2628" s="1142"/>
      <c r="K2628" s="1142"/>
      <c r="L2628" s="1142"/>
      <c r="M2628" s="1142"/>
      <c r="N2628" s="1142"/>
    </row>
    <row r="2629" spans="1:14" s="3" customFormat="1" x14ac:dyDescent="0.25">
      <c r="A2629" s="727"/>
      <c r="B2629" s="609"/>
      <c r="C2629" s="609"/>
      <c r="D2629" s="610"/>
      <c r="E2629" s="1140"/>
      <c r="F2629" s="1141"/>
      <c r="G2629" s="1142"/>
      <c r="H2629" s="1142"/>
      <c r="I2629" s="1148"/>
      <c r="J2629" s="1142"/>
      <c r="K2629" s="1142"/>
      <c r="L2629" s="1142"/>
      <c r="M2629" s="1142"/>
      <c r="N2629" s="1142"/>
    </row>
    <row r="2630" spans="1:14" s="3" customFormat="1" x14ac:dyDescent="0.25">
      <c r="A2630" s="727"/>
      <c r="B2630" s="609"/>
      <c r="C2630" s="609"/>
      <c r="D2630" s="610"/>
      <c r="E2630" s="1140"/>
      <c r="F2630" s="1141"/>
      <c r="G2630" s="1142"/>
      <c r="H2630" s="1142"/>
      <c r="I2630" s="1148"/>
      <c r="J2630" s="1142"/>
      <c r="K2630" s="1142"/>
      <c r="L2630" s="1142"/>
      <c r="M2630" s="1142"/>
      <c r="N2630" s="1142"/>
    </row>
    <row r="2631" spans="1:14" s="3" customFormat="1" x14ac:dyDescent="0.25">
      <c r="A2631" s="727"/>
      <c r="B2631" s="609"/>
      <c r="C2631" s="609"/>
      <c r="D2631" s="610"/>
      <c r="E2631" s="1140"/>
      <c r="F2631" s="1141"/>
      <c r="G2631" s="1142"/>
      <c r="H2631" s="1142"/>
      <c r="I2631" s="1148"/>
      <c r="J2631" s="1142"/>
      <c r="K2631" s="1142"/>
      <c r="L2631" s="1142"/>
      <c r="M2631" s="1142"/>
      <c r="N2631" s="1142"/>
    </row>
    <row r="2632" spans="1:14" s="3" customFormat="1" x14ac:dyDescent="0.25">
      <c r="A2632" s="727"/>
      <c r="B2632" s="609"/>
      <c r="C2632" s="609"/>
      <c r="D2632" s="610"/>
      <c r="E2632" s="1140"/>
      <c r="F2632" s="1141"/>
      <c r="G2632" s="1142"/>
      <c r="H2632" s="1142"/>
      <c r="I2632" s="1148"/>
      <c r="J2632" s="1142"/>
      <c r="K2632" s="1142"/>
      <c r="L2632" s="1142"/>
      <c r="M2632" s="1142"/>
      <c r="N2632" s="1142"/>
    </row>
    <row r="2633" spans="1:14" s="3" customFormat="1" x14ac:dyDescent="0.25">
      <c r="A2633" s="727"/>
      <c r="B2633" s="609"/>
      <c r="C2633" s="609"/>
      <c r="D2633" s="610"/>
      <c r="E2633" s="1140"/>
      <c r="F2633" s="1141"/>
      <c r="G2633" s="1142"/>
      <c r="H2633" s="1142"/>
      <c r="I2633" s="1148"/>
      <c r="J2633" s="1142"/>
      <c r="K2633" s="1142"/>
      <c r="L2633" s="1142"/>
      <c r="M2633" s="1142"/>
      <c r="N2633" s="1142"/>
    </row>
    <row r="2634" spans="1:14" s="3" customFormat="1" x14ac:dyDescent="0.25">
      <c r="A2634" s="727"/>
      <c r="B2634" s="609"/>
      <c r="C2634" s="609"/>
      <c r="D2634" s="610"/>
      <c r="E2634" s="1140"/>
      <c r="F2634" s="1141"/>
      <c r="G2634" s="1142"/>
      <c r="H2634" s="1142"/>
      <c r="I2634" s="1148"/>
      <c r="J2634" s="1142"/>
      <c r="K2634" s="1142"/>
      <c r="L2634" s="1142"/>
      <c r="M2634" s="1142"/>
      <c r="N2634" s="1142"/>
    </row>
    <row r="2635" spans="1:14" s="3" customFormat="1" x14ac:dyDescent="0.25">
      <c r="A2635" s="727"/>
      <c r="B2635" s="609"/>
      <c r="C2635" s="609"/>
      <c r="D2635" s="610"/>
      <c r="E2635" s="1140"/>
      <c r="F2635" s="1141"/>
      <c r="G2635" s="1142"/>
      <c r="H2635" s="1142"/>
      <c r="I2635" s="1148"/>
      <c r="J2635" s="1142"/>
      <c r="K2635" s="1142"/>
      <c r="L2635" s="1142"/>
      <c r="M2635" s="1142"/>
      <c r="N2635" s="1142"/>
    </row>
    <row r="2636" spans="1:14" s="3" customFormat="1" x14ac:dyDescent="0.25">
      <c r="A2636" s="727"/>
      <c r="B2636" s="609"/>
      <c r="C2636" s="609"/>
      <c r="D2636" s="610"/>
      <c r="E2636" s="1140"/>
      <c r="F2636" s="1141"/>
      <c r="G2636" s="1142"/>
      <c r="H2636" s="1142"/>
      <c r="I2636" s="1148"/>
      <c r="J2636" s="1142"/>
      <c r="K2636" s="1142"/>
      <c r="L2636" s="1142"/>
      <c r="M2636" s="1142"/>
      <c r="N2636" s="1142"/>
    </row>
    <row r="2637" spans="1:14" s="3" customFormat="1" x14ac:dyDescent="0.25">
      <c r="A2637" s="727"/>
      <c r="B2637" s="609"/>
      <c r="C2637" s="609"/>
      <c r="D2637" s="610"/>
      <c r="E2637" s="1140"/>
      <c r="F2637" s="1141"/>
      <c r="G2637" s="1142"/>
      <c r="H2637" s="1142"/>
      <c r="I2637" s="1148"/>
      <c r="J2637" s="1142"/>
      <c r="K2637" s="1142"/>
      <c r="L2637" s="1142"/>
      <c r="M2637" s="1142"/>
      <c r="N2637" s="1142"/>
    </row>
    <row r="2638" spans="1:14" s="3" customFormat="1" x14ac:dyDescent="0.25">
      <c r="A2638" s="727"/>
      <c r="B2638" s="609"/>
      <c r="C2638" s="609"/>
      <c r="D2638" s="610"/>
      <c r="E2638" s="1140"/>
      <c r="F2638" s="1141"/>
      <c r="G2638" s="1142"/>
      <c r="H2638" s="1142"/>
      <c r="I2638" s="1148"/>
      <c r="J2638" s="1142"/>
      <c r="K2638" s="1142"/>
      <c r="L2638" s="1142"/>
      <c r="M2638" s="1142"/>
      <c r="N2638" s="1142"/>
    </row>
    <row r="2639" spans="1:14" s="3" customFormat="1" x14ac:dyDescent="0.25">
      <c r="A2639" s="727"/>
      <c r="B2639" s="609"/>
      <c r="C2639" s="609"/>
      <c r="D2639" s="610"/>
      <c r="E2639" s="1140"/>
      <c r="F2639" s="1141"/>
      <c r="G2639" s="1142"/>
      <c r="H2639" s="1142"/>
      <c r="I2639" s="1148"/>
      <c r="J2639" s="1142"/>
      <c r="K2639" s="1142"/>
      <c r="L2639" s="1142"/>
      <c r="M2639" s="1142"/>
      <c r="N2639" s="1142"/>
    </row>
    <row r="2640" spans="1:14" s="3" customFormat="1" x14ac:dyDescent="0.25">
      <c r="A2640" s="727"/>
      <c r="B2640" s="609"/>
      <c r="C2640" s="609"/>
      <c r="D2640" s="610"/>
      <c r="E2640" s="1140"/>
      <c r="F2640" s="1141"/>
      <c r="G2640" s="1142"/>
      <c r="H2640" s="1142"/>
      <c r="I2640" s="1148"/>
      <c r="J2640" s="1142"/>
      <c r="K2640" s="1142"/>
      <c r="L2640" s="1142"/>
      <c r="M2640" s="1142"/>
      <c r="N2640" s="1142"/>
    </row>
    <row r="2641" spans="1:14" s="3" customFormat="1" x14ac:dyDescent="0.25">
      <c r="A2641" s="727"/>
      <c r="B2641" s="609"/>
      <c r="C2641" s="609"/>
      <c r="D2641" s="610"/>
      <c r="E2641" s="1140"/>
      <c r="F2641" s="1141"/>
      <c r="G2641" s="1142"/>
      <c r="H2641" s="1142"/>
      <c r="I2641" s="1148"/>
      <c r="J2641" s="1142"/>
      <c r="K2641" s="1142"/>
      <c r="L2641" s="1142"/>
      <c r="M2641" s="1142"/>
      <c r="N2641" s="1142"/>
    </row>
    <row r="2642" spans="1:14" s="3" customFormat="1" x14ac:dyDescent="0.25">
      <c r="A2642" s="727"/>
      <c r="B2642" s="609"/>
      <c r="C2642" s="609"/>
      <c r="D2642" s="610"/>
      <c r="E2642" s="1140"/>
      <c r="F2642" s="1141"/>
      <c r="G2642" s="1142"/>
      <c r="H2642" s="1142"/>
      <c r="I2642" s="1148"/>
      <c r="J2642" s="1142"/>
      <c r="K2642" s="1142"/>
      <c r="L2642" s="1142"/>
      <c r="M2642" s="1142"/>
      <c r="N2642" s="1142"/>
    </row>
    <row r="2643" spans="1:14" s="3" customFormat="1" x14ac:dyDescent="0.25">
      <c r="A2643" s="727"/>
      <c r="B2643" s="609"/>
      <c r="C2643" s="609"/>
      <c r="D2643" s="610"/>
      <c r="E2643" s="1140"/>
      <c r="F2643" s="1141"/>
      <c r="G2643" s="1142"/>
      <c r="H2643" s="1142"/>
      <c r="I2643" s="1148"/>
      <c r="J2643" s="1142"/>
      <c r="K2643" s="1142"/>
      <c r="L2643" s="1142"/>
      <c r="M2643" s="1142"/>
      <c r="N2643" s="1142"/>
    </row>
    <row r="2644" spans="1:14" s="3" customFormat="1" x14ac:dyDescent="0.25">
      <c r="A2644" s="727"/>
      <c r="B2644" s="609"/>
      <c r="C2644" s="609"/>
      <c r="D2644" s="610"/>
      <c r="E2644" s="1140"/>
      <c r="F2644" s="1141"/>
      <c r="G2644" s="1142"/>
      <c r="H2644" s="1142"/>
      <c r="I2644" s="1148"/>
      <c r="J2644" s="1142"/>
      <c r="K2644" s="1142"/>
      <c r="L2644" s="1142"/>
      <c r="M2644" s="1142"/>
      <c r="N2644" s="1142"/>
    </row>
    <row r="2645" spans="1:14" s="3" customFormat="1" x14ac:dyDescent="0.25">
      <c r="A2645" s="727"/>
      <c r="B2645" s="609"/>
      <c r="C2645" s="609"/>
      <c r="D2645" s="610"/>
      <c r="E2645" s="1140"/>
      <c r="F2645" s="1141"/>
      <c r="G2645" s="1142"/>
      <c r="H2645" s="1142"/>
      <c r="I2645" s="1148"/>
      <c r="J2645" s="1142"/>
      <c r="K2645" s="1142"/>
      <c r="L2645" s="1142"/>
      <c r="M2645" s="1142"/>
      <c r="N2645" s="1142"/>
    </row>
    <row r="2646" spans="1:14" s="3" customFormat="1" x14ac:dyDescent="0.25">
      <c r="A2646" s="727"/>
      <c r="B2646" s="609"/>
      <c r="C2646" s="609"/>
      <c r="D2646" s="610"/>
      <c r="E2646" s="1140"/>
      <c r="F2646" s="1141"/>
      <c r="G2646" s="1142"/>
      <c r="H2646" s="1142"/>
      <c r="I2646" s="1148"/>
      <c r="J2646" s="1142"/>
      <c r="K2646" s="1142"/>
      <c r="L2646" s="1142"/>
      <c r="M2646" s="1142"/>
      <c r="N2646" s="1142"/>
    </row>
    <row r="2647" spans="1:14" s="3" customFormat="1" x14ac:dyDescent="0.25">
      <c r="A2647" s="727"/>
      <c r="B2647" s="609"/>
      <c r="C2647" s="609"/>
      <c r="D2647" s="610"/>
      <c r="E2647" s="1140"/>
      <c r="F2647" s="1141"/>
      <c r="G2647" s="1142"/>
      <c r="H2647" s="1142"/>
      <c r="I2647" s="1148"/>
      <c r="J2647" s="1142"/>
      <c r="K2647" s="1142"/>
      <c r="L2647" s="1142"/>
      <c r="M2647" s="1142"/>
      <c r="N2647" s="1142"/>
    </row>
    <row r="2648" spans="1:14" s="3" customFormat="1" x14ac:dyDescent="0.25">
      <c r="A2648" s="727"/>
      <c r="B2648" s="609"/>
      <c r="C2648" s="609"/>
      <c r="D2648" s="610"/>
      <c r="E2648" s="1140"/>
      <c r="F2648" s="1141"/>
      <c r="G2648" s="1142"/>
      <c r="H2648" s="1142"/>
      <c r="I2648" s="1148"/>
      <c r="J2648" s="1142"/>
      <c r="K2648" s="1142"/>
      <c r="L2648" s="1142"/>
      <c r="M2648" s="1142"/>
      <c r="N2648" s="1142"/>
    </row>
    <row r="2649" spans="1:14" s="3" customFormat="1" x14ac:dyDescent="0.25">
      <c r="A2649" s="727"/>
      <c r="B2649" s="609"/>
      <c r="C2649" s="609"/>
      <c r="D2649" s="610"/>
      <c r="E2649" s="1140"/>
      <c r="F2649" s="1141"/>
      <c r="G2649" s="1142"/>
      <c r="H2649" s="1142"/>
      <c r="I2649" s="1148"/>
      <c r="J2649" s="1142"/>
      <c r="K2649" s="1142"/>
      <c r="L2649" s="1142"/>
      <c r="M2649" s="1142"/>
      <c r="N2649" s="1142"/>
    </row>
    <row r="2650" spans="1:14" s="3" customFormat="1" x14ac:dyDescent="0.25">
      <c r="A2650" s="727"/>
      <c r="B2650" s="609"/>
      <c r="C2650" s="609"/>
      <c r="D2650" s="610"/>
      <c r="E2650" s="1140"/>
      <c r="F2650" s="1141"/>
      <c r="G2650" s="1142"/>
      <c r="H2650" s="1142"/>
      <c r="I2650" s="1148"/>
      <c r="J2650" s="1142"/>
      <c r="K2650" s="1142"/>
      <c r="L2650" s="1142"/>
      <c r="M2650" s="1142"/>
      <c r="N2650" s="1142"/>
    </row>
    <row r="2651" spans="1:14" s="3" customFormat="1" x14ac:dyDescent="0.25">
      <c r="A2651" s="727"/>
      <c r="B2651" s="609"/>
      <c r="C2651" s="609"/>
      <c r="D2651" s="610"/>
      <c r="E2651" s="1140"/>
      <c r="F2651" s="1141"/>
      <c r="G2651" s="1142"/>
      <c r="H2651" s="1142"/>
      <c r="I2651" s="1148"/>
      <c r="J2651" s="1142"/>
      <c r="K2651" s="1142"/>
      <c r="L2651" s="1142"/>
      <c r="M2651" s="1142"/>
      <c r="N2651" s="1142"/>
    </row>
    <row r="2652" spans="1:14" s="3" customFormat="1" x14ac:dyDescent="0.25">
      <c r="A2652" s="727"/>
      <c r="B2652" s="609"/>
      <c r="C2652" s="609"/>
      <c r="D2652" s="610"/>
      <c r="E2652" s="1140"/>
      <c r="F2652" s="1141"/>
      <c r="G2652" s="1142"/>
      <c r="H2652" s="1142"/>
      <c r="I2652" s="1148"/>
      <c r="J2652" s="1142"/>
      <c r="K2652" s="1142"/>
      <c r="L2652" s="1142"/>
      <c r="M2652" s="1142"/>
      <c r="N2652" s="1142"/>
    </row>
    <row r="2653" spans="1:14" s="3" customFormat="1" x14ac:dyDescent="0.25">
      <c r="A2653" s="727"/>
      <c r="B2653" s="609"/>
      <c r="C2653" s="609"/>
      <c r="D2653" s="610"/>
      <c r="E2653" s="1140"/>
      <c r="F2653" s="1141"/>
      <c r="G2653" s="1142"/>
      <c r="H2653" s="1142"/>
      <c r="I2653" s="1148"/>
      <c r="J2653" s="1142"/>
      <c r="K2653" s="1142"/>
      <c r="L2653" s="1142"/>
      <c r="M2653" s="1142"/>
      <c r="N2653" s="1142"/>
    </row>
    <row r="2654" spans="1:14" s="3" customFormat="1" x14ac:dyDescent="0.25">
      <c r="A2654" s="727"/>
      <c r="B2654" s="609"/>
      <c r="C2654" s="609"/>
      <c r="D2654" s="610"/>
      <c r="E2654" s="1140"/>
      <c r="F2654" s="1141"/>
      <c r="G2654" s="1142"/>
      <c r="H2654" s="1142"/>
      <c r="I2654" s="1148"/>
      <c r="J2654" s="1142"/>
      <c r="K2654" s="1142"/>
      <c r="L2654" s="1142"/>
      <c r="M2654" s="1142"/>
      <c r="N2654" s="1142"/>
    </row>
    <row r="2655" spans="1:14" s="3" customFormat="1" x14ac:dyDescent="0.25">
      <c r="A2655" s="727"/>
      <c r="B2655" s="609"/>
      <c r="C2655" s="609"/>
      <c r="D2655" s="610"/>
      <c r="E2655" s="1140"/>
      <c r="F2655" s="1141"/>
      <c r="G2655" s="1142"/>
      <c r="H2655" s="1142"/>
      <c r="I2655" s="1148"/>
      <c r="J2655" s="1142"/>
      <c r="K2655" s="1142"/>
      <c r="L2655" s="1142"/>
      <c r="M2655" s="1142"/>
      <c r="N2655" s="1142"/>
    </row>
    <row r="2656" spans="1:14" s="3" customFormat="1" x14ac:dyDescent="0.25">
      <c r="A2656" s="727"/>
      <c r="B2656" s="609"/>
      <c r="C2656" s="609"/>
      <c r="D2656" s="610"/>
      <c r="E2656" s="1140"/>
      <c r="F2656" s="1141"/>
      <c r="G2656" s="1142"/>
      <c r="H2656" s="1142"/>
      <c r="I2656" s="1148"/>
      <c r="J2656" s="1142"/>
      <c r="K2656" s="1142"/>
      <c r="L2656" s="1142"/>
      <c r="M2656" s="1142"/>
      <c r="N2656" s="1142"/>
    </row>
    <row r="2657" spans="1:14" s="3" customFormat="1" x14ac:dyDescent="0.25">
      <c r="A2657" s="727"/>
      <c r="B2657" s="609"/>
      <c r="C2657" s="609"/>
      <c r="D2657" s="610"/>
      <c r="E2657" s="1140"/>
      <c r="F2657" s="1141"/>
      <c r="G2657" s="1142"/>
      <c r="H2657" s="1142"/>
      <c r="I2657" s="1148"/>
      <c r="J2657" s="1142"/>
      <c r="K2657" s="1142"/>
      <c r="L2657" s="1142"/>
      <c r="M2657" s="1142"/>
      <c r="N2657" s="1142"/>
    </row>
    <row r="2658" spans="1:14" s="3" customFormat="1" x14ac:dyDescent="0.25">
      <c r="A2658" s="727"/>
      <c r="B2658" s="609"/>
      <c r="C2658" s="609"/>
      <c r="D2658" s="610"/>
      <c r="E2658" s="1140"/>
      <c r="F2658" s="1141"/>
      <c r="G2658" s="1142"/>
      <c r="H2658" s="1142"/>
      <c r="I2658" s="1148"/>
      <c r="J2658" s="1142"/>
      <c r="K2658" s="1142"/>
      <c r="L2658" s="1142"/>
      <c r="M2658" s="1142"/>
      <c r="N2658" s="1142"/>
    </row>
    <row r="2659" spans="1:14" s="3" customFormat="1" x14ac:dyDescent="0.25">
      <c r="A2659" s="727"/>
      <c r="B2659" s="609"/>
      <c r="C2659" s="609"/>
      <c r="D2659" s="610"/>
      <c r="E2659" s="1140"/>
      <c r="F2659" s="1141"/>
      <c r="G2659" s="1142"/>
      <c r="H2659" s="1142"/>
      <c r="I2659" s="1148"/>
      <c r="J2659" s="1142"/>
      <c r="K2659" s="1142"/>
      <c r="L2659" s="1142"/>
      <c r="M2659" s="1142"/>
      <c r="N2659" s="1142"/>
    </row>
    <row r="2660" spans="1:14" s="3" customFormat="1" x14ac:dyDescent="0.25">
      <c r="A2660" s="727"/>
      <c r="B2660" s="609"/>
      <c r="C2660" s="609"/>
      <c r="D2660" s="610"/>
      <c r="E2660" s="1140"/>
      <c r="F2660" s="1141"/>
      <c r="G2660" s="1142"/>
      <c r="H2660" s="1142"/>
      <c r="I2660" s="1148"/>
      <c r="J2660" s="1142"/>
      <c r="K2660" s="1142"/>
      <c r="L2660" s="1142"/>
      <c r="M2660" s="1142"/>
      <c r="N2660" s="1142"/>
    </row>
    <row r="2661" spans="1:14" s="3" customFormat="1" x14ac:dyDescent="0.25">
      <c r="A2661" s="727"/>
      <c r="B2661" s="609"/>
      <c r="C2661" s="609"/>
      <c r="D2661" s="610"/>
      <c r="E2661" s="1140"/>
      <c r="F2661" s="1141"/>
      <c r="G2661" s="1142"/>
      <c r="H2661" s="1142"/>
      <c r="I2661" s="1148"/>
      <c r="J2661" s="1142"/>
      <c r="K2661" s="1142"/>
      <c r="L2661" s="1142"/>
      <c r="M2661" s="1142"/>
      <c r="N2661" s="1142"/>
    </row>
    <row r="2662" spans="1:14" s="3" customFormat="1" x14ac:dyDescent="0.25">
      <c r="A2662" s="727"/>
      <c r="B2662" s="609"/>
      <c r="C2662" s="609"/>
      <c r="D2662" s="610"/>
      <c r="E2662" s="1140"/>
      <c r="F2662" s="1141"/>
      <c r="G2662" s="1142"/>
      <c r="H2662" s="1142"/>
      <c r="I2662" s="1148"/>
      <c r="J2662" s="1142"/>
      <c r="K2662" s="1142"/>
      <c r="L2662" s="1142"/>
      <c r="M2662" s="1142"/>
      <c r="N2662" s="1142"/>
    </row>
    <row r="2663" spans="1:14" s="3" customFormat="1" x14ac:dyDescent="0.25">
      <c r="A2663" s="727"/>
      <c r="B2663" s="609"/>
      <c r="C2663" s="609"/>
      <c r="D2663" s="610"/>
      <c r="E2663" s="1140"/>
      <c r="F2663" s="1141"/>
      <c r="G2663" s="1142"/>
      <c r="H2663" s="1142"/>
      <c r="I2663" s="1148"/>
      <c r="J2663" s="1142"/>
      <c r="K2663" s="1142"/>
      <c r="L2663" s="1142"/>
      <c r="M2663" s="1142"/>
      <c r="N2663" s="1142"/>
    </row>
    <row r="2664" spans="1:14" s="3" customFormat="1" x14ac:dyDescent="0.25">
      <c r="A2664" s="727"/>
      <c r="B2664" s="609"/>
      <c r="C2664" s="609"/>
      <c r="D2664" s="610"/>
      <c r="E2664" s="1140"/>
      <c r="F2664" s="1141"/>
      <c r="G2664" s="1142"/>
      <c r="H2664" s="1142"/>
      <c r="I2664" s="1148"/>
      <c r="J2664" s="1142"/>
      <c r="K2664" s="1142"/>
      <c r="L2664" s="1142"/>
      <c r="M2664" s="1142"/>
      <c r="N2664" s="1142"/>
    </row>
    <row r="2665" spans="1:14" s="3" customFormat="1" x14ac:dyDescent="0.25">
      <c r="A2665" s="727"/>
      <c r="B2665" s="609"/>
      <c r="C2665" s="609"/>
      <c r="D2665" s="610"/>
      <c r="E2665" s="1140"/>
      <c r="F2665" s="1141"/>
      <c r="G2665" s="1142"/>
      <c r="H2665" s="1142"/>
      <c r="I2665" s="1148"/>
      <c r="J2665" s="1142"/>
      <c r="K2665" s="1142"/>
      <c r="L2665" s="1142"/>
      <c r="M2665" s="1142"/>
      <c r="N2665" s="1142"/>
    </row>
    <row r="2666" spans="1:14" s="3" customFormat="1" x14ac:dyDescent="0.25">
      <c r="A2666" s="727"/>
      <c r="B2666" s="609"/>
      <c r="C2666" s="609"/>
      <c r="D2666" s="610"/>
      <c r="E2666" s="1140"/>
      <c r="F2666" s="1141"/>
      <c r="G2666" s="1142"/>
      <c r="H2666" s="1142"/>
      <c r="I2666" s="1148"/>
      <c r="J2666" s="1142"/>
      <c r="K2666" s="1142"/>
      <c r="L2666" s="1142"/>
      <c r="M2666" s="1142"/>
      <c r="N2666" s="1142"/>
    </row>
    <row r="2667" spans="1:14" s="3" customFormat="1" x14ac:dyDescent="0.25">
      <c r="A2667" s="727"/>
      <c r="B2667" s="609"/>
      <c r="C2667" s="609"/>
      <c r="D2667" s="610"/>
      <c r="E2667" s="1140"/>
      <c r="F2667" s="1141"/>
      <c r="G2667" s="1142"/>
      <c r="H2667" s="1142"/>
      <c r="I2667" s="1148"/>
      <c r="J2667" s="1142"/>
      <c r="K2667" s="1142"/>
      <c r="L2667" s="1142"/>
      <c r="M2667" s="1142"/>
      <c r="N2667" s="1142"/>
    </row>
    <row r="2668" spans="1:14" s="3" customFormat="1" x14ac:dyDescent="0.25">
      <c r="A2668" s="727"/>
      <c r="B2668" s="609"/>
      <c r="C2668" s="609"/>
      <c r="D2668" s="610"/>
      <c r="E2668" s="1140"/>
      <c r="F2668" s="1141"/>
      <c r="G2668" s="1142"/>
      <c r="H2668" s="1142"/>
      <c r="I2668" s="1148"/>
      <c r="J2668" s="1142"/>
      <c r="K2668" s="1142"/>
      <c r="L2668" s="1142"/>
      <c r="M2668" s="1142"/>
      <c r="N2668" s="1142"/>
    </row>
    <row r="2669" spans="1:14" s="3" customFormat="1" x14ac:dyDescent="0.25">
      <c r="A2669" s="727"/>
      <c r="B2669" s="609"/>
      <c r="C2669" s="609"/>
      <c r="D2669" s="610"/>
      <c r="E2669" s="1140"/>
      <c r="F2669" s="1141"/>
      <c r="G2669" s="1142"/>
      <c r="H2669" s="1142"/>
      <c r="I2669" s="1148"/>
      <c r="J2669" s="1142"/>
      <c r="K2669" s="1142"/>
      <c r="L2669" s="1142"/>
      <c r="M2669" s="1142"/>
      <c r="N2669" s="1142"/>
    </row>
    <row r="2670" spans="1:14" s="3" customFormat="1" x14ac:dyDescent="0.25">
      <c r="A2670" s="727"/>
      <c r="B2670" s="609"/>
      <c r="C2670" s="609"/>
      <c r="D2670" s="610"/>
      <c r="E2670" s="1140"/>
      <c r="F2670" s="1141"/>
      <c r="G2670" s="1142"/>
      <c r="H2670" s="1142"/>
      <c r="I2670" s="1148"/>
      <c r="J2670" s="1142"/>
      <c r="K2670" s="1142"/>
      <c r="L2670" s="1142"/>
      <c r="M2670" s="1142"/>
      <c r="N2670" s="1142"/>
    </row>
    <row r="2671" spans="1:14" s="3" customFormat="1" x14ac:dyDescent="0.25">
      <c r="A2671" s="727"/>
      <c r="B2671" s="609"/>
      <c r="C2671" s="609"/>
      <c r="D2671" s="610"/>
      <c r="E2671" s="1140"/>
      <c r="F2671" s="1141"/>
      <c r="G2671" s="1142"/>
      <c r="H2671" s="1142"/>
      <c r="I2671" s="1148"/>
      <c r="J2671" s="1142"/>
      <c r="K2671" s="1142"/>
      <c r="L2671" s="1142"/>
      <c r="M2671" s="1142"/>
      <c r="N2671" s="1142"/>
    </row>
    <row r="2672" spans="1:14" s="3" customFormat="1" x14ac:dyDescent="0.25">
      <c r="A2672" s="727"/>
      <c r="B2672" s="609"/>
      <c r="C2672" s="609"/>
      <c r="D2672" s="610"/>
      <c r="E2672" s="1140"/>
      <c r="F2672" s="1141"/>
      <c r="G2672" s="1142"/>
      <c r="H2672" s="1142"/>
      <c r="I2672" s="1148"/>
      <c r="J2672" s="1142"/>
      <c r="K2672" s="1142"/>
      <c r="L2672" s="1142"/>
      <c r="M2672" s="1142"/>
      <c r="N2672" s="1142"/>
    </row>
    <row r="2673" spans="1:14" s="3" customFormat="1" x14ac:dyDescent="0.25">
      <c r="A2673" s="727"/>
      <c r="B2673" s="609"/>
      <c r="C2673" s="609"/>
      <c r="D2673" s="610"/>
      <c r="E2673" s="1140"/>
      <c r="F2673" s="1141"/>
      <c r="G2673" s="1142"/>
      <c r="H2673" s="1142"/>
      <c r="I2673" s="1148"/>
      <c r="J2673" s="1142"/>
      <c r="K2673" s="1142"/>
      <c r="L2673" s="1142"/>
      <c r="M2673" s="1142"/>
      <c r="N2673" s="1142"/>
    </row>
    <row r="2674" spans="1:14" s="3" customFormat="1" x14ac:dyDescent="0.25">
      <c r="A2674" s="727"/>
      <c r="B2674" s="609"/>
      <c r="C2674" s="609"/>
      <c r="D2674" s="610"/>
      <c r="E2674" s="1140"/>
      <c r="F2674" s="1141"/>
      <c r="G2674" s="1142"/>
      <c r="H2674" s="1142"/>
      <c r="I2674" s="1148"/>
      <c r="J2674" s="1142"/>
      <c r="K2674" s="1142"/>
      <c r="L2674" s="1142"/>
      <c r="M2674" s="1142"/>
      <c r="N2674" s="1142"/>
    </row>
    <row r="2675" spans="1:14" s="3" customFormat="1" x14ac:dyDescent="0.25">
      <c r="A2675" s="727"/>
      <c r="B2675" s="609"/>
      <c r="C2675" s="609"/>
      <c r="D2675" s="610"/>
      <c r="E2675" s="1140"/>
      <c r="F2675" s="1141"/>
      <c r="G2675" s="1142"/>
      <c r="H2675" s="1142"/>
      <c r="I2675" s="1148"/>
      <c r="J2675" s="1142"/>
      <c r="K2675" s="1142"/>
      <c r="L2675" s="1142"/>
      <c r="M2675" s="1142"/>
      <c r="N2675" s="1142"/>
    </row>
    <row r="2676" spans="1:14" s="3" customFormat="1" x14ac:dyDescent="0.25">
      <c r="A2676" s="727"/>
      <c r="B2676" s="609"/>
      <c r="C2676" s="609"/>
      <c r="D2676" s="610"/>
      <c r="E2676" s="1140"/>
      <c r="F2676" s="1141"/>
      <c r="G2676" s="1142"/>
      <c r="H2676" s="1142"/>
      <c r="I2676" s="1148"/>
      <c r="J2676" s="1142"/>
      <c r="K2676" s="1142"/>
      <c r="L2676" s="1142"/>
      <c r="M2676" s="1142"/>
      <c r="N2676" s="1142"/>
    </row>
    <row r="2677" spans="1:14" s="3" customFormat="1" x14ac:dyDescent="0.25">
      <c r="A2677" s="727"/>
      <c r="B2677" s="609"/>
      <c r="C2677" s="609"/>
      <c r="D2677" s="610"/>
      <c r="E2677" s="1140"/>
      <c r="F2677" s="1141"/>
      <c r="G2677" s="1142"/>
      <c r="H2677" s="1142"/>
      <c r="I2677" s="1148"/>
      <c r="J2677" s="1142"/>
      <c r="K2677" s="1142"/>
      <c r="L2677" s="1142"/>
      <c r="M2677" s="1142"/>
      <c r="N2677" s="1142"/>
    </row>
    <row r="2678" spans="1:14" s="3" customFormat="1" x14ac:dyDescent="0.25">
      <c r="A2678" s="727"/>
      <c r="B2678" s="609"/>
      <c r="C2678" s="609"/>
      <c r="D2678" s="610"/>
      <c r="E2678" s="1140"/>
      <c r="F2678" s="1141"/>
      <c r="G2678" s="1142"/>
      <c r="H2678" s="1142"/>
      <c r="I2678" s="1148"/>
      <c r="J2678" s="1142"/>
      <c r="K2678" s="1142"/>
      <c r="L2678" s="1142"/>
      <c r="M2678" s="1142"/>
      <c r="N2678" s="1142"/>
    </row>
    <row r="2679" spans="1:14" s="3" customFormat="1" x14ac:dyDescent="0.25">
      <c r="A2679" s="727"/>
      <c r="B2679" s="609"/>
      <c r="C2679" s="609"/>
      <c r="D2679" s="610"/>
      <c r="E2679" s="1140"/>
      <c r="F2679" s="1141"/>
      <c r="G2679" s="1142"/>
      <c r="H2679" s="1142"/>
      <c r="I2679" s="1148"/>
      <c r="J2679" s="1142"/>
      <c r="K2679" s="1142"/>
      <c r="L2679" s="1142"/>
      <c r="M2679" s="1142"/>
      <c r="N2679" s="1142"/>
    </row>
    <row r="2680" spans="1:14" s="3" customFormat="1" x14ac:dyDescent="0.25">
      <c r="A2680" s="727"/>
      <c r="B2680" s="609"/>
      <c r="C2680" s="609"/>
      <c r="D2680" s="610"/>
      <c r="E2680" s="1140"/>
      <c r="F2680" s="1141"/>
      <c r="G2680" s="1142"/>
      <c r="H2680" s="1142"/>
      <c r="I2680" s="1148"/>
      <c r="J2680" s="1142"/>
      <c r="K2680" s="1142"/>
      <c r="L2680" s="1142"/>
      <c r="M2680" s="1142"/>
      <c r="N2680" s="1142"/>
    </row>
    <row r="2681" spans="1:14" s="3" customFormat="1" x14ac:dyDescent="0.25">
      <c r="A2681" s="727"/>
      <c r="B2681" s="609"/>
      <c r="C2681" s="609"/>
      <c r="D2681" s="610"/>
      <c r="E2681" s="1140"/>
      <c r="F2681" s="1141"/>
      <c r="G2681" s="1142"/>
      <c r="H2681" s="1142"/>
      <c r="I2681" s="1148"/>
      <c r="J2681" s="1142"/>
      <c r="K2681" s="1142"/>
      <c r="L2681" s="1142"/>
      <c r="M2681" s="1142"/>
      <c r="N2681" s="1142"/>
    </row>
    <row r="2682" spans="1:14" s="3" customFormat="1" x14ac:dyDescent="0.25">
      <c r="A2682" s="727"/>
      <c r="B2682" s="609"/>
      <c r="C2682" s="609"/>
      <c r="D2682" s="610"/>
      <c r="E2682" s="1140"/>
      <c r="F2682" s="1141"/>
      <c r="G2682" s="1142"/>
      <c r="H2682" s="1142"/>
      <c r="I2682" s="1148"/>
      <c r="J2682" s="1142"/>
      <c r="K2682" s="1142"/>
      <c r="L2682" s="1142"/>
      <c r="M2682" s="1142"/>
      <c r="N2682" s="1142"/>
    </row>
    <row r="2683" spans="1:14" s="3" customFormat="1" x14ac:dyDescent="0.25">
      <c r="A2683" s="727"/>
      <c r="B2683" s="609"/>
      <c r="C2683" s="609"/>
      <c r="D2683" s="610"/>
      <c r="E2683" s="1140"/>
      <c r="F2683" s="1141"/>
      <c r="G2683" s="1142"/>
      <c r="H2683" s="1142"/>
      <c r="I2683" s="1148"/>
      <c r="J2683" s="1142"/>
      <c r="K2683" s="1142"/>
      <c r="L2683" s="1142"/>
      <c r="M2683" s="1142"/>
      <c r="N2683" s="1142"/>
    </row>
    <row r="2684" spans="1:14" s="3" customFormat="1" x14ac:dyDescent="0.25">
      <c r="A2684" s="727"/>
      <c r="B2684" s="609"/>
      <c r="C2684" s="609"/>
      <c r="D2684" s="610"/>
      <c r="E2684" s="1140"/>
      <c r="F2684" s="1141"/>
      <c r="G2684" s="1142"/>
      <c r="H2684" s="1142"/>
      <c r="I2684" s="1148"/>
      <c r="J2684" s="1142"/>
      <c r="K2684" s="1142"/>
      <c r="L2684" s="1142"/>
      <c r="M2684" s="1142"/>
      <c r="N2684" s="1142"/>
    </row>
    <row r="2685" spans="1:14" s="3" customFormat="1" x14ac:dyDescent="0.25">
      <c r="A2685" s="727"/>
      <c r="B2685" s="609"/>
      <c r="C2685" s="609"/>
      <c r="D2685" s="610"/>
      <c r="E2685" s="1140"/>
      <c r="F2685" s="1141"/>
      <c r="G2685" s="1142"/>
      <c r="H2685" s="1142"/>
      <c r="I2685" s="1148"/>
      <c r="J2685" s="1142"/>
      <c r="K2685" s="1142"/>
      <c r="L2685" s="1142"/>
      <c r="M2685" s="1142"/>
      <c r="N2685" s="1142"/>
    </row>
    <row r="2686" spans="1:14" s="3" customFormat="1" x14ac:dyDescent="0.25">
      <c r="A2686" s="727"/>
      <c r="B2686" s="609"/>
      <c r="C2686" s="609"/>
      <c r="D2686" s="610"/>
      <c r="E2686" s="1140"/>
      <c r="F2686" s="1141"/>
      <c r="G2686" s="1142"/>
      <c r="H2686" s="1142"/>
      <c r="I2686" s="1148"/>
      <c r="J2686" s="1142"/>
      <c r="K2686" s="1142"/>
      <c r="L2686" s="1142"/>
      <c r="M2686" s="1142"/>
      <c r="N2686" s="1142"/>
    </row>
    <row r="2687" spans="1:14" s="3" customFormat="1" x14ac:dyDescent="0.25">
      <c r="A2687" s="727"/>
      <c r="B2687" s="609"/>
      <c r="C2687" s="609"/>
      <c r="D2687" s="610"/>
      <c r="E2687" s="1140"/>
      <c r="F2687" s="1141"/>
      <c r="G2687" s="1142"/>
      <c r="H2687" s="1142"/>
      <c r="I2687" s="1148"/>
      <c r="J2687" s="1142"/>
      <c r="K2687" s="1142"/>
      <c r="L2687" s="1142"/>
      <c r="M2687" s="1142"/>
      <c r="N2687" s="1142"/>
    </row>
    <row r="2688" spans="1:14" s="3" customFormat="1" x14ac:dyDescent="0.25">
      <c r="A2688" s="727"/>
      <c r="B2688" s="609"/>
      <c r="C2688" s="609"/>
      <c r="D2688" s="610"/>
      <c r="E2688" s="1140"/>
      <c r="F2688" s="1141"/>
      <c r="G2688" s="1142"/>
      <c r="H2688" s="1142"/>
      <c r="I2688" s="1148"/>
      <c r="J2688" s="1142"/>
      <c r="K2688" s="1142"/>
      <c r="L2688" s="1142"/>
      <c r="M2688" s="1142"/>
      <c r="N2688" s="1142"/>
    </row>
    <row r="2689" spans="1:14" s="3" customFormat="1" x14ac:dyDescent="0.25">
      <c r="A2689" s="727"/>
      <c r="B2689" s="609"/>
      <c r="C2689" s="609"/>
      <c r="D2689" s="610"/>
      <c r="E2689" s="1140"/>
      <c r="F2689" s="1141"/>
      <c r="G2689" s="1142"/>
      <c r="H2689" s="1142"/>
      <c r="I2689" s="1148"/>
      <c r="J2689" s="1142"/>
      <c r="K2689" s="1142"/>
      <c r="L2689" s="1142"/>
      <c r="M2689" s="1142"/>
      <c r="N2689" s="1142"/>
    </row>
    <row r="2690" spans="1:14" s="3" customFormat="1" x14ac:dyDescent="0.25">
      <c r="A2690" s="727"/>
      <c r="B2690" s="609"/>
      <c r="C2690" s="609"/>
      <c r="D2690" s="610"/>
      <c r="E2690" s="1140"/>
      <c r="F2690" s="1141"/>
      <c r="G2690" s="1142"/>
      <c r="H2690" s="1142"/>
      <c r="I2690" s="1148"/>
      <c r="J2690" s="1142"/>
      <c r="K2690" s="1142"/>
      <c r="L2690" s="1142"/>
      <c r="M2690" s="1142"/>
      <c r="N2690" s="1142"/>
    </row>
    <row r="2691" spans="1:14" s="3" customFormat="1" x14ac:dyDescent="0.25">
      <c r="A2691" s="727"/>
      <c r="B2691" s="609"/>
      <c r="C2691" s="609"/>
      <c r="D2691" s="610"/>
      <c r="E2691" s="1140"/>
      <c r="F2691" s="1141"/>
      <c r="G2691" s="1142"/>
      <c r="H2691" s="1142"/>
      <c r="I2691" s="1148"/>
      <c r="J2691" s="1142"/>
      <c r="K2691" s="1142"/>
      <c r="L2691" s="1142"/>
      <c r="M2691" s="1142"/>
      <c r="N2691" s="1142"/>
    </row>
    <row r="2692" spans="1:14" s="3" customFormat="1" x14ac:dyDescent="0.25">
      <c r="A2692" s="727"/>
      <c r="B2692" s="609"/>
      <c r="C2692" s="609"/>
      <c r="D2692" s="610"/>
      <c r="E2692" s="1140"/>
      <c r="F2692" s="1141"/>
      <c r="G2692" s="1142"/>
      <c r="H2692" s="1142"/>
      <c r="I2692" s="1148"/>
      <c r="J2692" s="1142"/>
      <c r="K2692" s="1142"/>
      <c r="L2692" s="1142"/>
      <c r="M2692" s="1142"/>
      <c r="N2692" s="1142"/>
    </row>
    <row r="2693" spans="1:14" s="3" customFormat="1" x14ac:dyDescent="0.25">
      <c r="A2693" s="727"/>
      <c r="B2693" s="609"/>
      <c r="C2693" s="609"/>
      <c r="D2693" s="610"/>
      <c r="E2693" s="1140"/>
      <c r="F2693" s="1141"/>
      <c r="G2693" s="1142"/>
      <c r="H2693" s="1142"/>
      <c r="I2693" s="1148"/>
      <c r="J2693" s="1142"/>
      <c r="K2693" s="1142"/>
      <c r="L2693" s="1142"/>
      <c r="M2693" s="1142"/>
      <c r="N2693" s="1142"/>
    </row>
    <row r="2694" spans="1:14" s="3" customFormat="1" x14ac:dyDescent="0.25">
      <c r="A2694" s="727"/>
      <c r="B2694" s="609"/>
      <c r="C2694" s="609"/>
      <c r="D2694" s="610"/>
      <c r="E2694" s="1140"/>
      <c r="F2694" s="1141"/>
      <c r="G2694" s="1142"/>
      <c r="H2694" s="1142"/>
      <c r="I2694" s="1148"/>
      <c r="J2694" s="1142"/>
      <c r="K2694" s="1142"/>
      <c r="L2694" s="1142"/>
      <c r="M2694" s="1142"/>
      <c r="N2694" s="1142"/>
    </row>
    <row r="2695" spans="1:14" s="3" customFormat="1" x14ac:dyDescent="0.25">
      <c r="A2695" s="727"/>
      <c r="B2695" s="609"/>
      <c r="C2695" s="609"/>
      <c r="D2695" s="610"/>
      <c r="E2695" s="1140"/>
      <c r="F2695" s="1141"/>
      <c r="G2695" s="1142"/>
      <c r="H2695" s="1142"/>
      <c r="I2695" s="1148"/>
      <c r="J2695" s="1142"/>
      <c r="K2695" s="1142"/>
      <c r="L2695" s="1142"/>
      <c r="M2695" s="1142"/>
      <c r="N2695" s="1142"/>
    </row>
    <row r="2696" spans="1:14" s="3" customFormat="1" x14ac:dyDescent="0.25">
      <c r="A2696" s="727"/>
      <c r="B2696" s="609"/>
      <c r="C2696" s="609"/>
      <c r="D2696" s="610"/>
      <c r="E2696" s="1140"/>
      <c r="F2696" s="1141"/>
      <c r="G2696" s="1142"/>
      <c r="H2696" s="1142"/>
      <c r="I2696" s="1148"/>
      <c r="J2696" s="1142"/>
      <c r="K2696" s="1142"/>
      <c r="L2696" s="1142"/>
      <c r="M2696" s="1142"/>
      <c r="N2696" s="1142"/>
    </row>
    <row r="2697" spans="1:14" s="3" customFormat="1" x14ac:dyDescent="0.25">
      <c r="A2697" s="727"/>
      <c r="B2697" s="609"/>
      <c r="C2697" s="609"/>
      <c r="D2697" s="610"/>
      <c r="E2697" s="1140"/>
      <c r="F2697" s="1141"/>
      <c r="G2697" s="1142"/>
      <c r="H2697" s="1142"/>
      <c r="I2697" s="1148"/>
      <c r="J2697" s="1142"/>
      <c r="K2697" s="1142"/>
      <c r="L2697" s="1142"/>
      <c r="M2697" s="1142"/>
      <c r="N2697" s="1142"/>
    </row>
    <row r="2698" spans="1:14" s="3" customFormat="1" x14ac:dyDescent="0.25">
      <c r="A2698" s="727"/>
      <c r="B2698" s="609"/>
      <c r="C2698" s="609"/>
      <c r="D2698" s="610"/>
      <c r="E2698" s="1140"/>
      <c r="F2698" s="1141"/>
      <c r="G2698" s="1142"/>
      <c r="H2698" s="1142"/>
      <c r="I2698" s="1148"/>
      <c r="J2698" s="1142"/>
      <c r="K2698" s="1142"/>
      <c r="L2698" s="1142"/>
      <c r="M2698" s="1142"/>
      <c r="N2698" s="1142"/>
    </row>
    <row r="2699" spans="1:14" s="3" customFormat="1" x14ac:dyDescent="0.25">
      <c r="A2699" s="727"/>
      <c r="B2699" s="609"/>
      <c r="C2699" s="609"/>
      <c r="D2699" s="610"/>
      <c r="E2699" s="1140"/>
      <c r="F2699" s="1141"/>
      <c r="G2699" s="1142"/>
      <c r="H2699" s="1142"/>
      <c r="I2699" s="1148"/>
      <c r="J2699" s="1142"/>
      <c r="K2699" s="1142"/>
      <c r="L2699" s="1142"/>
      <c r="M2699" s="1142"/>
      <c r="N2699" s="1142"/>
    </row>
    <row r="2700" spans="1:14" s="3" customFormat="1" x14ac:dyDescent="0.25">
      <c r="A2700" s="727"/>
      <c r="B2700" s="609"/>
      <c r="C2700" s="609"/>
      <c r="D2700" s="610"/>
      <c r="E2700" s="1140"/>
      <c r="F2700" s="1141"/>
      <c r="G2700" s="1142"/>
      <c r="H2700" s="1142"/>
      <c r="I2700" s="1148"/>
      <c r="J2700" s="1142"/>
      <c r="K2700" s="1142"/>
      <c r="L2700" s="1142"/>
      <c r="M2700" s="1142"/>
      <c r="N2700" s="1142"/>
    </row>
    <row r="2701" spans="1:14" s="3" customFormat="1" x14ac:dyDescent="0.25">
      <c r="A2701" s="727"/>
      <c r="B2701" s="609"/>
      <c r="C2701" s="609"/>
      <c r="D2701" s="610"/>
      <c r="E2701" s="1140"/>
      <c r="F2701" s="1141"/>
      <c r="G2701" s="1142"/>
      <c r="H2701" s="1142"/>
      <c r="I2701" s="1148"/>
      <c r="J2701" s="1142"/>
      <c r="K2701" s="1142"/>
      <c r="L2701" s="1142"/>
      <c r="M2701" s="1142"/>
      <c r="N2701" s="1142"/>
    </row>
    <row r="2702" spans="1:14" s="3" customFormat="1" x14ac:dyDescent="0.25">
      <c r="A2702" s="727"/>
      <c r="B2702" s="609"/>
      <c r="C2702" s="609"/>
      <c r="D2702" s="610"/>
      <c r="E2702" s="1140"/>
      <c r="F2702" s="1141"/>
      <c r="G2702" s="1142"/>
      <c r="H2702" s="1142"/>
      <c r="I2702" s="1148"/>
      <c r="J2702" s="1142"/>
      <c r="K2702" s="1142"/>
      <c r="L2702" s="1142"/>
      <c r="M2702" s="1142"/>
      <c r="N2702" s="1142"/>
    </row>
    <row r="2703" spans="1:14" s="3" customFormat="1" x14ac:dyDescent="0.25">
      <c r="A2703" s="727"/>
      <c r="B2703" s="609"/>
      <c r="C2703" s="609"/>
      <c r="D2703" s="610"/>
      <c r="E2703" s="1140"/>
      <c r="F2703" s="1141"/>
      <c r="G2703" s="1142"/>
      <c r="H2703" s="1142"/>
      <c r="I2703" s="1148"/>
      <c r="J2703" s="1142"/>
      <c r="K2703" s="1142"/>
      <c r="L2703" s="1142"/>
      <c r="M2703" s="1142"/>
      <c r="N2703" s="1142"/>
    </row>
    <row r="2704" spans="1:14" s="3" customFormat="1" x14ac:dyDescent="0.25">
      <c r="A2704" s="727"/>
      <c r="B2704" s="609"/>
      <c r="C2704" s="609"/>
      <c r="D2704" s="610"/>
      <c r="E2704" s="1140"/>
      <c r="F2704" s="1141"/>
      <c r="G2704" s="1142"/>
      <c r="H2704" s="1142"/>
      <c r="I2704" s="1148"/>
      <c r="J2704" s="1142"/>
      <c r="K2704" s="1142"/>
      <c r="L2704" s="1142"/>
      <c r="M2704" s="1142"/>
      <c r="N2704" s="1142"/>
    </row>
    <row r="2705" spans="1:14" s="3" customFormat="1" x14ac:dyDescent="0.25">
      <c r="A2705" s="727"/>
      <c r="B2705" s="609"/>
      <c r="C2705" s="609"/>
      <c r="D2705" s="610"/>
      <c r="E2705" s="1140"/>
      <c r="F2705" s="1141"/>
      <c r="G2705" s="1142"/>
      <c r="H2705" s="1142"/>
      <c r="I2705" s="1148"/>
      <c r="J2705" s="1142"/>
      <c r="K2705" s="1142"/>
      <c r="L2705" s="1142"/>
      <c r="M2705" s="1142"/>
      <c r="N2705" s="1142"/>
    </row>
    <row r="2706" spans="1:14" s="3" customFormat="1" x14ac:dyDescent="0.25">
      <c r="A2706" s="727"/>
      <c r="B2706" s="609"/>
      <c r="C2706" s="609"/>
      <c r="D2706" s="610"/>
      <c r="E2706" s="1140"/>
      <c r="F2706" s="1141"/>
      <c r="G2706" s="1142"/>
      <c r="H2706" s="1142"/>
      <c r="I2706" s="1148"/>
      <c r="J2706" s="1142"/>
      <c r="K2706" s="1142"/>
      <c r="L2706" s="1142"/>
      <c r="M2706" s="1142"/>
      <c r="N2706" s="1142"/>
    </row>
    <row r="2707" spans="1:14" s="3" customFormat="1" x14ac:dyDescent="0.25">
      <c r="A2707" s="727"/>
      <c r="B2707" s="609"/>
      <c r="C2707" s="609"/>
      <c r="D2707" s="610"/>
      <c r="E2707" s="1140"/>
      <c r="F2707" s="1141"/>
      <c r="G2707" s="1142"/>
      <c r="H2707" s="1142"/>
      <c r="I2707" s="1148"/>
      <c r="J2707" s="1142"/>
      <c r="K2707" s="1142"/>
      <c r="L2707" s="1142"/>
      <c r="M2707" s="1142"/>
      <c r="N2707" s="1142"/>
    </row>
    <row r="2708" spans="1:14" s="3" customFormat="1" x14ac:dyDescent="0.25">
      <c r="A2708" s="727"/>
      <c r="B2708" s="609"/>
      <c r="C2708" s="609"/>
      <c r="D2708" s="610"/>
      <c r="E2708" s="1140"/>
      <c r="F2708" s="1141"/>
      <c r="G2708" s="1142"/>
      <c r="H2708" s="1142"/>
      <c r="I2708" s="1148"/>
      <c r="J2708" s="1142"/>
      <c r="K2708" s="1142"/>
      <c r="L2708" s="1142"/>
      <c r="M2708" s="1142"/>
      <c r="N2708" s="1142"/>
    </row>
    <row r="2709" spans="1:14" s="3" customFormat="1" x14ac:dyDescent="0.25">
      <c r="A2709" s="727"/>
      <c r="B2709" s="609"/>
      <c r="C2709" s="609"/>
      <c r="D2709" s="610"/>
      <c r="E2709" s="1140"/>
      <c r="F2709" s="1141"/>
      <c r="G2709" s="1142"/>
      <c r="H2709" s="1142"/>
      <c r="I2709" s="1148"/>
      <c r="J2709" s="1142"/>
      <c r="K2709" s="1142"/>
      <c r="L2709" s="1142"/>
      <c r="M2709" s="1142"/>
      <c r="N2709" s="1142"/>
    </row>
    <row r="2710" spans="1:14" s="3" customFormat="1" x14ac:dyDescent="0.25">
      <c r="A2710" s="727"/>
      <c r="B2710" s="609"/>
      <c r="C2710" s="609"/>
      <c r="D2710" s="610"/>
      <c r="E2710" s="1140"/>
      <c r="F2710" s="1141"/>
      <c r="G2710" s="1142"/>
      <c r="H2710" s="1142"/>
      <c r="I2710" s="1148"/>
      <c r="J2710" s="1142"/>
      <c r="K2710" s="1142"/>
      <c r="L2710" s="1142"/>
      <c r="M2710" s="1142"/>
      <c r="N2710" s="1142"/>
    </row>
    <row r="2711" spans="1:14" s="3" customFormat="1" x14ac:dyDescent="0.25">
      <c r="A2711" s="727"/>
      <c r="B2711" s="609"/>
      <c r="C2711" s="609"/>
      <c r="D2711" s="610"/>
      <c r="E2711" s="1140"/>
      <c r="F2711" s="1141"/>
      <c r="G2711" s="1142"/>
      <c r="H2711" s="1142"/>
      <c r="I2711" s="1148"/>
      <c r="J2711" s="1142"/>
      <c r="K2711" s="1142"/>
      <c r="L2711" s="1142"/>
      <c r="M2711" s="1142"/>
      <c r="N2711" s="1142"/>
    </row>
    <row r="2712" spans="1:14" s="3" customFormat="1" x14ac:dyDescent="0.25">
      <c r="A2712" s="727"/>
      <c r="B2712" s="609"/>
      <c r="C2712" s="609"/>
      <c r="D2712" s="610"/>
      <c r="E2712" s="1140"/>
      <c r="F2712" s="1141"/>
      <c r="G2712" s="1142"/>
      <c r="H2712" s="1142"/>
      <c r="I2712" s="1148"/>
      <c r="J2712" s="1142"/>
      <c r="K2712" s="1142"/>
      <c r="L2712" s="1142"/>
      <c r="M2712" s="1142"/>
      <c r="N2712" s="1142"/>
    </row>
    <row r="2713" spans="1:14" s="3" customFormat="1" x14ac:dyDescent="0.25">
      <c r="A2713" s="727"/>
      <c r="B2713" s="609"/>
      <c r="C2713" s="609"/>
      <c r="D2713" s="610"/>
      <c r="E2713" s="1140"/>
      <c r="F2713" s="1141"/>
      <c r="G2713" s="1142"/>
      <c r="H2713" s="1142"/>
      <c r="I2713" s="1148"/>
      <c r="J2713" s="1142"/>
      <c r="K2713" s="1142"/>
      <c r="L2713" s="1142"/>
      <c r="M2713" s="1142"/>
      <c r="N2713" s="1142"/>
    </row>
    <row r="2714" spans="1:14" s="3" customFormat="1" x14ac:dyDescent="0.25">
      <c r="A2714" s="727"/>
      <c r="B2714" s="609"/>
      <c r="C2714" s="609"/>
      <c r="D2714" s="610"/>
      <c r="E2714" s="1140"/>
      <c r="F2714" s="1141"/>
      <c r="G2714" s="1142"/>
      <c r="H2714" s="1142"/>
      <c r="I2714" s="1148"/>
      <c r="J2714" s="1142"/>
      <c r="K2714" s="1142"/>
      <c r="L2714" s="1142"/>
      <c r="M2714" s="1142"/>
      <c r="N2714" s="1142"/>
    </row>
    <row r="2715" spans="1:14" s="3" customFormat="1" x14ac:dyDescent="0.25">
      <c r="A2715" s="727"/>
      <c r="B2715" s="609"/>
      <c r="C2715" s="609"/>
      <c r="D2715" s="610"/>
      <c r="E2715" s="1140"/>
      <c r="F2715" s="1141"/>
      <c r="G2715" s="1142"/>
      <c r="H2715" s="1142"/>
      <c r="I2715" s="1148"/>
      <c r="J2715" s="1142"/>
      <c r="K2715" s="1142"/>
      <c r="L2715" s="1142"/>
      <c r="M2715" s="1142"/>
      <c r="N2715" s="1142"/>
    </row>
    <row r="2716" spans="1:14" s="3" customFormat="1" x14ac:dyDescent="0.25">
      <c r="A2716" s="727"/>
      <c r="B2716" s="609"/>
      <c r="C2716" s="609"/>
      <c r="D2716" s="610"/>
      <c r="E2716" s="1140"/>
      <c r="F2716" s="1141"/>
      <c r="G2716" s="1142"/>
      <c r="H2716" s="1142"/>
      <c r="I2716" s="1148"/>
      <c r="J2716" s="1142"/>
      <c r="K2716" s="1142"/>
      <c r="L2716" s="1142"/>
      <c r="M2716" s="1142"/>
      <c r="N2716" s="1142"/>
    </row>
    <row r="2717" spans="1:14" s="3" customFormat="1" x14ac:dyDescent="0.25">
      <c r="A2717" s="727"/>
      <c r="B2717" s="609"/>
      <c r="C2717" s="609"/>
      <c r="D2717" s="610"/>
      <c r="E2717" s="1140"/>
      <c r="F2717" s="1141"/>
      <c r="G2717" s="1142"/>
      <c r="H2717" s="1142"/>
      <c r="I2717" s="1148"/>
      <c r="J2717" s="1142"/>
      <c r="K2717" s="1142"/>
      <c r="L2717" s="1142"/>
      <c r="M2717" s="1142"/>
      <c r="N2717" s="1142"/>
    </row>
    <row r="2718" spans="1:14" s="3" customFormat="1" x14ac:dyDescent="0.25">
      <c r="A2718" s="727"/>
      <c r="B2718" s="609"/>
      <c r="C2718" s="609"/>
      <c r="D2718" s="610"/>
      <c r="E2718" s="1140"/>
      <c r="F2718" s="1141"/>
      <c r="G2718" s="1142"/>
      <c r="H2718" s="1142"/>
      <c r="I2718" s="1148"/>
      <c r="J2718" s="1142"/>
      <c r="K2718" s="1142"/>
      <c r="L2718" s="1142"/>
      <c r="M2718" s="1142"/>
      <c r="N2718" s="1142"/>
    </row>
    <row r="2719" spans="1:14" s="3" customFormat="1" x14ac:dyDescent="0.25">
      <c r="A2719" s="727"/>
      <c r="B2719" s="609"/>
      <c r="C2719" s="609"/>
      <c r="D2719" s="610"/>
      <c r="E2719" s="1140"/>
      <c r="F2719" s="1141"/>
      <c r="G2719" s="1142"/>
      <c r="H2719" s="1142"/>
      <c r="I2719" s="1148"/>
      <c r="J2719" s="1142"/>
      <c r="K2719" s="1142"/>
      <c r="L2719" s="1142"/>
      <c r="M2719" s="1142"/>
      <c r="N2719" s="1142"/>
    </row>
    <row r="2720" spans="1:14" s="3" customFormat="1" x14ac:dyDescent="0.25">
      <c r="A2720" s="727"/>
      <c r="B2720" s="609"/>
      <c r="C2720" s="609"/>
      <c r="D2720" s="610"/>
      <c r="E2720" s="1140"/>
      <c r="F2720" s="1141"/>
      <c r="G2720" s="1142"/>
      <c r="H2720" s="1142"/>
      <c r="I2720" s="1148"/>
      <c r="J2720" s="1142"/>
      <c r="K2720" s="1142"/>
      <c r="L2720" s="1142"/>
      <c r="M2720" s="1142"/>
      <c r="N2720" s="1142"/>
    </row>
    <row r="2721" spans="1:14" s="3" customFormat="1" x14ac:dyDescent="0.25">
      <c r="A2721" s="727"/>
      <c r="B2721" s="609"/>
      <c r="C2721" s="609"/>
      <c r="D2721" s="610"/>
      <c r="E2721" s="1140"/>
      <c r="F2721" s="1141"/>
      <c r="G2721" s="1142"/>
      <c r="H2721" s="1142"/>
      <c r="I2721" s="1148"/>
      <c r="J2721" s="1142"/>
      <c r="K2721" s="1142"/>
      <c r="L2721" s="1142"/>
      <c r="M2721" s="1142"/>
      <c r="N2721" s="1142"/>
    </row>
    <row r="2722" spans="1:14" s="3" customFormat="1" x14ac:dyDescent="0.25">
      <c r="A2722" s="727"/>
      <c r="B2722" s="609"/>
      <c r="C2722" s="609"/>
      <c r="D2722" s="610"/>
      <c r="E2722" s="1140"/>
      <c r="F2722" s="1141"/>
      <c r="G2722" s="1142"/>
      <c r="H2722" s="1142"/>
      <c r="I2722" s="1148"/>
      <c r="J2722" s="1142"/>
      <c r="K2722" s="1142"/>
      <c r="L2722" s="1142"/>
      <c r="M2722" s="1142"/>
      <c r="N2722" s="1142"/>
    </row>
    <row r="2723" spans="1:14" s="3" customFormat="1" x14ac:dyDescent="0.25">
      <c r="A2723" s="727"/>
      <c r="B2723" s="609"/>
      <c r="C2723" s="609"/>
      <c r="D2723" s="610"/>
      <c r="E2723" s="1140"/>
      <c r="F2723" s="1141"/>
      <c r="G2723" s="1142"/>
      <c r="H2723" s="1142"/>
      <c r="I2723" s="1148"/>
      <c r="J2723" s="1142"/>
      <c r="K2723" s="1142"/>
      <c r="L2723" s="1142"/>
      <c r="M2723" s="1142"/>
      <c r="N2723" s="1142"/>
    </row>
    <row r="2724" spans="1:14" s="3" customFormat="1" x14ac:dyDescent="0.25">
      <c r="A2724" s="727"/>
      <c r="B2724" s="609"/>
      <c r="C2724" s="609"/>
      <c r="D2724" s="610"/>
      <c r="E2724" s="1140"/>
      <c r="F2724" s="1141"/>
      <c r="G2724" s="1142"/>
      <c r="H2724" s="1142"/>
      <c r="I2724" s="1148"/>
      <c r="J2724" s="1142"/>
      <c r="K2724" s="1142"/>
      <c r="L2724" s="1142"/>
      <c r="M2724" s="1142"/>
      <c r="N2724" s="1142"/>
    </row>
    <row r="2725" spans="1:14" s="3" customFormat="1" x14ac:dyDescent="0.25">
      <c r="A2725" s="727"/>
      <c r="B2725" s="609"/>
      <c r="C2725" s="609"/>
      <c r="D2725" s="610"/>
      <c r="E2725" s="1140"/>
      <c r="F2725" s="1141"/>
      <c r="G2725" s="1142"/>
      <c r="H2725" s="1142"/>
      <c r="I2725" s="1148"/>
      <c r="J2725" s="1142"/>
      <c r="K2725" s="1142"/>
      <c r="L2725" s="1142"/>
      <c r="M2725" s="1142"/>
      <c r="N2725" s="1142"/>
    </row>
    <row r="2726" spans="1:14" s="3" customFormat="1" x14ac:dyDescent="0.25">
      <c r="A2726" s="727"/>
      <c r="B2726" s="609"/>
      <c r="C2726" s="609"/>
      <c r="D2726" s="610"/>
      <c r="E2726" s="1140"/>
      <c r="F2726" s="1141"/>
      <c r="G2726" s="1142"/>
      <c r="H2726" s="1142"/>
      <c r="I2726" s="1148"/>
      <c r="J2726" s="1142"/>
      <c r="K2726" s="1142"/>
      <c r="L2726" s="1142"/>
      <c r="M2726" s="1142"/>
      <c r="N2726" s="1142"/>
    </row>
    <row r="2727" spans="1:14" s="3" customFormat="1" x14ac:dyDescent="0.25">
      <c r="A2727" s="727"/>
      <c r="B2727" s="609"/>
      <c r="C2727" s="609"/>
      <c r="D2727" s="610"/>
      <c r="E2727" s="1140"/>
      <c r="F2727" s="1141"/>
      <c r="G2727" s="1142"/>
      <c r="H2727" s="1142"/>
      <c r="I2727" s="1148"/>
      <c r="J2727" s="1142"/>
      <c r="K2727" s="1142"/>
      <c r="L2727" s="1142"/>
      <c r="M2727" s="1142"/>
      <c r="N2727" s="1142"/>
    </row>
    <row r="2728" spans="1:14" s="3" customFormat="1" x14ac:dyDescent="0.25">
      <c r="A2728" s="727"/>
      <c r="B2728" s="609"/>
      <c r="C2728" s="609"/>
      <c r="D2728" s="610"/>
      <c r="E2728" s="1140"/>
      <c r="F2728" s="1141"/>
      <c r="G2728" s="1142"/>
      <c r="H2728" s="1142"/>
      <c r="I2728" s="1148"/>
      <c r="J2728" s="1142"/>
      <c r="K2728" s="1142"/>
      <c r="L2728" s="1142"/>
      <c r="M2728" s="1142"/>
      <c r="N2728" s="1142"/>
    </row>
    <row r="2729" spans="1:14" s="3" customFormat="1" x14ac:dyDescent="0.25">
      <c r="A2729" s="727"/>
      <c r="B2729" s="609"/>
      <c r="C2729" s="609"/>
      <c r="D2729" s="610"/>
      <c r="E2729" s="1140"/>
      <c r="F2729" s="1141"/>
      <c r="G2729" s="1142"/>
      <c r="H2729" s="1142"/>
      <c r="I2729" s="1148"/>
      <c r="J2729" s="1142"/>
      <c r="K2729" s="1142"/>
      <c r="L2729" s="1142"/>
      <c r="M2729" s="1142"/>
      <c r="N2729" s="1142"/>
    </row>
    <row r="2730" spans="1:14" s="3" customFormat="1" x14ac:dyDescent="0.25">
      <c r="A2730" s="727"/>
      <c r="B2730" s="609"/>
      <c r="C2730" s="609"/>
      <c r="D2730" s="610"/>
      <c r="E2730" s="1140"/>
      <c r="F2730" s="1141"/>
      <c r="G2730" s="1142"/>
      <c r="H2730" s="1142"/>
      <c r="I2730" s="1148"/>
      <c r="J2730" s="1142"/>
      <c r="K2730" s="1142"/>
      <c r="L2730" s="1142"/>
      <c r="M2730" s="1142"/>
      <c r="N2730" s="1142"/>
    </row>
    <row r="2731" spans="1:14" s="3" customFormat="1" x14ac:dyDescent="0.25">
      <c r="A2731" s="727"/>
      <c r="B2731" s="609"/>
      <c r="C2731" s="609"/>
      <c r="D2731" s="610"/>
      <c r="E2731" s="1140"/>
      <c r="F2731" s="1141"/>
      <c r="G2731" s="1142"/>
      <c r="H2731" s="1142"/>
      <c r="I2731" s="1148"/>
      <c r="J2731" s="1142"/>
      <c r="K2731" s="1142"/>
      <c r="L2731" s="1142"/>
      <c r="M2731" s="1142"/>
      <c r="N2731" s="1142"/>
    </row>
    <row r="2732" spans="1:14" s="3" customFormat="1" x14ac:dyDescent="0.25">
      <c r="A2732" s="727"/>
      <c r="B2732" s="609"/>
      <c r="C2732" s="609"/>
      <c r="D2732" s="610"/>
      <c r="E2732" s="1140"/>
      <c r="F2732" s="1141"/>
      <c r="G2732" s="1142"/>
      <c r="H2732" s="1142"/>
      <c r="I2732" s="1148"/>
      <c r="J2732" s="1142"/>
      <c r="K2732" s="1142"/>
      <c r="L2732" s="1142"/>
      <c r="M2732" s="1142"/>
      <c r="N2732" s="1142"/>
    </row>
    <row r="2733" spans="1:14" s="3" customFormat="1" x14ac:dyDescent="0.25">
      <c r="A2733" s="727"/>
      <c r="B2733" s="609"/>
      <c r="C2733" s="609"/>
      <c r="D2733" s="610"/>
      <c r="E2733" s="1140"/>
      <c r="F2733" s="1141"/>
      <c r="G2733" s="1142"/>
      <c r="H2733" s="1142"/>
      <c r="I2733" s="1148"/>
      <c r="J2733" s="1142"/>
      <c r="K2733" s="1142"/>
      <c r="L2733" s="1142"/>
      <c r="M2733" s="1142"/>
      <c r="N2733" s="1142"/>
    </row>
    <row r="2734" spans="1:14" s="3" customFormat="1" x14ac:dyDescent="0.25">
      <c r="A2734" s="727"/>
      <c r="B2734" s="609"/>
      <c r="C2734" s="609"/>
      <c r="D2734" s="610"/>
      <c r="E2734" s="1140"/>
      <c r="F2734" s="1141"/>
      <c r="G2734" s="1142"/>
      <c r="H2734" s="1142"/>
      <c r="I2734" s="1148"/>
      <c r="J2734" s="1142"/>
      <c r="K2734" s="1142"/>
      <c r="L2734" s="1142"/>
      <c r="M2734" s="1142"/>
      <c r="N2734" s="1142"/>
    </row>
    <row r="2735" spans="1:14" s="3" customFormat="1" x14ac:dyDescent="0.25">
      <c r="A2735" s="727"/>
      <c r="B2735" s="609"/>
      <c r="C2735" s="609"/>
      <c r="D2735" s="610"/>
      <c r="E2735" s="1140"/>
      <c r="F2735" s="1141"/>
      <c r="G2735" s="1142"/>
      <c r="H2735" s="1142"/>
      <c r="I2735" s="1148"/>
      <c r="J2735" s="1142"/>
      <c r="K2735" s="1142"/>
      <c r="L2735" s="1142"/>
      <c r="M2735" s="1142"/>
      <c r="N2735" s="1142"/>
    </row>
    <row r="2736" spans="1:14" s="3" customFormat="1" x14ac:dyDescent="0.25">
      <c r="A2736" s="727"/>
      <c r="B2736" s="609"/>
      <c r="C2736" s="609"/>
      <c r="D2736" s="610"/>
      <c r="E2736" s="1140"/>
      <c r="F2736" s="1141"/>
      <c r="G2736" s="1142"/>
      <c r="H2736" s="1142"/>
      <c r="I2736" s="1148"/>
      <c r="J2736" s="1142"/>
      <c r="K2736" s="1142"/>
      <c r="L2736" s="1142"/>
      <c r="M2736" s="1142"/>
      <c r="N2736" s="1142"/>
    </row>
    <row r="2737" spans="1:14" s="3" customFormat="1" x14ac:dyDescent="0.25">
      <c r="A2737" s="727"/>
      <c r="B2737" s="609"/>
      <c r="C2737" s="609"/>
      <c r="D2737" s="610"/>
      <c r="E2737" s="1140"/>
      <c r="F2737" s="1141"/>
      <c r="G2737" s="1142"/>
      <c r="H2737" s="1142"/>
      <c r="I2737" s="1148"/>
      <c r="J2737" s="1142"/>
      <c r="K2737" s="1142"/>
      <c r="L2737" s="1142"/>
      <c r="M2737" s="1142"/>
      <c r="N2737" s="1142"/>
    </row>
    <row r="2738" spans="1:14" s="3" customFormat="1" x14ac:dyDescent="0.25">
      <c r="A2738" s="727"/>
      <c r="B2738" s="609"/>
      <c r="C2738" s="609"/>
      <c r="D2738" s="610"/>
      <c r="E2738" s="1140"/>
      <c r="F2738" s="1141"/>
      <c r="G2738" s="1142"/>
      <c r="H2738" s="1142"/>
      <c r="I2738" s="1148"/>
      <c r="J2738" s="1142"/>
      <c r="K2738" s="1142"/>
      <c r="L2738" s="1142"/>
      <c r="M2738" s="1142"/>
      <c r="N2738" s="1142"/>
    </row>
    <row r="2739" spans="1:14" s="3" customFormat="1" x14ac:dyDescent="0.25">
      <c r="A2739" s="727"/>
      <c r="B2739" s="609"/>
      <c r="C2739" s="609"/>
      <c r="D2739" s="610"/>
      <c r="E2739" s="1140"/>
      <c r="F2739" s="1141"/>
      <c r="G2739" s="1142"/>
      <c r="H2739" s="1142"/>
      <c r="I2739" s="1148"/>
      <c r="J2739" s="1142"/>
      <c r="K2739" s="1142"/>
      <c r="L2739" s="1142"/>
      <c r="M2739" s="1142"/>
      <c r="N2739" s="1142"/>
    </row>
    <row r="2740" spans="1:14" s="3" customFormat="1" x14ac:dyDescent="0.25">
      <c r="A2740" s="727"/>
      <c r="B2740" s="609"/>
      <c r="C2740" s="609"/>
      <c r="D2740" s="610"/>
      <c r="E2740" s="1140"/>
      <c r="F2740" s="1141"/>
      <c r="G2740" s="1142"/>
      <c r="H2740" s="1142"/>
      <c r="I2740" s="1148"/>
      <c r="J2740" s="1142"/>
      <c r="K2740" s="1142"/>
      <c r="L2740" s="1142"/>
      <c r="M2740" s="1142"/>
      <c r="N2740" s="1142"/>
    </row>
    <row r="2741" spans="1:14" s="3" customFormat="1" x14ac:dyDescent="0.25">
      <c r="A2741" s="727"/>
      <c r="B2741" s="609"/>
      <c r="C2741" s="609"/>
      <c r="D2741" s="610"/>
      <c r="E2741" s="1140"/>
      <c r="F2741" s="1141"/>
      <c r="G2741" s="1142"/>
      <c r="H2741" s="1142"/>
      <c r="I2741" s="1148"/>
      <c r="J2741" s="1142"/>
      <c r="K2741" s="1142"/>
      <c r="L2741" s="1142"/>
      <c r="M2741" s="1142"/>
      <c r="N2741" s="1142"/>
    </row>
    <row r="2742" spans="1:14" s="3" customFormat="1" x14ac:dyDescent="0.25">
      <c r="A2742" s="727"/>
      <c r="B2742" s="609"/>
      <c r="C2742" s="609"/>
      <c r="D2742" s="610"/>
      <c r="E2742" s="1140"/>
      <c r="F2742" s="1141"/>
      <c r="G2742" s="1142"/>
      <c r="H2742" s="1142"/>
      <c r="I2742" s="1148"/>
      <c r="J2742" s="1142"/>
      <c r="K2742" s="1142"/>
      <c r="L2742" s="1142"/>
      <c r="M2742" s="1142"/>
      <c r="N2742" s="1142"/>
    </row>
    <row r="2743" spans="1:14" s="3" customFormat="1" x14ac:dyDescent="0.25">
      <c r="A2743" s="727"/>
      <c r="B2743" s="609"/>
      <c r="C2743" s="609"/>
      <c r="D2743" s="610"/>
      <c r="E2743" s="1140"/>
      <c r="F2743" s="1141"/>
      <c r="G2743" s="1142"/>
      <c r="H2743" s="1142"/>
      <c r="I2743" s="1148"/>
      <c r="J2743" s="1142"/>
      <c r="K2743" s="1142"/>
      <c r="L2743" s="1142"/>
      <c r="M2743" s="1142"/>
      <c r="N2743" s="1142"/>
    </row>
    <row r="2744" spans="1:14" s="3" customFormat="1" x14ac:dyDescent="0.25">
      <c r="A2744" s="727"/>
      <c r="B2744" s="609"/>
      <c r="C2744" s="609"/>
      <c r="D2744" s="610"/>
      <c r="E2744" s="1140"/>
      <c r="F2744" s="1141"/>
      <c r="G2744" s="1142"/>
      <c r="H2744" s="1142"/>
      <c r="I2744" s="1148"/>
      <c r="J2744" s="1142"/>
      <c r="K2744" s="1142"/>
      <c r="L2744" s="1142"/>
      <c r="M2744" s="1142"/>
      <c r="N2744" s="1142"/>
    </row>
    <row r="2745" spans="1:14" s="3" customFormat="1" x14ac:dyDescent="0.25">
      <c r="A2745" s="727"/>
      <c r="B2745" s="609"/>
      <c r="C2745" s="609"/>
      <c r="D2745" s="610"/>
      <c r="E2745" s="1140"/>
      <c r="F2745" s="1141"/>
      <c r="G2745" s="1142"/>
      <c r="H2745" s="1142"/>
      <c r="I2745" s="1148"/>
      <c r="J2745" s="1142"/>
      <c r="K2745" s="1142"/>
      <c r="L2745" s="1142"/>
      <c r="M2745" s="1142"/>
      <c r="N2745" s="1142"/>
    </row>
    <row r="2746" spans="1:14" s="3" customFormat="1" x14ac:dyDescent="0.25">
      <c r="A2746" s="727"/>
      <c r="B2746" s="609"/>
      <c r="C2746" s="609"/>
      <c r="D2746" s="610"/>
      <c r="E2746" s="1140"/>
      <c r="F2746" s="1141"/>
      <c r="G2746" s="1142"/>
      <c r="H2746" s="1142"/>
      <c r="I2746" s="1148"/>
      <c r="J2746" s="1142"/>
      <c r="K2746" s="1142"/>
      <c r="L2746" s="1142"/>
      <c r="M2746" s="1142"/>
      <c r="N2746" s="1142"/>
    </row>
    <row r="2747" spans="1:14" s="3" customFormat="1" x14ac:dyDescent="0.25">
      <c r="A2747" s="727"/>
      <c r="B2747" s="609"/>
      <c r="C2747" s="609"/>
      <c r="D2747" s="610"/>
      <c r="E2747" s="1140"/>
      <c r="F2747" s="1141"/>
      <c r="G2747" s="1142"/>
      <c r="H2747" s="1142"/>
      <c r="I2747" s="1148"/>
      <c r="J2747" s="1142"/>
      <c r="K2747" s="1142"/>
      <c r="L2747" s="1142"/>
      <c r="M2747" s="1142"/>
      <c r="N2747" s="1142"/>
    </row>
    <row r="2748" spans="1:14" s="3" customFormat="1" x14ac:dyDescent="0.25">
      <c r="A2748" s="727"/>
      <c r="B2748" s="609"/>
      <c r="C2748" s="609"/>
      <c r="D2748" s="610"/>
      <c r="E2748" s="1140"/>
      <c r="F2748" s="1141"/>
      <c r="G2748" s="1142"/>
      <c r="H2748" s="1142"/>
      <c r="I2748" s="1148"/>
      <c r="J2748" s="1142"/>
      <c r="K2748" s="1142"/>
      <c r="L2748" s="1142"/>
      <c r="M2748" s="1142"/>
      <c r="N2748" s="1142"/>
    </row>
    <row r="2749" spans="1:14" s="3" customFormat="1" x14ac:dyDescent="0.25">
      <c r="A2749" s="727"/>
      <c r="B2749" s="609"/>
      <c r="C2749" s="609"/>
      <c r="D2749" s="610"/>
      <c r="E2749" s="1140"/>
      <c r="F2749" s="1141"/>
      <c r="G2749" s="1142"/>
      <c r="H2749" s="1142"/>
      <c r="I2749" s="1148"/>
      <c r="J2749" s="1142"/>
      <c r="K2749" s="1142"/>
      <c r="L2749" s="1142"/>
      <c r="M2749" s="1142"/>
      <c r="N2749" s="1142"/>
    </row>
    <row r="2750" spans="1:14" s="3" customFormat="1" x14ac:dyDescent="0.25">
      <c r="A2750" s="727"/>
      <c r="B2750" s="609"/>
      <c r="C2750" s="609"/>
      <c r="D2750" s="610"/>
      <c r="E2750" s="1140"/>
      <c r="F2750" s="1141"/>
      <c r="G2750" s="1142"/>
      <c r="H2750" s="1142"/>
      <c r="I2750" s="1148"/>
      <c r="J2750" s="1142"/>
      <c r="K2750" s="1142"/>
      <c r="L2750" s="1142"/>
      <c r="M2750" s="1142"/>
      <c r="N2750" s="1142"/>
    </row>
    <row r="2751" spans="1:14" s="3" customFormat="1" x14ac:dyDescent="0.25">
      <c r="A2751" s="727"/>
      <c r="B2751" s="609"/>
      <c r="C2751" s="609"/>
      <c r="D2751" s="610"/>
      <c r="E2751" s="1140"/>
      <c r="F2751" s="1141"/>
      <c r="G2751" s="1142"/>
      <c r="H2751" s="1142"/>
      <c r="I2751" s="1148"/>
      <c r="J2751" s="1142"/>
      <c r="K2751" s="1142"/>
      <c r="L2751" s="1142"/>
      <c r="M2751" s="1142"/>
      <c r="N2751" s="1142"/>
    </row>
    <row r="2752" spans="1:14" s="3" customFormat="1" x14ac:dyDescent="0.25">
      <c r="A2752" s="727"/>
      <c r="B2752" s="609"/>
      <c r="C2752" s="609"/>
      <c r="D2752" s="610"/>
      <c r="E2752" s="1140"/>
      <c r="F2752" s="1141"/>
      <c r="G2752" s="1142"/>
      <c r="H2752" s="1142"/>
      <c r="I2752" s="1148"/>
      <c r="J2752" s="1142"/>
      <c r="K2752" s="1142"/>
      <c r="L2752" s="1142"/>
      <c r="M2752" s="1142"/>
      <c r="N2752" s="1142"/>
    </row>
    <row r="2753" spans="1:14" s="3" customFormat="1" x14ac:dyDescent="0.25">
      <c r="A2753" s="727"/>
      <c r="B2753" s="609"/>
      <c r="C2753" s="609"/>
      <c r="D2753" s="610"/>
      <c r="E2753" s="1140"/>
      <c r="F2753" s="1141"/>
      <c r="G2753" s="1142"/>
      <c r="H2753" s="1142"/>
      <c r="I2753" s="1148"/>
      <c r="J2753" s="1142"/>
      <c r="K2753" s="1142"/>
      <c r="L2753" s="1142"/>
      <c r="M2753" s="1142"/>
      <c r="N2753" s="1142"/>
    </row>
    <row r="2754" spans="1:14" s="3" customFormat="1" x14ac:dyDescent="0.25">
      <c r="A2754" s="727"/>
      <c r="B2754" s="609"/>
      <c r="C2754" s="609"/>
      <c r="D2754" s="610"/>
      <c r="E2754" s="1140"/>
      <c r="F2754" s="1141"/>
      <c r="G2754" s="1142"/>
      <c r="H2754" s="1142"/>
      <c r="I2754" s="1148"/>
      <c r="J2754" s="1142"/>
      <c r="K2754" s="1142"/>
      <c r="L2754" s="1142"/>
      <c r="M2754" s="1142"/>
      <c r="N2754" s="1142"/>
    </row>
    <row r="2755" spans="1:14" s="3" customFormat="1" x14ac:dyDescent="0.25">
      <c r="A2755" s="727"/>
      <c r="B2755" s="609"/>
      <c r="C2755" s="609"/>
      <c r="D2755" s="610"/>
      <c r="E2755" s="1140"/>
      <c r="F2755" s="1141"/>
      <c r="G2755" s="1142"/>
      <c r="H2755" s="1142"/>
      <c r="I2755" s="1148"/>
      <c r="J2755" s="1142"/>
      <c r="K2755" s="1142"/>
      <c r="L2755" s="1142"/>
      <c r="M2755" s="1142"/>
      <c r="N2755" s="1142"/>
    </row>
    <row r="2756" spans="1:14" s="3" customFormat="1" x14ac:dyDescent="0.25">
      <c r="A2756" s="727"/>
      <c r="B2756" s="609"/>
      <c r="C2756" s="609"/>
      <c r="D2756" s="610"/>
      <c r="E2756" s="1140"/>
      <c r="F2756" s="1141"/>
      <c r="G2756" s="1142"/>
      <c r="H2756" s="1142"/>
      <c r="I2756" s="1148"/>
      <c r="J2756" s="1142"/>
      <c r="K2756" s="1142"/>
      <c r="L2756" s="1142"/>
      <c r="M2756" s="1142"/>
      <c r="N2756" s="1142"/>
    </row>
    <row r="2757" spans="1:14" s="3" customFormat="1" x14ac:dyDescent="0.25">
      <c r="A2757" s="727"/>
      <c r="B2757" s="609"/>
      <c r="C2757" s="609"/>
      <c r="D2757" s="610"/>
      <c r="E2757" s="1140"/>
      <c r="F2757" s="1141"/>
      <c r="G2757" s="1142"/>
      <c r="H2757" s="1142"/>
      <c r="I2757" s="1148"/>
      <c r="J2757" s="1142"/>
      <c r="K2757" s="1142"/>
      <c r="L2757" s="1142"/>
      <c r="M2757" s="1142"/>
      <c r="N2757" s="1142"/>
    </row>
    <row r="2758" spans="1:14" s="3" customFormat="1" x14ac:dyDescent="0.25">
      <c r="A2758" s="727"/>
      <c r="B2758" s="609"/>
      <c r="C2758" s="609"/>
      <c r="D2758" s="610"/>
      <c r="E2758" s="1140"/>
      <c r="F2758" s="1141"/>
      <c r="G2758" s="1142"/>
      <c r="H2758" s="1142"/>
      <c r="I2758" s="1148"/>
      <c r="J2758" s="1142"/>
      <c r="K2758" s="1142"/>
      <c r="L2758" s="1142"/>
      <c r="M2758" s="1142"/>
      <c r="N2758" s="1142"/>
    </row>
    <row r="2759" spans="1:14" s="3" customFormat="1" x14ac:dyDescent="0.25">
      <c r="A2759" s="727"/>
      <c r="B2759" s="609"/>
      <c r="C2759" s="609"/>
      <c r="D2759" s="610"/>
      <c r="E2759" s="1140"/>
      <c r="F2759" s="1141"/>
      <c r="G2759" s="1142"/>
      <c r="H2759" s="1142"/>
      <c r="I2759" s="1148"/>
      <c r="J2759" s="1142"/>
      <c r="K2759" s="1142"/>
      <c r="L2759" s="1142"/>
      <c r="M2759" s="1142"/>
      <c r="N2759" s="1142"/>
    </row>
    <row r="2760" spans="1:14" s="3" customFormat="1" x14ac:dyDescent="0.25">
      <c r="A2760" s="727"/>
      <c r="B2760" s="609"/>
      <c r="C2760" s="609"/>
      <c r="D2760" s="610"/>
      <c r="E2760" s="1140"/>
      <c r="F2760" s="1141"/>
      <c r="G2760" s="1142"/>
      <c r="H2760" s="1142"/>
      <c r="I2760" s="1148"/>
      <c r="J2760" s="1142"/>
      <c r="K2760" s="1142"/>
      <c r="L2760" s="1142"/>
      <c r="M2760" s="1142"/>
      <c r="N2760" s="1142"/>
    </row>
    <row r="2761" spans="1:14" s="3" customFormat="1" x14ac:dyDescent="0.25">
      <c r="A2761" s="727"/>
      <c r="B2761" s="609"/>
      <c r="C2761" s="609"/>
      <c r="D2761" s="610"/>
      <c r="E2761" s="1140"/>
      <c r="F2761" s="1141"/>
      <c r="G2761" s="1142"/>
      <c r="H2761" s="1142"/>
      <c r="I2761" s="1148"/>
      <c r="J2761" s="1142"/>
      <c r="K2761" s="1142"/>
      <c r="L2761" s="1142"/>
      <c r="M2761" s="1142"/>
      <c r="N2761" s="1142"/>
    </row>
    <row r="2762" spans="1:14" s="3" customFormat="1" x14ac:dyDescent="0.25">
      <c r="A2762" s="727"/>
      <c r="B2762" s="609"/>
      <c r="C2762" s="609"/>
      <c r="D2762" s="610"/>
      <c r="E2762" s="1140"/>
      <c r="F2762" s="1141"/>
      <c r="G2762" s="1142"/>
      <c r="H2762" s="1142"/>
      <c r="I2762" s="1148"/>
      <c r="J2762" s="1142"/>
      <c r="K2762" s="1142"/>
      <c r="L2762" s="1142"/>
      <c r="M2762" s="1142"/>
      <c r="N2762" s="1142"/>
    </row>
    <row r="2763" spans="1:14" s="3" customFormat="1" x14ac:dyDescent="0.25">
      <c r="A2763" s="727"/>
      <c r="B2763" s="609"/>
      <c r="C2763" s="609"/>
      <c r="D2763" s="610"/>
      <c r="E2763" s="1140"/>
      <c r="F2763" s="1141"/>
      <c r="G2763" s="1142"/>
      <c r="H2763" s="1142"/>
      <c r="I2763" s="1148"/>
      <c r="J2763" s="1142"/>
      <c r="K2763" s="1142"/>
      <c r="L2763" s="1142"/>
      <c r="M2763" s="1142"/>
      <c r="N2763" s="1142"/>
    </row>
    <row r="2764" spans="1:14" s="3" customFormat="1" x14ac:dyDescent="0.25">
      <c r="A2764" s="727"/>
      <c r="B2764" s="609"/>
      <c r="C2764" s="609"/>
      <c r="D2764" s="610"/>
      <c r="E2764" s="1140"/>
      <c r="F2764" s="1141"/>
      <c r="G2764" s="1142"/>
      <c r="H2764" s="1142"/>
      <c r="I2764" s="1148"/>
      <c r="J2764" s="1142"/>
      <c r="K2764" s="1142"/>
      <c r="L2764" s="1142"/>
      <c r="M2764" s="1142"/>
      <c r="N2764" s="1142"/>
    </row>
    <row r="2765" spans="1:14" s="3" customFormat="1" x14ac:dyDescent="0.25">
      <c r="A2765" s="727"/>
      <c r="B2765" s="609"/>
      <c r="C2765" s="609"/>
      <c r="D2765" s="610"/>
      <c r="E2765" s="1140"/>
      <c r="F2765" s="1141"/>
      <c r="G2765" s="1142"/>
      <c r="H2765" s="1142"/>
      <c r="I2765" s="1148"/>
      <c r="J2765" s="1142"/>
      <c r="K2765" s="1142"/>
      <c r="L2765" s="1142"/>
      <c r="M2765" s="1142"/>
      <c r="N2765" s="1142"/>
    </row>
    <row r="2766" spans="1:14" s="3" customFormat="1" x14ac:dyDescent="0.25">
      <c r="A2766" s="727"/>
      <c r="B2766" s="609"/>
      <c r="C2766" s="609"/>
      <c r="D2766" s="610"/>
      <c r="E2766" s="1140"/>
      <c r="F2766" s="1141"/>
      <c r="G2766" s="1142"/>
      <c r="H2766" s="1142"/>
      <c r="I2766" s="1148"/>
      <c r="J2766" s="1142"/>
      <c r="K2766" s="1142"/>
      <c r="L2766" s="1142"/>
      <c r="M2766" s="1142"/>
      <c r="N2766" s="1142"/>
    </row>
    <row r="2767" spans="1:14" s="3" customFormat="1" x14ac:dyDescent="0.25">
      <c r="A2767" s="727"/>
      <c r="B2767" s="609"/>
      <c r="C2767" s="609"/>
      <c r="D2767" s="610"/>
      <c r="E2767" s="1140"/>
      <c r="F2767" s="1141"/>
      <c r="G2767" s="1142"/>
      <c r="H2767" s="1142"/>
      <c r="I2767" s="1148"/>
      <c r="J2767" s="1142"/>
      <c r="K2767" s="1142"/>
      <c r="L2767" s="1142"/>
      <c r="M2767" s="1142"/>
      <c r="N2767" s="1142"/>
    </row>
    <row r="2768" spans="1:14" s="3" customFormat="1" x14ac:dyDescent="0.25">
      <c r="A2768" s="727"/>
      <c r="B2768" s="609"/>
      <c r="C2768" s="609"/>
      <c r="D2768" s="610"/>
      <c r="E2768" s="1140"/>
      <c r="F2768" s="1141"/>
      <c r="G2768" s="1142"/>
      <c r="H2768" s="1142"/>
      <c r="I2768" s="1148"/>
      <c r="J2768" s="1142"/>
      <c r="K2768" s="1142"/>
      <c r="L2768" s="1142"/>
      <c r="M2768" s="1142"/>
      <c r="N2768" s="1142"/>
    </row>
    <row r="2769" spans="1:14" s="3" customFormat="1" x14ac:dyDescent="0.25">
      <c r="A2769" s="727"/>
      <c r="B2769" s="609"/>
      <c r="C2769" s="609"/>
      <c r="D2769" s="610"/>
      <c r="E2769" s="1140"/>
      <c r="F2769" s="1141"/>
      <c r="G2769" s="1142"/>
      <c r="H2769" s="1142"/>
      <c r="I2769" s="1148"/>
      <c r="J2769" s="1142"/>
      <c r="K2769" s="1142"/>
      <c r="L2769" s="1142"/>
      <c r="M2769" s="1142"/>
      <c r="N2769" s="1142"/>
    </row>
    <row r="2770" spans="1:14" s="3" customFormat="1" x14ac:dyDescent="0.25">
      <c r="A2770" s="727"/>
      <c r="B2770" s="609"/>
      <c r="C2770" s="609"/>
      <c r="D2770" s="610"/>
      <c r="E2770" s="1140"/>
      <c r="F2770" s="1141"/>
      <c r="G2770" s="1142"/>
      <c r="H2770" s="1142"/>
      <c r="I2770" s="1148"/>
      <c r="J2770" s="1142"/>
      <c r="K2770" s="1142"/>
      <c r="L2770" s="1142"/>
      <c r="M2770" s="1142"/>
      <c r="N2770" s="1142"/>
    </row>
    <row r="2771" spans="1:14" s="3" customFormat="1" x14ac:dyDescent="0.25">
      <c r="A2771" s="727"/>
      <c r="B2771" s="609"/>
      <c r="C2771" s="609"/>
      <c r="D2771" s="610"/>
      <c r="E2771" s="1140"/>
      <c r="F2771" s="1141"/>
      <c r="G2771" s="1142"/>
      <c r="H2771" s="1142"/>
      <c r="I2771" s="1148"/>
      <c r="J2771" s="1142"/>
      <c r="K2771" s="1142"/>
      <c r="L2771" s="1142"/>
      <c r="M2771" s="1142"/>
      <c r="N2771" s="1142"/>
    </row>
    <row r="2772" spans="1:14" s="3" customFormat="1" x14ac:dyDescent="0.25">
      <c r="A2772" s="727"/>
      <c r="B2772" s="609"/>
      <c r="C2772" s="609"/>
      <c r="D2772" s="610"/>
      <c r="E2772" s="1140"/>
      <c r="F2772" s="1141"/>
      <c r="G2772" s="1142"/>
      <c r="H2772" s="1142"/>
      <c r="I2772" s="1148"/>
      <c r="J2772" s="1142"/>
      <c r="K2772" s="1142"/>
      <c r="L2772" s="1142"/>
      <c r="M2772" s="1142"/>
      <c r="N2772" s="1142"/>
    </row>
    <row r="2773" spans="1:14" s="3" customFormat="1" x14ac:dyDescent="0.25">
      <c r="A2773" s="727"/>
      <c r="B2773" s="609"/>
      <c r="C2773" s="609"/>
      <c r="D2773" s="610"/>
      <c r="E2773" s="1140"/>
      <c r="F2773" s="1141"/>
      <c r="G2773" s="1142"/>
      <c r="H2773" s="1142"/>
      <c r="I2773" s="1148"/>
      <c r="J2773" s="1142"/>
      <c r="K2773" s="1142"/>
      <c r="L2773" s="1142"/>
      <c r="M2773" s="1142"/>
      <c r="N2773" s="1142"/>
    </row>
    <row r="2774" spans="1:14" s="3" customFormat="1" x14ac:dyDescent="0.25">
      <c r="A2774" s="727"/>
      <c r="B2774" s="609"/>
      <c r="C2774" s="609"/>
      <c r="D2774" s="610"/>
      <c r="E2774" s="1140"/>
      <c r="F2774" s="1141"/>
      <c r="G2774" s="1142"/>
      <c r="H2774" s="1142"/>
      <c r="I2774" s="1148"/>
      <c r="J2774" s="1142"/>
      <c r="K2774" s="1142"/>
      <c r="L2774" s="1142"/>
      <c r="M2774" s="1142"/>
      <c r="N2774" s="1142"/>
    </row>
    <row r="2775" spans="1:14" s="3" customFormat="1" x14ac:dyDescent="0.25">
      <c r="A2775" s="727"/>
      <c r="B2775" s="609"/>
      <c r="C2775" s="609"/>
      <c r="D2775" s="610"/>
      <c r="E2775" s="1140"/>
      <c r="F2775" s="1141"/>
      <c r="G2775" s="1142"/>
      <c r="H2775" s="1142"/>
      <c r="I2775" s="1148"/>
      <c r="J2775" s="1142"/>
      <c r="K2775" s="1142"/>
      <c r="L2775" s="1142"/>
      <c r="M2775" s="1142"/>
      <c r="N2775" s="1142"/>
    </row>
    <row r="2776" spans="1:14" s="3" customFormat="1" x14ac:dyDescent="0.25">
      <c r="A2776" s="727"/>
      <c r="B2776" s="609"/>
      <c r="C2776" s="609"/>
      <c r="D2776" s="610"/>
      <c r="E2776" s="1140"/>
      <c r="F2776" s="1141"/>
      <c r="G2776" s="1142"/>
      <c r="H2776" s="1142"/>
      <c r="I2776" s="1148"/>
      <c r="J2776" s="1142"/>
      <c r="K2776" s="1142"/>
      <c r="L2776" s="1142"/>
      <c r="M2776" s="1142"/>
      <c r="N2776" s="1142"/>
    </row>
    <row r="2777" spans="1:14" s="3" customFormat="1" x14ac:dyDescent="0.25">
      <c r="A2777" s="727"/>
      <c r="B2777" s="609"/>
      <c r="C2777" s="609"/>
      <c r="D2777" s="610"/>
      <c r="E2777" s="1140"/>
      <c r="F2777" s="1141"/>
      <c r="G2777" s="1142"/>
      <c r="H2777" s="1142"/>
      <c r="I2777" s="1148"/>
      <c r="J2777" s="1142"/>
      <c r="K2777" s="1142"/>
      <c r="L2777" s="1142"/>
      <c r="M2777" s="1142"/>
      <c r="N2777" s="1142"/>
    </row>
    <row r="2778" spans="1:14" s="3" customFormat="1" x14ac:dyDescent="0.25">
      <c r="A2778" s="727"/>
      <c r="B2778" s="609"/>
      <c r="C2778" s="609"/>
      <c r="D2778" s="610"/>
      <c r="E2778" s="1140"/>
      <c r="F2778" s="1141"/>
      <c r="G2778" s="1142"/>
      <c r="H2778" s="1142"/>
      <c r="I2778" s="1148"/>
      <c r="J2778" s="1142"/>
      <c r="K2778" s="1142"/>
      <c r="L2778" s="1142"/>
      <c r="M2778" s="1142"/>
      <c r="N2778" s="1142"/>
    </row>
    <row r="2779" spans="1:14" s="3" customFormat="1" x14ac:dyDescent="0.25">
      <c r="A2779" s="727"/>
      <c r="B2779" s="609"/>
      <c r="C2779" s="609"/>
      <c r="D2779" s="610"/>
      <c r="E2779" s="1140"/>
      <c r="F2779" s="1141"/>
      <c r="G2779" s="1142"/>
      <c r="H2779" s="1142"/>
      <c r="I2779" s="1148"/>
      <c r="J2779" s="1142"/>
      <c r="K2779" s="1142"/>
      <c r="L2779" s="1142"/>
      <c r="M2779" s="1142"/>
      <c r="N2779" s="1142"/>
    </row>
    <row r="2780" spans="1:14" s="3" customFormat="1" x14ac:dyDescent="0.25">
      <c r="A2780" s="727"/>
      <c r="B2780" s="609"/>
      <c r="C2780" s="609"/>
      <c r="D2780" s="610"/>
      <c r="E2780" s="1140"/>
      <c r="F2780" s="1141"/>
      <c r="G2780" s="1142"/>
      <c r="H2780" s="1142"/>
      <c r="I2780" s="1148"/>
      <c r="J2780" s="1142"/>
      <c r="K2780" s="1142"/>
      <c r="L2780" s="1142"/>
      <c r="M2780" s="1142"/>
      <c r="N2780" s="1142"/>
    </row>
    <row r="2781" spans="1:14" s="3" customFormat="1" x14ac:dyDescent="0.25">
      <c r="A2781" s="727"/>
      <c r="B2781" s="609"/>
      <c r="C2781" s="609"/>
      <c r="D2781" s="610"/>
      <c r="E2781" s="1140"/>
      <c r="F2781" s="1141"/>
      <c r="G2781" s="1142"/>
      <c r="H2781" s="1142"/>
      <c r="I2781" s="1148"/>
      <c r="J2781" s="1142"/>
      <c r="K2781" s="1142"/>
      <c r="L2781" s="1142"/>
      <c r="M2781" s="1142"/>
      <c r="N2781" s="1142"/>
    </row>
    <row r="2782" spans="1:14" s="3" customFormat="1" x14ac:dyDescent="0.25">
      <c r="A2782" s="727"/>
      <c r="B2782" s="609"/>
      <c r="C2782" s="609"/>
      <c r="D2782" s="610"/>
      <c r="E2782" s="1140"/>
      <c r="F2782" s="1141"/>
      <c r="G2782" s="1142"/>
      <c r="H2782" s="1142"/>
      <c r="I2782" s="1148"/>
      <c r="J2782" s="1142"/>
      <c r="K2782" s="1142"/>
      <c r="L2782" s="1142"/>
      <c r="M2782" s="1142"/>
      <c r="N2782" s="1142"/>
    </row>
    <row r="2783" spans="1:14" s="3" customFormat="1" x14ac:dyDescent="0.25">
      <c r="A2783" s="727"/>
      <c r="B2783" s="609"/>
      <c r="C2783" s="609"/>
      <c r="D2783" s="610"/>
      <c r="E2783" s="1140"/>
      <c r="F2783" s="1141"/>
      <c r="G2783" s="1142"/>
      <c r="H2783" s="1142"/>
      <c r="I2783" s="1148"/>
      <c r="J2783" s="1142"/>
      <c r="K2783" s="1142"/>
      <c r="L2783" s="1142"/>
      <c r="M2783" s="1142"/>
      <c r="N2783" s="1142"/>
    </row>
    <row r="2784" spans="1:14" s="3" customFormat="1" x14ac:dyDescent="0.25">
      <c r="A2784" s="727"/>
      <c r="B2784" s="609"/>
      <c r="C2784" s="609"/>
      <c r="D2784" s="610"/>
      <c r="E2784" s="1140"/>
      <c r="F2784" s="1141"/>
      <c r="G2784" s="1142"/>
      <c r="H2784" s="1142"/>
      <c r="I2784" s="1148"/>
      <c r="J2784" s="1142"/>
      <c r="K2784" s="1142"/>
      <c r="L2784" s="1142"/>
      <c r="M2784" s="1142"/>
      <c r="N2784" s="1142"/>
    </row>
    <row r="2785" spans="1:14" s="3" customFormat="1" x14ac:dyDescent="0.25">
      <c r="A2785" s="727"/>
      <c r="B2785" s="609"/>
      <c r="C2785" s="609"/>
      <c r="D2785" s="610"/>
      <c r="E2785" s="1140"/>
      <c r="F2785" s="1141"/>
      <c r="G2785" s="1142"/>
      <c r="H2785" s="1142"/>
      <c r="I2785" s="1148"/>
      <c r="J2785" s="1142"/>
      <c r="K2785" s="1142"/>
      <c r="L2785" s="1142"/>
      <c r="M2785" s="1142"/>
      <c r="N2785" s="1142"/>
    </row>
    <row r="2786" spans="1:14" s="3" customFormat="1" x14ac:dyDescent="0.25">
      <c r="A2786" s="727"/>
      <c r="B2786" s="609"/>
      <c r="C2786" s="609"/>
      <c r="D2786" s="610"/>
      <c r="E2786" s="1140"/>
      <c r="F2786" s="1141"/>
      <c r="G2786" s="1142"/>
      <c r="H2786" s="1142"/>
      <c r="I2786" s="1148"/>
      <c r="J2786" s="1142"/>
      <c r="K2786" s="1142"/>
      <c r="L2786" s="1142"/>
      <c r="M2786" s="1142"/>
      <c r="N2786" s="1142"/>
    </row>
    <row r="2787" spans="1:14" s="3" customFormat="1" x14ac:dyDescent="0.25">
      <c r="A2787" s="727"/>
      <c r="B2787" s="609"/>
      <c r="C2787" s="609"/>
      <c r="D2787" s="610"/>
      <c r="E2787" s="1140"/>
      <c r="F2787" s="1141"/>
      <c r="G2787" s="1142"/>
      <c r="H2787" s="1142"/>
      <c r="I2787" s="1148"/>
      <c r="J2787" s="1142"/>
      <c r="K2787" s="1142"/>
      <c r="L2787" s="1142"/>
      <c r="M2787" s="1142"/>
      <c r="N2787" s="1142"/>
    </row>
    <row r="2788" spans="1:14" s="3" customFormat="1" x14ac:dyDescent="0.25">
      <c r="A2788" s="727"/>
      <c r="B2788" s="609"/>
      <c r="C2788" s="609"/>
      <c r="D2788" s="610"/>
      <c r="E2788" s="1140"/>
      <c r="F2788" s="1141"/>
      <c r="G2788" s="1142"/>
      <c r="H2788" s="1142"/>
      <c r="I2788" s="1148"/>
      <c r="J2788" s="1142"/>
      <c r="K2788" s="1142"/>
      <c r="L2788" s="1142"/>
      <c r="M2788" s="1142"/>
      <c r="N2788" s="1142"/>
    </row>
    <row r="2789" spans="1:14" s="3" customFormat="1" x14ac:dyDescent="0.25">
      <c r="A2789" s="727"/>
      <c r="B2789" s="609"/>
      <c r="C2789" s="609"/>
      <c r="D2789" s="610"/>
      <c r="E2789" s="1140"/>
      <c r="F2789" s="1141"/>
      <c r="G2789" s="1142"/>
      <c r="H2789" s="1142"/>
      <c r="I2789" s="1148"/>
      <c r="J2789" s="1142"/>
      <c r="K2789" s="1142"/>
      <c r="L2789" s="1142"/>
      <c r="M2789" s="1142"/>
      <c r="N2789" s="1142"/>
    </row>
    <row r="2790" spans="1:14" s="3" customFormat="1" x14ac:dyDescent="0.25">
      <c r="A2790" s="727"/>
      <c r="B2790" s="609"/>
      <c r="C2790" s="609"/>
      <c r="D2790" s="610"/>
      <c r="E2790" s="1140"/>
      <c r="F2790" s="1141"/>
      <c r="G2790" s="1142"/>
      <c r="H2790" s="1142"/>
      <c r="I2790" s="1148"/>
      <c r="J2790" s="1142"/>
      <c r="K2790" s="1142"/>
      <c r="L2790" s="1142"/>
      <c r="M2790" s="1142"/>
      <c r="N2790" s="1142"/>
    </row>
    <row r="2791" spans="1:14" s="3" customFormat="1" x14ac:dyDescent="0.25">
      <c r="A2791" s="727"/>
      <c r="B2791" s="609"/>
      <c r="C2791" s="609"/>
      <c r="D2791" s="610"/>
      <c r="E2791" s="1140"/>
      <c r="F2791" s="1141"/>
      <c r="G2791" s="1142"/>
      <c r="H2791" s="1142"/>
      <c r="I2791" s="1148"/>
      <c r="J2791" s="1142"/>
      <c r="K2791" s="1142"/>
      <c r="L2791" s="1142"/>
      <c r="M2791" s="1142"/>
      <c r="N2791" s="1142"/>
    </row>
    <row r="2792" spans="1:14" s="3" customFormat="1" x14ac:dyDescent="0.25">
      <c r="A2792" s="727"/>
      <c r="B2792" s="609"/>
      <c r="C2792" s="609"/>
      <c r="D2792" s="610"/>
      <c r="E2792" s="1140"/>
      <c r="F2792" s="1141"/>
      <c r="G2792" s="1142"/>
      <c r="H2792" s="1142"/>
      <c r="I2792" s="1148"/>
      <c r="J2792" s="1142"/>
      <c r="K2792" s="1142"/>
      <c r="L2792" s="1142"/>
      <c r="M2792" s="1142"/>
      <c r="N2792" s="1142"/>
    </row>
    <row r="2793" spans="1:14" s="3" customFormat="1" x14ac:dyDescent="0.25">
      <c r="A2793" s="727"/>
      <c r="B2793" s="609"/>
      <c r="C2793" s="609"/>
      <c r="D2793" s="610"/>
      <c r="E2793" s="1140"/>
      <c r="F2793" s="1141"/>
      <c r="G2793" s="1142"/>
      <c r="H2793" s="1142"/>
      <c r="I2793" s="1148"/>
      <c r="J2793" s="1142"/>
      <c r="K2793" s="1142"/>
      <c r="L2793" s="1142"/>
      <c r="M2793" s="1142"/>
      <c r="N2793" s="1142"/>
    </row>
    <row r="2794" spans="1:14" s="3" customFormat="1" x14ac:dyDescent="0.25">
      <c r="A2794" s="727"/>
      <c r="B2794" s="609"/>
      <c r="C2794" s="609"/>
      <c r="D2794" s="610"/>
      <c r="E2794" s="1140"/>
      <c r="F2794" s="1141"/>
      <c r="G2794" s="1142"/>
      <c r="H2794" s="1142"/>
      <c r="I2794" s="1148"/>
      <c r="J2794" s="1142"/>
      <c r="K2794" s="1142"/>
      <c r="L2794" s="1142"/>
      <c r="M2794" s="1142"/>
      <c r="N2794" s="1142"/>
    </row>
    <row r="2795" spans="1:14" s="3" customFormat="1" x14ac:dyDescent="0.25">
      <c r="A2795" s="727"/>
      <c r="B2795" s="609"/>
      <c r="C2795" s="609"/>
      <c r="D2795" s="610"/>
      <c r="E2795" s="1140"/>
      <c r="F2795" s="1141"/>
      <c r="G2795" s="1142"/>
      <c r="H2795" s="1142"/>
      <c r="I2795" s="1148"/>
      <c r="J2795" s="1142"/>
      <c r="K2795" s="1142"/>
      <c r="L2795" s="1142"/>
      <c r="M2795" s="1142"/>
      <c r="N2795" s="1142"/>
    </row>
    <row r="2796" spans="1:14" s="3" customFormat="1" x14ac:dyDescent="0.25">
      <c r="A2796" s="727"/>
      <c r="B2796" s="609"/>
      <c r="C2796" s="609"/>
      <c r="D2796" s="610"/>
      <c r="E2796" s="1140"/>
      <c r="F2796" s="1141"/>
      <c r="G2796" s="1142"/>
      <c r="H2796" s="1142"/>
      <c r="I2796" s="1148"/>
      <c r="J2796" s="1142"/>
      <c r="K2796" s="1142"/>
      <c r="L2796" s="1142"/>
      <c r="M2796" s="1142"/>
      <c r="N2796" s="1142"/>
    </row>
    <row r="2797" spans="1:14" s="3" customFormat="1" x14ac:dyDescent="0.25">
      <c r="A2797" s="727"/>
      <c r="B2797" s="609"/>
      <c r="C2797" s="609"/>
      <c r="D2797" s="610"/>
      <c r="E2797" s="1140"/>
      <c r="F2797" s="1141"/>
      <c r="G2797" s="1142"/>
      <c r="H2797" s="1142"/>
      <c r="I2797" s="1148"/>
      <c r="J2797" s="1142"/>
      <c r="K2797" s="1142"/>
      <c r="L2797" s="1142"/>
      <c r="M2797" s="1142"/>
      <c r="N2797" s="1142"/>
    </row>
    <row r="2798" spans="1:14" s="3" customFormat="1" x14ac:dyDescent="0.25">
      <c r="A2798" s="727"/>
      <c r="B2798" s="609"/>
      <c r="C2798" s="609"/>
      <c r="D2798" s="610"/>
      <c r="E2798" s="1140"/>
      <c r="F2798" s="1141"/>
      <c r="G2798" s="1142"/>
      <c r="H2798" s="1142"/>
      <c r="I2798" s="1148"/>
      <c r="J2798" s="1142"/>
      <c r="K2798" s="1142"/>
      <c r="L2798" s="1142"/>
      <c r="M2798" s="1142"/>
      <c r="N2798" s="1142"/>
    </row>
    <row r="2799" spans="1:14" s="3" customFormat="1" x14ac:dyDescent="0.25">
      <c r="A2799" s="727"/>
      <c r="B2799" s="609"/>
      <c r="C2799" s="609"/>
      <c r="D2799" s="610"/>
      <c r="E2799" s="1140"/>
      <c r="F2799" s="1141"/>
      <c r="G2799" s="1142"/>
      <c r="H2799" s="1142"/>
      <c r="I2799" s="1148"/>
      <c r="J2799" s="1142"/>
      <c r="K2799" s="1142"/>
      <c r="L2799" s="1142"/>
      <c r="M2799" s="1142"/>
      <c r="N2799" s="1142"/>
    </row>
    <row r="2800" spans="1:14" s="3" customFormat="1" x14ac:dyDescent="0.25">
      <c r="A2800" s="727"/>
      <c r="B2800" s="609"/>
      <c r="C2800" s="609"/>
      <c r="D2800" s="610"/>
      <c r="E2800" s="1140"/>
      <c r="F2800" s="1141"/>
      <c r="G2800" s="1142"/>
      <c r="H2800" s="1142"/>
      <c r="I2800" s="1148"/>
      <c r="J2800" s="1142"/>
      <c r="K2800" s="1142"/>
      <c r="L2800" s="1142"/>
      <c r="M2800" s="1142"/>
      <c r="N2800" s="1142"/>
    </row>
    <row r="2801" spans="1:14" s="3" customFormat="1" x14ac:dyDescent="0.25">
      <c r="A2801" s="727"/>
      <c r="B2801" s="609"/>
      <c r="C2801" s="609"/>
      <c r="D2801" s="610"/>
      <c r="E2801" s="1140"/>
      <c r="F2801" s="1141"/>
      <c r="G2801" s="1142"/>
      <c r="H2801" s="1142"/>
      <c r="I2801" s="1148"/>
      <c r="J2801" s="1142"/>
      <c r="K2801" s="1142"/>
      <c r="L2801" s="1142"/>
      <c r="M2801" s="1142"/>
      <c r="N2801" s="1142"/>
    </row>
    <row r="2802" spans="1:14" s="3" customFormat="1" x14ac:dyDescent="0.25">
      <c r="A2802" s="727"/>
      <c r="B2802" s="609"/>
      <c r="C2802" s="609"/>
      <c r="D2802" s="610"/>
      <c r="E2802" s="1140"/>
      <c r="F2802" s="1141"/>
      <c r="G2802" s="1142"/>
      <c r="H2802" s="1142"/>
      <c r="I2802" s="1148"/>
      <c r="J2802" s="1142"/>
      <c r="K2802" s="1142"/>
      <c r="L2802" s="1142"/>
      <c r="M2802" s="1142"/>
      <c r="N2802" s="1142"/>
    </row>
    <row r="2803" spans="1:14" s="3" customFormat="1" x14ac:dyDescent="0.25">
      <c r="A2803" s="727"/>
      <c r="B2803" s="609"/>
      <c r="C2803" s="609"/>
      <c r="D2803" s="610"/>
      <c r="E2803" s="1140"/>
      <c r="F2803" s="1141"/>
      <c r="G2803" s="1142"/>
      <c r="H2803" s="1142"/>
      <c r="I2803" s="1148"/>
      <c r="J2803" s="1142"/>
      <c r="K2803" s="1142"/>
      <c r="L2803" s="1142"/>
      <c r="M2803" s="1142"/>
      <c r="N2803" s="1142"/>
    </row>
    <row r="2804" spans="1:14" s="3" customFormat="1" x14ac:dyDescent="0.25">
      <c r="A2804" s="727"/>
      <c r="B2804" s="609"/>
      <c r="C2804" s="609"/>
      <c r="D2804" s="610"/>
      <c r="E2804" s="1140"/>
      <c r="F2804" s="1141"/>
      <c r="G2804" s="1142"/>
      <c r="H2804" s="1142"/>
      <c r="I2804" s="1148"/>
      <c r="J2804" s="1142"/>
      <c r="K2804" s="1142"/>
      <c r="L2804" s="1142"/>
      <c r="M2804" s="1142"/>
      <c r="N2804" s="1142"/>
    </row>
    <row r="2805" spans="1:14" s="3" customFormat="1" x14ac:dyDescent="0.25">
      <c r="A2805" s="727"/>
      <c r="B2805" s="609"/>
      <c r="C2805" s="609"/>
      <c r="D2805" s="610"/>
      <c r="E2805" s="1140"/>
      <c r="F2805" s="1141"/>
      <c r="G2805" s="1142"/>
      <c r="H2805" s="1142"/>
      <c r="I2805" s="1148"/>
      <c r="J2805" s="1142"/>
      <c r="K2805" s="1142"/>
      <c r="L2805" s="1142"/>
      <c r="M2805" s="1142"/>
      <c r="N2805" s="1142"/>
    </row>
    <row r="2806" spans="1:14" s="3" customFormat="1" x14ac:dyDescent="0.25">
      <c r="A2806" s="727"/>
      <c r="B2806" s="609"/>
      <c r="C2806" s="609"/>
      <c r="D2806" s="610"/>
      <c r="E2806" s="1140"/>
      <c r="F2806" s="1141"/>
      <c r="G2806" s="1142"/>
      <c r="H2806" s="1142"/>
      <c r="I2806" s="1148"/>
      <c r="J2806" s="1142"/>
      <c r="K2806" s="1142"/>
      <c r="L2806" s="1142"/>
      <c r="M2806" s="1142"/>
      <c r="N2806" s="1142"/>
    </row>
    <row r="2807" spans="1:14" s="3" customFormat="1" x14ac:dyDescent="0.25">
      <c r="A2807" s="727"/>
      <c r="B2807" s="609"/>
      <c r="C2807" s="609"/>
      <c r="D2807" s="610"/>
      <c r="E2807" s="1140"/>
      <c r="F2807" s="1141"/>
      <c r="G2807" s="1142"/>
      <c r="H2807" s="1142"/>
      <c r="I2807" s="1148"/>
      <c r="J2807" s="1142"/>
      <c r="K2807" s="1142"/>
      <c r="L2807" s="1142"/>
      <c r="M2807" s="1142"/>
      <c r="N2807" s="1142"/>
    </row>
    <row r="2808" spans="1:14" s="3" customFormat="1" x14ac:dyDescent="0.25">
      <c r="A2808" s="727"/>
      <c r="B2808" s="609"/>
      <c r="C2808" s="609"/>
      <c r="D2808" s="610"/>
      <c r="E2808" s="1140"/>
      <c r="F2808" s="1141"/>
      <c r="G2808" s="1142"/>
      <c r="H2808" s="1142"/>
      <c r="I2808" s="1148"/>
      <c r="J2808" s="1142"/>
      <c r="K2808" s="1142"/>
      <c r="L2808" s="1142"/>
      <c r="M2808" s="1142"/>
      <c r="N2808" s="1142"/>
    </row>
    <row r="2809" spans="1:14" s="3" customFormat="1" x14ac:dyDescent="0.25">
      <c r="A2809" s="727"/>
      <c r="B2809" s="609"/>
      <c r="C2809" s="609"/>
      <c r="D2809" s="610"/>
      <c r="E2809" s="1140"/>
      <c r="F2809" s="1141"/>
      <c r="G2809" s="1142"/>
      <c r="H2809" s="1142"/>
      <c r="I2809" s="1148"/>
      <c r="J2809" s="1142"/>
      <c r="K2809" s="1142"/>
      <c r="L2809" s="1142"/>
      <c r="M2809" s="1142"/>
      <c r="N2809" s="1142"/>
    </row>
    <row r="2810" spans="1:14" s="3" customFormat="1" x14ac:dyDescent="0.25">
      <c r="A2810" s="727"/>
      <c r="B2810" s="609"/>
      <c r="C2810" s="609"/>
      <c r="D2810" s="610"/>
      <c r="E2810" s="1140"/>
      <c r="F2810" s="1141"/>
      <c r="G2810" s="1142"/>
      <c r="H2810" s="1142"/>
      <c r="I2810" s="1148"/>
      <c r="J2810" s="1142"/>
      <c r="K2810" s="1142"/>
      <c r="L2810" s="1142"/>
      <c r="M2810" s="1142"/>
      <c r="N2810" s="1142"/>
    </row>
    <row r="2811" spans="1:14" s="3" customFormat="1" x14ac:dyDescent="0.25">
      <c r="A2811" s="727"/>
      <c r="B2811" s="609"/>
      <c r="C2811" s="609"/>
      <c r="D2811" s="610"/>
      <c r="E2811" s="1140"/>
      <c r="F2811" s="1141"/>
      <c r="G2811" s="1142"/>
      <c r="H2811" s="1142"/>
      <c r="I2811" s="1148"/>
      <c r="J2811" s="1142"/>
      <c r="K2811" s="1142"/>
      <c r="L2811" s="1142"/>
      <c r="M2811" s="1142"/>
      <c r="N2811" s="1142"/>
    </row>
    <row r="2812" spans="1:14" s="3" customFormat="1" x14ac:dyDescent="0.25">
      <c r="A2812" s="727"/>
      <c r="B2812" s="609"/>
      <c r="C2812" s="609"/>
      <c r="D2812" s="610"/>
      <c r="E2812" s="1140"/>
      <c r="F2812" s="1141"/>
      <c r="G2812" s="1142"/>
      <c r="H2812" s="1142"/>
      <c r="I2812" s="1148"/>
      <c r="J2812" s="1142"/>
      <c r="K2812" s="1142"/>
      <c r="L2812" s="1142"/>
      <c r="M2812" s="1142"/>
      <c r="N2812" s="1142"/>
    </row>
    <row r="2813" spans="1:14" s="3" customFormat="1" x14ac:dyDescent="0.25">
      <c r="A2813" s="727"/>
      <c r="B2813" s="609"/>
      <c r="C2813" s="609"/>
      <c r="D2813" s="610"/>
      <c r="E2813" s="1140"/>
      <c r="F2813" s="1141"/>
      <c r="G2813" s="1142"/>
      <c r="H2813" s="1142"/>
      <c r="I2813" s="1148"/>
      <c r="J2813" s="1142"/>
      <c r="K2813" s="1142"/>
      <c r="L2813" s="1142"/>
      <c r="M2813" s="1142"/>
      <c r="N2813" s="1142"/>
    </row>
    <row r="2814" spans="1:14" s="3" customFormat="1" x14ac:dyDescent="0.25">
      <c r="A2814" s="727"/>
      <c r="B2814" s="609"/>
      <c r="C2814" s="609"/>
      <c r="D2814" s="610"/>
      <c r="E2814" s="1140"/>
      <c r="F2814" s="1141"/>
      <c r="G2814" s="1142"/>
      <c r="H2814" s="1142"/>
      <c r="I2814" s="1148"/>
      <c r="J2814" s="1142"/>
      <c r="K2814" s="1142"/>
      <c r="L2814" s="1142"/>
      <c r="M2814" s="1142"/>
      <c r="N2814" s="1142"/>
    </row>
    <row r="2815" spans="1:14" s="3" customFormat="1" x14ac:dyDescent="0.25">
      <c r="A2815" s="727"/>
      <c r="B2815" s="609"/>
      <c r="C2815" s="609"/>
      <c r="D2815" s="610"/>
      <c r="E2815" s="1140"/>
      <c r="F2815" s="1141"/>
      <c r="G2815" s="1142"/>
      <c r="H2815" s="1142"/>
      <c r="I2815" s="1148"/>
      <c r="J2815" s="1142"/>
      <c r="K2815" s="1142"/>
      <c r="L2815" s="1142"/>
      <c r="M2815" s="1142"/>
      <c r="N2815" s="1142"/>
    </row>
    <row r="2816" spans="1:14" s="3" customFormat="1" x14ac:dyDescent="0.25">
      <c r="A2816" s="727"/>
      <c r="B2816" s="609"/>
      <c r="C2816" s="609"/>
      <c r="D2816" s="610"/>
      <c r="E2816" s="1140"/>
      <c r="F2816" s="1141"/>
      <c r="G2816" s="1142"/>
      <c r="H2816" s="1142"/>
      <c r="I2816" s="1148"/>
      <c r="J2816" s="1142"/>
      <c r="K2816" s="1142"/>
      <c r="L2816" s="1142"/>
      <c r="M2816" s="1142"/>
      <c r="N2816" s="1142"/>
    </row>
    <row r="2817" spans="1:14" s="3" customFormat="1" x14ac:dyDescent="0.25">
      <c r="A2817" s="727"/>
      <c r="B2817" s="609"/>
      <c r="C2817" s="609"/>
      <c r="D2817" s="610"/>
      <c r="E2817" s="1140"/>
      <c r="F2817" s="1141"/>
      <c r="G2817" s="1142"/>
      <c r="H2817" s="1142"/>
      <c r="I2817" s="1148"/>
      <c r="J2817" s="1142"/>
      <c r="K2817" s="1142"/>
      <c r="L2817" s="1142"/>
      <c r="M2817" s="1142"/>
      <c r="N2817" s="1142"/>
    </row>
    <row r="2818" spans="1:14" s="3" customFormat="1" x14ac:dyDescent="0.25">
      <c r="A2818" s="727"/>
      <c r="B2818" s="609"/>
      <c r="C2818" s="609"/>
      <c r="D2818" s="610"/>
      <c r="E2818" s="1140"/>
      <c r="F2818" s="1141"/>
      <c r="G2818" s="1142"/>
      <c r="H2818" s="1142"/>
      <c r="I2818" s="1148"/>
      <c r="J2818" s="1142"/>
      <c r="K2818" s="1142"/>
      <c r="L2818" s="1142"/>
      <c r="M2818" s="1142"/>
      <c r="N2818" s="1142"/>
    </row>
    <row r="2819" spans="1:14" s="3" customFormat="1" x14ac:dyDescent="0.25">
      <c r="A2819" s="727"/>
      <c r="B2819" s="609"/>
      <c r="C2819" s="609"/>
      <c r="D2819" s="610"/>
      <c r="E2819" s="1140"/>
      <c r="F2819" s="1141"/>
      <c r="G2819" s="1142"/>
      <c r="H2819" s="1142"/>
      <c r="I2819" s="1148"/>
      <c r="J2819" s="1142"/>
      <c r="K2819" s="1142"/>
      <c r="L2819" s="1142"/>
      <c r="M2819" s="1142"/>
      <c r="N2819" s="1142"/>
    </row>
    <row r="2820" spans="1:14" s="3" customFormat="1" x14ac:dyDescent="0.25">
      <c r="A2820" s="727"/>
      <c r="B2820" s="609"/>
      <c r="C2820" s="609"/>
      <c r="D2820" s="610"/>
      <c r="E2820" s="1140"/>
      <c r="F2820" s="1141"/>
      <c r="G2820" s="1142"/>
      <c r="H2820" s="1142"/>
      <c r="I2820" s="1148"/>
      <c r="J2820" s="1142"/>
      <c r="K2820" s="1142"/>
      <c r="L2820" s="1142"/>
      <c r="M2820" s="1142"/>
      <c r="N2820" s="1142"/>
    </row>
    <row r="2821" spans="1:14" s="3" customFormat="1" x14ac:dyDescent="0.25">
      <c r="A2821" s="727"/>
      <c r="B2821" s="609"/>
      <c r="C2821" s="609"/>
      <c r="D2821" s="610"/>
      <c r="E2821" s="1140"/>
      <c r="F2821" s="1141"/>
      <c r="G2821" s="1142"/>
      <c r="H2821" s="1142"/>
      <c r="I2821" s="1148"/>
      <c r="J2821" s="1142"/>
      <c r="K2821" s="1142"/>
      <c r="L2821" s="1142"/>
      <c r="M2821" s="1142"/>
      <c r="N2821" s="1142"/>
    </row>
    <row r="2822" spans="1:14" s="3" customFormat="1" x14ac:dyDescent="0.25">
      <c r="A2822" s="727"/>
      <c r="B2822" s="609"/>
      <c r="C2822" s="609"/>
      <c r="D2822" s="610"/>
      <c r="E2822" s="1140"/>
      <c r="F2822" s="1141"/>
      <c r="G2822" s="1142"/>
      <c r="H2822" s="1142"/>
      <c r="I2822" s="1148"/>
      <c r="J2822" s="1142"/>
      <c r="K2822" s="1142"/>
      <c r="L2822" s="1142"/>
      <c r="M2822" s="1142"/>
      <c r="N2822" s="1142"/>
    </row>
    <row r="2823" spans="1:14" s="3" customFormat="1" x14ac:dyDescent="0.25">
      <c r="A2823" s="727"/>
      <c r="B2823" s="609"/>
      <c r="C2823" s="609"/>
      <c r="D2823" s="610"/>
      <c r="E2823" s="1140"/>
      <c r="F2823" s="1141"/>
      <c r="G2823" s="1142"/>
      <c r="H2823" s="1142"/>
      <c r="I2823" s="1148"/>
      <c r="J2823" s="1142"/>
      <c r="K2823" s="1142"/>
      <c r="L2823" s="1142"/>
      <c r="M2823" s="1142"/>
      <c r="N2823" s="1142"/>
    </row>
    <row r="2824" spans="1:14" s="3" customFormat="1" x14ac:dyDescent="0.25">
      <c r="A2824" s="727"/>
      <c r="B2824" s="609"/>
      <c r="C2824" s="609"/>
      <c r="D2824" s="610"/>
      <c r="E2824" s="1140"/>
      <c r="F2824" s="1141"/>
      <c r="G2824" s="1142"/>
      <c r="H2824" s="1142"/>
      <c r="I2824" s="1148"/>
      <c r="J2824" s="1142"/>
      <c r="K2824" s="1142"/>
      <c r="L2824" s="1142"/>
      <c r="M2824" s="1142"/>
      <c r="N2824" s="1142"/>
    </row>
    <row r="2825" spans="1:14" s="3" customFormat="1" x14ac:dyDescent="0.25">
      <c r="A2825" s="727"/>
      <c r="B2825" s="609"/>
      <c r="C2825" s="609"/>
      <c r="D2825" s="610"/>
      <c r="E2825" s="1140"/>
      <c r="F2825" s="1141"/>
      <c r="G2825" s="1142"/>
      <c r="H2825" s="1142"/>
      <c r="I2825" s="1148"/>
      <c r="J2825" s="1142"/>
      <c r="K2825" s="1142"/>
      <c r="L2825" s="1142"/>
      <c r="M2825" s="1142"/>
      <c r="N2825" s="1142"/>
    </row>
    <row r="2826" spans="1:14" s="3" customFormat="1" x14ac:dyDescent="0.25">
      <c r="A2826" s="727"/>
      <c r="B2826" s="609"/>
      <c r="C2826" s="609"/>
      <c r="D2826" s="610"/>
      <c r="E2826" s="1140"/>
      <c r="F2826" s="1141"/>
      <c r="G2826" s="1142"/>
      <c r="H2826" s="1142"/>
      <c r="I2826" s="1148"/>
      <c r="J2826" s="1142"/>
      <c r="K2826" s="1142"/>
      <c r="L2826" s="1142"/>
      <c r="M2826" s="1142"/>
      <c r="N2826" s="1142"/>
    </row>
    <row r="2827" spans="1:14" s="3" customFormat="1" x14ac:dyDescent="0.25">
      <c r="A2827" s="727"/>
      <c r="B2827" s="609"/>
      <c r="C2827" s="609"/>
      <c r="D2827" s="610"/>
      <c r="E2827" s="1140"/>
      <c r="F2827" s="1141"/>
      <c r="G2827" s="1142"/>
      <c r="H2827" s="1142"/>
      <c r="I2827" s="1148"/>
      <c r="J2827" s="1142"/>
      <c r="K2827" s="1142"/>
      <c r="L2827" s="1142"/>
      <c r="M2827" s="1142"/>
      <c r="N2827" s="1142"/>
    </row>
    <row r="2828" spans="1:14" s="3" customFormat="1" x14ac:dyDescent="0.25">
      <c r="A2828" s="727"/>
      <c r="B2828" s="609"/>
      <c r="C2828" s="609"/>
      <c r="D2828" s="610"/>
      <c r="E2828" s="1140"/>
      <c r="F2828" s="1141"/>
      <c r="G2828" s="1142"/>
      <c r="H2828" s="1142"/>
      <c r="I2828" s="1148"/>
      <c r="J2828" s="1142"/>
      <c r="K2828" s="1142"/>
      <c r="L2828" s="1142"/>
      <c r="M2828" s="1142"/>
      <c r="N2828" s="1142"/>
    </row>
    <row r="2829" spans="1:14" s="3" customFormat="1" x14ac:dyDescent="0.25">
      <c r="A2829" s="727"/>
      <c r="B2829" s="609"/>
      <c r="C2829" s="609"/>
      <c r="D2829" s="610"/>
      <c r="E2829" s="1140"/>
      <c r="F2829" s="1141"/>
      <c r="G2829" s="1142"/>
      <c r="H2829" s="1142"/>
      <c r="I2829" s="1148"/>
      <c r="J2829" s="1142"/>
      <c r="K2829" s="1142"/>
      <c r="L2829" s="1142"/>
      <c r="M2829" s="1142"/>
      <c r="N2829" s="1142"/>
    </row>
    <row r="2830" spans="1:14" s="3" customFormat="1" x14ac:dyDescent="0.25">
      <c r="A2830" s="727"/>
      <c r="B2830" s="609"/>
      <c r="C2830" s="609"/>
      <c r="D2830" s="610"/>
      <c r="E2830" s="1140"/>
      <c r="F2830" s="1141"/>
      <c r="G2830" s="1142"/>
      <c r="H2830" s="1142"/>
      <c r="I2830" s="1148"/>
      <c r="J2830" s="1142"/>
      <c r="K2830" s="1142"/>
      <c r="L2830" s="1142"/>
      <c r="M2830" s="1142"/>
      <c r="N2830" s="1142"/>
    </row>
    <row r="2831" spans="1:14" s="3" customFormat="1" x14ac:dyDescent="0.25">
      <c r="A2831" s="727"/>
      <c r="B2831" s="609"/>
      <c r="C2831" s="609"/>
      <c r="D2831" s="610"/>
      <c r="E2831" s="1140"/>
      <c r="F2831" s="1141"/>
      <c r="G2831" s="1142"/>
      <c r="H2831" s="1142"/>
      <c r="I2831" s="1148"/>
      <c r="J2831" s="1142"/>
      <c r="K2831" s="1142"/>
      <c r="L2831" s="1142"/>
      <c r="M2831" s="1142"/>
      <c r="N2831" s="1142"/>
    </row>
    <row r="2832" spans="1:14" s="3" customFormat="1" x14ac:dyDescent="0.25">
      <c r="A2832" s="727"/>
      <c r="B2832" s="609"/>
      <c r="C2832" s="609"/>
      <c r="D2832" s="610"/>
      <c r="E2832" s="1140"/>
      <c r="F2832" s="1141"/>
      <c r="G2832" s="1142"/>
      <c r="H2832" s="1142"/>
      <c r="I2832" s="1148"/>
      <c r="J2832" s="1142"/>
      <c r="K2832" s="1142"/>
      <c r="L2832" s="1142"/>
      <c r="M2832" s="1142"/>
      <c r="N2832" s="1142"/>
    </row>
    <row r="2833" spans="1:14" s="3" customFormat="1" x14ac:dyDescent="0.25">
      <c r="A2833" s="727"/>
      <c r="B2833" s="609"/>
      <c r="C2833" s="609"/>
      <c r="D2833" s="610"/>
      <c r="E2833" s="1140"/>
      <c r="F2833" s="1141"/>
      <c r="G2833" s="1142"/>
      <c r="H2833" s="1142"/>
      <c r="I2833" s="1148"/>
      <c r="J2833" s="1142"/>
      <c r="K2833" s="1142"/>
      <c r="L2833" s="1142"/>
      <c r="M2833" s="1142"/>
      <c r="N2833" s="1142"/>
    </row>
    <row r="2834" spans="1:14" s="3" customFormat="1" x14ac:dyDescent="0.25">
      <c r="A2834" s="727"/>
      <c r="B2834" s="609"/>
      <c r="C2834" s="609"/>
      <c r="D2834" s="610"/>
      <c r="E2834" s="1140"/>
      <c r="F2834" s="1141"/>
      <c r="G2834" s="1142"/>
      <c r="H2834" s="1142"/>
      <c r="I2834" s="1148"/>
      <c r="J2834" s="1142"/>
      <c r="K2834" s="1142"/>
      <c r="L2834" s="1142"/>
      <c r="M2834" s="1142"/>
      <c r="N2834" s="1142"/>
    </row>
    <row r="2835" spans="1:14" s="3" customFormat="1" x14ac:dyDescent="0.25">
      <c r="A2835" s="727"/>
      <c r="B2835" s="609"/>
      <c r="C2835" s="609"/>
      <c r="D2835" s="610"/>
      <c r="E2835" s="1140"/>
      <c r="F2835" s="1141"/>
      <c r="G2835" s="1142"/>
      <c r="H2835" s="1142"/>
      <c r="I2835" s="1148"/>
      <c r="J2835" s="1142"/>
      <c r="K2835" s="1142"/>
      <c r="L2835" s="1142"/>
      <c r="M2835" s="1142"/>
      <c r="N2835" s="1142"/>
    </row>
    <row r="2836" spans="1:14" s="3" customFormat="1" x14ac:dyDescent="0.25">
      <c r="A2836" s="727"/>
      <c r="B2836" s="609"/>
      <c r="C2836" s="609"/>
      <c r="D2836" s="610"/>
      <c r="E2836" s="1140"/>
      <c r="F2836" s="1141"/>
      <c r="G2836" s="1142"/>
      <c r="H2836" s="1142"/>
      <c r="I2836" s="1148"/>
      <c r="J2836" s="1142"/>
      <c r="K2836" s="1142"/>
      <c r="L2836" s="1142"/>
      <c r="M2836" s="1142"/>
      <c r="N2836" s="1142"/>
    </row>
    <row r="2837" spans="1:14" s="3" customFormat="1" x14ac:dyDescent="0.25">
      <c r="A2837" s="727"/>
      <c r="B2837" s="609"/>
      <c r="C2837" s="609"/>
      <c r="D2837" s="610"/>
      <c r="E2837" s="1140"/>
      <c r="F2837" s="1141"/>
      <c r="G2837" s="1142"/>
      <c r="H2837" s="1142"/>
      <c r="I2837" s="1148"/>
      <c r="J2837" s="1142"/>
      <c r="K2837" s="1142"/>
      <c r="L2837" s="1142"/>
      <c r="M2837" s="1142"/>
      <c r="N2837" s="1142"/>
    </row>
    <row r="2838" spans="1:14" s="3" customFormat="1" x14ac:dyDescent="0.25">
      <c r="A2838" s="727"/>
      <c r="B2838" s="609"/>
      <c r="C2838" s="609"/>
      <c r="D2838" s="610"/>
      <c r="E2838" s="1140"/>
      <c r="F2838" s="1141"/>
      <c r="G2838" s="1142"/>
      <c r="H2838" s="1142"/>
      <c r="I2838" s="1148"/>
      <c r="J2838" s="1142"/>
      <c r="K2838" s="1142"/>
      <c r="L2838" s="1142"/>
      <c r="M2838" s="1142"/>
      <c r="N2838" s="1142"/>
    </row>
    <row r="2839" spans="1:14" s="3" customFormat="1" x14ac:dyDescent="0.25">
      <c r="A2839" s="727"/>
      <c r="B2839" s="609"/>
      <c r="C2839" s="609"/>
      <c r="D2839" s="610"/>
      <c r="E2839" s="1140"/>
      <c r="F2839" s="1141"/>
      <c r="G2839" s="1142"/>
      <c r="H2839" s="1142"/>
      <c r="I2839" s="1148"/>
      <c r="J2839" s="1142"/>
      <c r="K2839" s="1142"/>
      <c r="L2839" s="1142"/>
      <c r="M2839" s="1142"/>
      <c r="N2839" s="1142"/>
    </row>
    <row r="2840" spans="1:14" s="3" customFormat="1" x14ac:dyDescent="0.25">
      <c r="A2840" s="727"/>
      <c r="B2840" s="609"/>
      <c r="C2840" s="609"/>
      <c r="D2840" s="610"/>
      <c r="E2840" s="1140"/>
      <c r="F2840" s="1141"/>
      <c r="G2840" s="1142"/>
      <c r="H2840" s="1142"/>
      <c r="I2840" s="1148"/>
      <c r="J2840" s="1142"/>
      <c r="K2840" s="1142"/>
      <c r="L2840" s="1142"/>
      <c r="M2840" s="1142"/>
      <c r="N2840" s="1142"/>
    </row>
    <row r="2841" spans="1:14" s="3" customFormat="1" x14ac:dyDescent="0.25">
      <c r="A2841" s="727"/>
      <c r="B2841" s="609"/>
      <c r="C2841" s="609"/>
      <c r="D2841" s="610"/>
      <c r="E2841" s="1140"/>
      <c r="F2841" s="1141"/>
      <c r="G2841" s="1142"/>
      <c r="H2841" s="1142"/>
      <c r="I2841" s="1148"/>
      <c r="J2841" s="1142"/>
      <c r="K2841" s="1142"/>
      <c r="L2841" s="1142"/>
      <c r="M2841" s="1142"/>
      <c r="N2841" s="1142"/>
    </row>
    <row r="2842" spans="1:14" s="3" customFormat="1" x14ac:dyDescent="0.25">
      <c r="A2842" s="727"/>
      <c r="B2842" s="609"/>
      <c r="C2842" s="609"/>
      <c r="D2842" s="610"/>
      <c r="E2842" s="1140"/>
      <c r="F2842" s="1141"/>
      <c r="G2842" s="1142"/>
      <c r="H2842" s="1142"/>
      <c r="I2842" s="1148"/>
      <c r="J2842" s="1142"/>
      <c r="K2842" s="1142"/>
      <c r="L2842" s="1142"/>
      <c r="M2842" s="1142"/>
      <c r="N2842" s="1142"/>
    </row>
    <row r="2843" spans="1:14" s="3" customFormat="1" x14ac:dyDescent="0.25">
      <c r="A2843" s="727"/>
      <c r="B2843" s="609"/>
      <c r="C2843" s="609"/>
      <c r="D2843" s="610"/>
      <c r="E2843" s="1140"/>
      <c r="F2843" s="1141"/>
      <c r="G2843" s="1142"/>
      <c r="H2843" s="1142"/>
      <c r="I2843" s="1148"/>
      <c r="J2843" s="1142"/>
      <c r="K2843" s="1142"/>
      <c r="L2843" s="1142"/>
      <c r="M2843" s="1142"/>
      <c r="N2843" s="1142"/>
    </row>
    <row r="2844" spans="1:14" s="3" customFormat="1" x14ac:dyDescent="0.25">
      <c r="A2844" s="727"/>
      <c r="B2844" s="609"/>
      <c r="C2844" s="609"/>
      <c r="D2844" s="610"/>
      <c r="E2844" s="1140"/>
      <c r="F2844" s="1141"/>
      <c r="G2844" s="1142"/>
      <c r="H2844" s="1142"/>
      <c r="I2844" s="1148"/>
      <c r="J2844" s="1142"/>
      <c r="K2844" s="1142"/>
      <c r="L2844" s="1142"/>
      <c r="M2844" s="1142"/>
      <c r="N2844" s="1142"/>
    </row>
    <row r="2845" spans="1:14" s="3" customFormat="1" x14ac:dyDescent="0.25">
      <c r="A2845" s="727"/>
      <c r="B2845" s="609"/>
      <c r="C2845" s="609"/>
      <c r="D2845" s="610"/>
      <c r="E2845" s="1140"/>
      <c r="F2845" s="1141"/>
      <c r="G2845" s="1142"/>
      <c r="H2845" s="1142"/>
      <c r="I2845" s="1148"/>
      <c r="J2845" s="1142"/>
      <c r="K2845" s="1142"/>
      <c r="L2845" s="1142"/>
      <c r="M2845" s="1142"/>
      <c r="N2845" s="1142"/>
    </row>
    <row r="2846" spans="1:14" s="3" customFormat="1" x14ac:dyDescent="0.25">
      <c r="A2846" s="727"/>
      <c r="B2846" s="609"/>
      <c r="C2846" s="609"/>
      <c r="D2846" s="610"/>
      <c r="E2846" s="1140"/>
      <c r="F2846" s="1141"/>
      <c r="G2846" s="1142"/>
      <c r="H2846" s="1142"/>
      <c r="I2846" s="1148"/>
      <c r="J2846" s="1142"/>
      <c r="K2846" s="1142"/>
      <c r="L2846" s="1142"/>
      <c r="M2846" s="1142"/>
      <c r="N2846" s="1142"/>
    </row>
    <row r="2847" spans="1:14" s="3" customFormat="1" x14ac:dyDescent="0.25">
      <c r="A2847" s="727"/>
      <c r="B2847" s="609"/>
      <c r="C2847" s="609"/>
      <c r="D2847" s="610"/>
      <c r="E2847" s="1140"/>
      <c r="F2847" s="1141"/>
      <c r="G2847" s="1142"/>
      <c r="H2847" s="1142"/>
      <c r="I2847" s="1148"/>
      <c r="J2847" s="1142"/>
      <c r="K2847" s="1142"/>
      <c r="L2847" s="1142"/>
      <c r="M2847" s="1142"/>
      <c r="N2847" s="1142"/>
    </row>
    <row r="2848" spans="1:14" s="3" customFormat="1" x14ac:dyDescent="0.25">
      <c r="A2848" s="727"/>
      <c r="B2848" s="609"/>
      <c r="C2848" s="609"/>
      <c r="D2848" s="610"/>
      <c r="E2848" s="1140"/>
      <c r="F2848" s="1141"/>
      <c r="G2848" s="1142"/>
      <c r="H2848" s="1142"/>
      <c r="I2848" s="1148"/>
      <c r="J2848" s="1142"/>
      <c r="K2848" s="1142"/>
      <c r="L2848" s="1142"/>
      <c r="M2848" s="1142"/>
      <c r="N2848" s="1142"/>
    </row>
    <row r="2849" spans="1:14" s="3" customFormat="1" x14ac:dyDescent="0.25">
      <c r="A2849" s="727"/>
      <c r="B2849" s="609"/>
      <c r="C2849" s="609"/>
      <c r="D2849" s="610"/>
      <c r="E2849" s="1140"/>
      <c r="F2849" s="1141"/>
      <c r="G2849" s="1142"/>
      <c r="H2849" s="1142"/>
      <c r="I2849" s="1148"/>
      <c r="J2849" s="1142"/>
      <c r="K2849" s="1142"/>
      <c r="L2849" s="1142"/>
      <c r="M2849" s="1142"/>
      <c r="N2849" s="1142"/>
    </row>
    <row r="2850" spans="1:14" s="3" customFormat="1" x14ac:dyDescent="0.25">
      <c r="A2850" s="727"/>
      <c r="B2850" s="609"/>
      <c r="C2850" s="609"/>
      <c r="D2850" s="610"/>
      <c r="E2850" s="1140"/>
      <c r="F2850" s="1141"/>
      <c r="G2850" s="1142"/>
      <c r="H2850" s="1142"/>
      <c r="I2850" s="1148"/>
      <c r="J2850" s="1142"/>
      <c r="K2850" s="1142"/>
      <c r="L2850" s="1142"/>
      <c r="M2850" s="1142"/>
      <c r="N2850" s="1142"/>
    </row>
    <row r="2851" spans="1:14" s="3" customFormat="1" x14ac:dyDescent="0.25">
      <c r="A2851" s="727"/>
      <c r="B2851" s="609"/>
      <c r="C2851" s="609"/>
      <c r="D2851" s="610"/>
      <c r="E2851" s="1140"/>
      <c r="F2851" s="1141"/>
      <c r="G2851" s="1142"/>
      <c r="H2851" s="1142"/>
      <c r="I2851" s="1148"/>
      <c r="J2851" s="1142"/>
      <c r="K2851" s="1142"/>
      <c r="L2851" s="1142"/>
      <c r="M2851" s="1142"/>
      <c r="N2851" s="1142"/>
    </row>
    <row r="2852" spans="1:14" s="3" customFormat="1" x14ac:dyDescent="0.25">
      <c r="A2852" s="727"/>
      <c r="B2852" s="609"/>
      <c r="C2852" s="609"/>
      <c r="D2852" s="610"/>
      <c r="E2852" s="1140"/>
      <c r="F2852" s="1141"/>
      <c r="G2852" s="1142"/>
      <c r="H2852" s="1142"/>
      <c r="I2852" s="1148"/>
      <c r="J2852" s="1142"/>
      <c r="K2852" s="1142"/>
      <c r="L2852" s="1142"/>
      <c r="M2852" s="1142"/>
      <c r="N2852" s="1142"/>
    </row>
    <row r="2853" spans="1:14" s="3" customFormat="1" x14ac:dyDescent="0.25">
      <c r="A2853" s="727"/>
      <c r="B2853" s="609"/>
      <c r="C2853" s="609"/>
      <c r="D2853" s="610"/>
      <c r="E2853" s="1140"/>
      <c r="F2853" s="1141"/>
      <c r="G2853" s="1142"/>
      <c r="H2853" s="1142"/>
      <c r="I2853" s="1148"/>
      <c r="J2853" s="1142"/>
      <c r="K2853" s="1142"/>
      <c r="L2853" s="1142"/>
      <c r="M2853" s="1142"/>
      <c r="N2853" s="1142"/>
    </row>
    <row r="2854" spans="1:14" s="3" customFormat="1" x14ac:dyDescent="0.25">
      <c r="A2854" s="727"/>
      <c r="B2854" s="609"/>
      <c r="C2854" s="609"/>
      <c r="D2854" s="610"/>
      <c r="E2854" s="1140"/>
      <c r="F2854" s="1141"/>
      <c r="G2854" s="1142"/>
      <c r="H2854" s="1142"/>
      <c r="I2854" s="1148"/>
      <c r="J2854" s="1142"/>
      <c r="K2854" s="1142"/>
      <c r="L2854" s="1142"/>
      <c r="M2854" s="1142"/>
      <c r="N2854" s="1142"/>
    </row>
    <row r="2855" spans="1:14" s="3" customFormat="1" x14ac:dyDescent="0.25">
      <c r="A2855" s="727"/>
      <c r="B2855" s="609"/>
      <c r="C2855" s="609"/>
      <c r="D2855" s="610"/>
      <c r="E2855" s="1140"/>
      <c r="F2855" s="1141"/>
      <c r="G2855" s="1142"/>
      <c r="H2855" s="1142"/>
      <c r="I2855" s="1148"/>
      <c r="J2855" s="1142"/>
      <c r="K2855" s="1142"/>
      <c r="L2855" s="1142"/>
      <c r="M2855" s="1142"/>
      <c r="N2855" s="1142"/>
    </row>
    <row r="2856" spans="1:14" s="3" customFormat="1" x14ac:dyDescent="0.25">
      <c r="A2856" s="727"/>
      <c r="B2856" s="609"/>
      <c r="C2856" s="609"/>
      <c r="D2856" s="610"/>
      <c r="E2856" s="1140"/>
      <c r="F2856" s="1141"/>
      <c r="G2856" s="1142"/>
      <c r="H2856" s="1142"/>
      <c r="I2856" s="1148"/>
      <c r="J2856" s="1142"/>
      <c r="K2856" s="1142"/>
      <c r="L2856" s="1142"/>
      <c r="M2856" s="1142"/>
      <c r="N2856" s="1142"/>
    </row>
    <row r="2857" spans="1:14" s="3" customFormat="1" x14ac:dyDescent="0.25">
      <c r="A2857" s="727"/>
      <c r="B2857" s="609"/>
      <c r="C2857" s="609"/>
      <c r="D2857" s="610"/>
      <c r="E2857" s="1140"/>
      <c r="F2857" s="1141"/>
      <c r="G2857" s="1142"/>
      <c r="H2857" s="1142"/>
      <c r="I2857" s="1148"/>
      <c r="J2857" s="1142"/>
      <c r="K2857" s="1142"/>
      <c r="L2857" s="1142"/>
      <c r="M2857" s="1142"/>
      <c r="N2857" s="1142"/>
    </row>
    <row r="2858" spans="1:14" s="3" customFormat="1" x14ac:dyDescent="0.25">
      <c r="A2858" s="727"/>
      <c r="B2858" s="609"/>
      <c r="C2858" s="609"/>
      <c r="D2858" s="610"/>
      <c r="E2858" s="1140"/>
      <c r="F2858" s="1141"/>
      <c r="G2858" s="1142"/>
      <c r="H2858" s="1142"/>
      <c r="I2858" s="1148"/>
      <c r="J2858" s="1142"/>
      <c r="K2858" s="1142"/>
      <c r="L2858" s="1142"/>
      <c r="M2858" s="1142"/>
      <c r="N2858" s="1142"/>
    </row>
    <row r="2859" spans="1:14" s="3" customFormat="1" x14ac:dyDescent="0.25">
      <c r="A2859" s="727"/>
      <c r="B2859" s="609"/>
      <c r="C2859" s="609"/>
      <c r="D2859" s="610"/>
      <c r="E2859" s="1140"/>
      <c r="F2859" s="1141"/>
      <c r="G2859" s="1142"/>
      <c r="H2859" s="1142"/>
      <c r="I2859" s="1148"/>
      <c r="J2859" s="1142"/>
      <c r="K2859" s="1142"/>
      <c r="L2859" s="1142"/>
      <c r="M2859" s="1142"/>
      <c r="N2859" s="1142"/>
    </row>
    <row r="2860" spans="1:14" s="3" customFormat="1" x14ac:dyDescent="0.25">
      <c r="A2860" s="727"/>
      <c r="B2860" s="609"/>
      <c r="C2860" s="609"/>
      <c r="D2860" s="610"/>
      <c r="E2860" s="1140"/>
      <c r="F2860" s="1141"/>
      <c r="G2860" s="1142"/>
      <c r="H2860" s="1142"/>
      <c r="I2860" s="1148"/>
      <c r="J2860" s="1142"/>
      <c r="K2860" s="1142"/>
      <c r="L2860" s="1142"/>
      <c r="M2860" s="1142"/>
      <c r="N2860" s="1142"/>
    </row>
    <row r="2861" spans="1:14" s="3" customFormat="1" x14ac:dyDescent="0.25">
      <c r="A2861" s="727"/>
      <c r="B2861" s="609"/>
      <c r="C2861" s="609"/>
      <c r="D2861" s="610"/>
      <c r="E2861" s="1140"/>
      <c r="F2861" s="1141"/>
      <c r="G2861" s="1142"/>
      <c r="H2861" s="1142"/>
      <c r="I2861" s="1148"/>
      <c r="J2861" s="1142"/>
      <c r="K2861" s="1142"/>
      <c r="L2861" s="1142"/>
      <c r="M2861" s="1142"/>
      <c r="N2861" s="1142"/>
    </row>
    <row r="2862" spans="1:14" s="3" customFormat="1" x14ac:dyDescent="0.25">
      <c r="A2862" s="727"/>
      <c r="B2862" s="609"/>
      <c r="C2862" s="609"/>
      <c r="D2862" s="610"/>
      <c r="E2862" s="1140"/>
      <c r="F2862" s="1141"/>
      <c r="G2862" s="1142"/>
      <c r="H2862" s="1142"/>
      <c r="I2862" s="1148"/>
      <c r="J2862" s="1142"/>
      <c r="K2862" s="1142"/>
      <c r="L2862" s="1142"/>
      <c r="M2862" s="1142"/>
      <c r="N2862" s="1142"/>
    </row>
    <row r="2863" spans="1:14" s="3" customFormat="1" x14ac:dyDescent="0.25">
      <c r="A2863" s="727"/>
      <c r="B2863" s="609"/>
      <c r="C2863" s="609"/>
      <c r="D2863" s="610"/>
      <c r="E2863" s="1140"/>
      <c r="F2863" s="1141"/>
      <c r="G2863" s="1142"/>
      <c r="H2863" s="1142"/>
      <c r="I2863" s="1148"/>
      <c r="J2863" s="1142"/>
      <c r="K2863" s="1142"/>
      <c r="L2863" s="1142"/>
      <c r="M2863" s="1142"/>
      <c r="N2863" s="1142"/>
    </row>
    <row r="2864" spans="1:14" s="3" customFormat="1" x14ac:dyDescent="0.25">
      <c r="A2864" s="727"/>
      <c r="B2864" s="609"/>
      <c r="C2864" s="609"/>
      <c r="D2864" s="610"/>
      <c r="E2864" s="1140"/>
      <c r="F2864" s="1141"/>
      <c r="G2864" s="1142"/>
      <c r="H2864" s="1142"/>
      <c r="I2864" s="1148"/>
      <c r="J2864" s="1142"/>
      <c r="K2864" s="1142"/>
      <c r="L2864" s="1142"/>
      <c r="M2864" s="1142"/>
      <c r="N2864" s="1142"/>
    </row>
    <row r="2865" spans="1:14" s="3" customFormat="1" x14ac:dyDescent="0.25">
      <c r="A2865" s="727"/>
      <c r="B2865" s="609"/>
      <c r="C2865" s="609"/>
      <c r="D2865" s="610"/>
      <c r="E2865" s="1140"/>
      <c r="F2865" s="1141"/>
      <c r="G2865" s="1142"/>
      <c r="H2865" s="1142"/>
      <c r="I2865" s="1148"/>
      <c r="J2865" s="1142"/>
      <c r="K2865" s="1142"/>
      <c r="L2865" s="1142"/>
      <c r="M2865" s="1142"/>
      <c r="N2865" s="1142"/>
    </row>
    <row r="2866" spans="1:14" s="3" customFormat="1" x14ac:dyDescent="0.25">
      <c r="A2866" s="727"/>
      <c r="B2866" s="609"/>
      <c r="C2866" s="609"/>
      <c r="D2866" s="610"/>
      <c r="E2866" s="1140"/>
      <c r="F2866" s="1141"/>
      <c r="G2866" s="1142"/>
      <c r="H2866" s="1142"/>
      <c r="I2866" s="1148"/>
      <c r="J2866" s="1142"/>
      <c r="K2866" s="1142"/>
      <c r="L2866" s="1142"/>
      <c r="M2866" s="1142"/>
      <c r="N2866" s="1142"/>
    </row>
    <row r="2867" spans="1:14" s="3" customFormat="1" x14ac:dyDescent="0.25">
      <c r="A2867" s="727"/>
      <c r="B2867" s="609"/>
      <c r="C2867" s="609"/>
      <c r="D2867" s="610"/>
      <c r="E2867" s="1140"/>
      <c r="F2867" s="1141"/>
      <c r="G2867" s="1142"/>
      <c r="H2867" s="1142"/>
      <c r="I2867" s="1148"/>
      <c r="J2867" s="1142"/>
      <c r="K2867" s="1142"/>
      <c r="L2867" s="1142"/>
      <c r="M2867" s="1142"/>
      <c r="N2867" s="1142"/>
    </row>
    <row r="2868" spans="1:14" s="3" customFormat="1" x14ac:dyDescent="0.25">
      <c r="A2868" s="727"/>
      <c r="B2868" s="609"/>
      <c r="C2868" s="609"/>
      <c r="D2868" s="610"/>
      <c r="E2868" s="1140"/>
      <c r="F2868" s="1141"/>
      <c r="G2868" s="1142"/>
      <c r="H2868" s="1142"/>
      <c r="I2868" s="1148"/>
      <c r="J2868" s="1142"/>
      <c r="K2868" s="1142"/>
      <c r="L2868" s="1142"/>
      <c r="M2868" s="1142"/>
      <c r="N2868" s="1142"/>
    </row>
    <row r="2869" spans="1:14" s="3" customFormat="1" x14ac:dyDescent="0.25">
      <c r="A2869" s="727"/>
      <c r="B2869" s="609"/>
      <c r="C2869" s="609"/>
      <c r="D2869" s="610"/>
      <c r="E2869" s="1140"/>
      <c r="F2869" s="1141"/>
      <c r="G2869" s="1142"/>
      <c r="H2869" s="1142"/>
      <c r="I2869" s="1148"/>
      <c r="J2869" s="1142"/>
      <c r="K2869" s="1142"/>
      <c r="L2869" s="1142"/>
      <c r="M2869" s="1142"/>
      <c r="N2869" s="1142"/>
    </row>
    <row r="2870" spans="1:14" s="3" customFormat="1" x14ac:dyDescent="0.25">
      <c r="A2870" s="727"/>
      <c r="B2870" s="609"/>
      <c r="C2870" s="609"/>
      <c r="D2870" s="610"/>
      <c r="E2870" s="1140"/>
      <c r="F2870" s="1141"/>
      <c r="G2870" s="1142"/>
      <c r="H2870" s="1142"/>
      <c r="I2870" s="1148"/>
      <c r="J2870" s="1142"/>
      <c r="K2870" s="1142"/>
      <c r="L2870" s="1142"/>
      <c r="M2870" s="1142"/>
      <c r="N2870" s="1142"/>
    </row>
    <row r="2871" spans="1:14" s="3" customFormat="1" x14ac:dyDescent="0.25">
      <c r="A2871" s="727"/>
      <c r="B2871" s="609"/>
      <c r="C2871" s="609"/>
      <c r="D2871" s="610"/>
      <c r="E2871" s="1140"/>
      <c r="F2871" s="1141"/>
      <c r="G2871" s="1142"/>
      <c r="H2871" s="1142"/>
      <c r="I2871" s="1148"/>
      <c r="J2871" s="1142"/>
      <c r="K2871" s="1142"/>
      <c r="L2871" s="1142"/>
      <c r="M2871" s="1142"/>
      <c r="N2871" s="1142"/>
    </row>
    <row r="2872" spans="1:14" s="3" customFormat="1" x14ac:dyDescent="0.25">
      <c r="A2872" s="727"/>
      <c r="B2872" s="609"/>
      <c r="C2872" s="609"/>
      <c r="D2872" s="610"/>
      <c r="E2872" s="1140"/>
      <c r="F2872" s="1141"/>
      <c r="G2872" s="1142"/>
      <c r="H2872" s="1142"/>
      <c r="I2872" s="1148"/>
      <c r="J2872" s="1142"/>
      <c r="K2872" s="1142"/>
      <c r="L2872" s="1142"/>
      <c r="M2872" s="1142"/>
      <c r="N2872" s="1142"/>
    </row>
    <row r="2873" spans="1:14" s="3" customFormat="1" x14ac:dyDescent="0.25">
      <c r="A2873" s="727"/>
      <c r="B2873" s="609"/>
      <c r="C2873" s="609"/>
      <c r="D2873" s="610"/>
      <c r="E2873" s="1140"/>
      <c r="F2873" s="1141"/>
      <c r="G2873" s="1142"/>
      <c r="H2873" s="1142"/>
      <c r="I2873" s="1148"/>
      <c r="J2873" s="1142"/>
      <c r="K2873" s="1142"/>
      <c r="L2873" s="1142"/>
      <c r="M2873" s="1142"/>
      <c r="N2873" s="1142"/>
    </row>
    <row r="2874" spans="1:14" s="3" customFormat="1" x14ac:dyDescent="0.25">
      <c r="A2874" s="727"/>
      <c r="B2874" s="609"/>
      <c r="C2874" s="609"/>
      <c r="D2874" s="610"/>
      <c r="E2874" s="1140"/>
      <c r="F2874" s="1141"/>
      <c r="G2874" s="1142"/>
      <c r="H2874" s="1142"/>
      <c r="I2874" s="1148"/>
      <c r="J2874" s="1142"/>
      <c r="K2874" s="1142"/>
      <c r="L2874" s="1142"/>
      <c r="M2874" s="1142"/>
      <c r="N2874" s="1142"/>
    </row>
    <row r="2875" spans="1:14" s="3" customFormat="1" x14ac:dyDescent="0.25">
      <c r="A2875" s="727"/>
      <c r="B2875" s="609"/>
      <c r="C2875" s="609"/>
      <c r="D2875" s="610"/>
      <c r="E2875" s="1140"/>
      <c r="F2875" s="1141"/>
      <c r="G2875" s="1142"/>
      <c r="H2875" s="1142"/>
      <c r="I2875" s="1148"/>
      <c r="J2875" s="1142"/>
      <c r="K2875" s="1142"/>
      <c r="L2875" s="1142"/>
      <c r="M2875" s="1142"/>
      <c r="N2875" s="1142"/>
    </row>
    <row r="2876" spans="1:14" s="3" customFormat="1" x14ac:dyDescent="0.25">
      <c r="A2876" s="727"/>
      <c r="B2876" s="609"/>
      <c r="C2876" s="609"/>
      <c r="D2876" s="610"/>
      <c r="E2876" s="1140"/>
      <c r="F2876" s="1141"/>
      <c r="G2876" s="1142"/>
      <c r="H2876" s="1142"/>
      <c r="I2876" s="1148"/>
      <c r="J2876" s="1142"/>
      <c r="K2876" s="1142"/>
      <c r="L2876" s="1142"/>
      <c r="M2876" s="1142"/>
      <c r="N2876" s="1142"/>
    </row>
    <row r="2877" spans="1:14" s="3" customFormat="1" x14ac:dyDescent="0.25">
      <c r="A2877" s="727"/>
      <c r="B2877" s="609"/>
      <c r="C2877" s="609"/>
      <c r="D2877" s="610"/>
      <c r="E2877" s="1140"/>
      <c r="F2877" s="1141"/>
      <c r="G2877" s="1142"/>
      <c r="H2877" s="1142"/>
      <c r="I2877" s="1148"/>
      <c r="J2877" s="1142"/>
      <c r="K2877" s="1142"/>
      <c r="L2877" s="1142"/>
      <c r="M2877" s="1142"/>
      <c r="N2877" s="1142"/>
    </row>
    <row r="2878" spans="1:14" s="3" customFormat="1" x14ac:dyDescent="0.25">
      <c r="A2878" s="727"/>
      <c r="B2878" s="609"/>
      <c r="C2878" s="609"/>
      <c r="D2878" s="610"/>
      <c r="E2878" s="1140"/>
      <c r="F2878" s="1141"/>
      <c r="G2878" s="1142"/>
      <c r="H2878" s="1142"/>
      <c r="I2878" s="1148"/>
      <c r="J2878" s="1142"/>
      <c r="K2878" s="1142"/>
      <c r="L2878" s="1142"/>
      <c r="M2878" s="1142"/>
      <c r="N2878" s="1142"/>
    </row>
    <row r="2879" spans="1:14" s="3" customFormat="1" x14ac:dyDescent="0.25">
      <c r="A2879" s="727"/>
      <c r="B2879" s="609"/>
      <c r="C2879" s="609"/>
      <c r="D2879" s="610"/>
      <c r="E2879" s="1140"/>
      <c r="F2879" s="1141"/>
      <c r="G2879" s="1142"/>
      <c r="H2879" s="1142"/>
      <c r="I2879" s="1148"/>
      <c r="J2879" s="1142"/>
      <c r="K2879" s="1142"/>
      <c r="L2879" s="1142"/>
      <c r="M2879" s="1142"/>
      <c r="N2879" s="1142"/>
    </row>
    <row r="2880" spans="1:14" s="3" customFormat="1" x14ac:dyDescent="0.25">
      <c r="A2880" s="727"/>
      <c r="B2880" s="609"/>
      <c r="C2880" s="609"/>
      <c r="D2880" s="610"/>
      <c r="E2880" s="1140"/>
      <c r="F2880" s="1141"/>
      <c r="G2880" s="1142"/>
      <c r="H2880" s="1142"/>
      <c r="I2880" s="1148"/>
      <c r="J2880" s="1142"/>
      <c r="K2880" s="1142"/>
      <c r="L2880" s="1142"/>
      <c r="M2880" s="1142"/>
      <c r="N2880" s="1142"/>
    </row>
    <row r="2881" spans="1:14" s="3" customFormat="1" x14ac:dyDescent="0.25">
      <c r="A2881" s="727"/>
      <c r="B2881" s="609"/>
      <c r="C2881" s="609"/>
      <c r="D2881" s="610"/>
      <c r="E2881" s="1140"/>
      <c r="F2881" s="1141"/>
      <c r="G2881" s="1142"/>
      <c r="H2881" s="1142"/>
      <c r="I2881" s="1148"/>
      <c r="J2881" s="1142"/>
      <c r="K2881" s="1142"/>
      <c r="L2881" s="1142"/>
      <c r="M2881" s="1142"/>
      <c r="N2881" s="1142"/>
    </row>
    <row r="2882" spans="1:14" s="3" customFormat="1" x14ac:dyDescent="0.25">
      <c r="A2882" s="727"/>
      <c r="B2882" s="609"/>
      <c r="C2882" s="609"/>
      <c r="D2882" s="610"/>
      <c r="E2882" s="1140"/>
      <c r="F2882" s="1141"/>
      <c r="G2882" s="1142"/>
      <c r="H2882" s="1142"/>
      <c r="I2882" s="1148"/>
      <c r="J2882" s="1142"/>
      <c r="K2882" s="1142"/>
      <c r="L2882" s="1142"/>
      <c r="M2882" s="1142"/>
      <c r="N2882" s="1142"/>
    </row>
    <row r="2883" spans="1:14" s="3" customFormat="1" x14ac:dyDescent="0.25">
      <c r="A2883" s="727"/>
      <c r="B2883" s="609"/>
      <c r="C2883" s="609"/>
      <c r="D2883" s="610"/>
      <c r="E2883" s="1140"/>
      <c r="F2883" s="1141"/>
      <c r="G2883" s="1142"/>
      <c r="H2883" s="1142"/>
      <c r="I2883" s="1148"/>
      <c r="J2883" s="1142"/>
      <c r="K2883" s="1142"/>
      <c r="L2883" s="1142"/>
      <c r="M2883" s="1142"/>
      <c r="N2883" s="1142"/>
    </row>
    <row r="2884" spans="1:14" s="3" customFormat="1" x14ac:dyDescent="0.25">
      <c r="A2884" s="727"/>
      <c r="B2884" s="609"/>
      <c r="C2884" s="609"/>
      <c r="D2884" s="610"/>
      <c r="E2884" s="1140"/>
      <c r="F2884" s="1141"/>
      <c r="G2884" s="1142"/>
      <c r="H2884" s="1142"/>
      <c r="I2884" s="1148"/>
      <c r="J2884" s="1142"/>
      <c r="K2884" s="1142"/>
      <c r="L2884" s="1142"/>
      <c r="M2884" s="1142"/>
      <c r="N2884" s="1142"/>
    </row>
    <row r="2885" spans="1:14" s="3" customFormat="1" x14ac:dyDescent="0.25">
      <c r="A2885" s="727"/>
      <c r="B2885" s="609"/>
      <c r="C2885" s="609"/>
      <c r="D2885" s="610"/>
      <c r="E2885" s="1140"/>
      <c r="F2885" s="1141"/>
      <c r="G2885" s="1142"/>
      <c r="H2885" s="1142"/>
      <c r="I2885" s="1148"/>
      <c r="J2885" s="1142"/>
      <c r="K2885" s="1142"/>
      <c r="L2885" s="1142"/>
      <c r="M2885" s="1142"/>
      <c r="N2885" s="1142"/>
    </row>
    <row r="2886" spans="1:14" s="3" customFormat="1" x14ac:dyDescent="0.25">
      <c r="A2886" s="727"/>
      <c r="B2886" s="609"/>
      <c r="C2886" s="609"/>
      <c r="D2886" s="610"/>
      <c r="E2886" s="1140"/>
      <c r="F2886" s="1141"/>
      <c r="G2886" s="1142"/>
      <c r="H2886" s="1142"/>
      <c r="I2886" s="1148"/>
      <c r="J2886" s="1142"/>
      <c r="K2886" s="1142"/>
      <c r="L2886" s="1142"/>
      <c r="M2886" s="1142"/>
      <c r="N2886" s="1142"/>
    </row>
    <row r="2887" spans="1:14" s="3" customFormat="1" x14ac:dyDescent="0.25">
      <c r="A2887" s="727"/>
      <c r="B2887" s="609"/>
      <c r="C2887" s="609"/>
      <c r="D2887" s="610"/>
      <c r="E2887" s="1140"/>
      <c r="F2887" s="1141"/>
      <c r="G2887" s="1142"/>
      <c r="H2887" s="1142"/>
      <c r="I2887" s="1148"/>
      <c r="J2887" s="1142"/>
      <c r="K2887" s="1142"/>
      <c r="L2887" s="1142"/>
      <c r="M2887" s="1142"/>
      <c r="N2887" s="1142"/>
    </row>
    <row r="2888" spans="1:14" s="3" customFormat="1" x14ac:dyDescent="0.25">
      <c r="A2888" s="727"/>
      <c r="B2888" s="609"/>
      <c r="C2888" s="609"/>
      <c r="D2888" s="610"/>
      <c r="E2888" s="1140"/>
      <c r="F2888" s="1141"/>
      <c r="G2888" s="1142"/>
      <c r="H2888" s="1142"/>
      <c r="I2888" s="1148"/>
      <c r="J2888" s="1142"/>
      <c r="K2888" s="1142"/>
      <c r="L2888" s="1142"/>
      <c r="M2888" s="1142"/>
      <c r="N2888" s="1142"/>
    </row>
    <row r="2889" spans="1:14" s="3" customFormat="1" x14ac:dyDescent="0.25">
      <c r="A2889" s="727"/>
      <c r="B2889" s="609"/>
      <c r="C2889" s="609"/>
      <c r="D2889" s="610"/>
      <c r="E2889" s="1140"/>
      <c r="F2889" s="1141"/>
      <c r="G2889" s="1142"/>
      <c r="H2889" s="1142"/>
      <c r="I2889" s="1148"/>
      <c r="J2889" s="1142"/>
      <c r="K2889" s="1142"/>
      <c r="L2889" s="1142"/>
      <c r="M2889" s="1142"/>
      <c r="N2889" s="1142"/>
    </row>
    <row r="2890" spans="1:14" s="3" customFormat="1" x14ac:dyDescent="0.25">
      <c r="A2890" s="727"/>
      <c r="B2890" s="609"/>
      <c r="C2890" s="609"/>
      <c r="D2890" s="610"/>
      <c r="E2890" s="1140"/>
      <c r="F2890" s="1141"/>
      <c r="G2890" s="1142"/>
      <c r="H2890" s="1142"/>
      <c r="I2890" s="1148"/>
      <c r="J2890" s="1142"/>
      <c r="K2890" s="1142"/>
      <c r="L2890" s="1142"/>
      <c r="M2890" s="1142"/>
      <c r="N2890" s="1142"/>
    </row>
    <row r="2891" spans="1:14" s="3" customFormat="1" x14ac:dyDescent="0.25">
      <c r="A2891" s="727"/>
      <c r="B2891" s="609"/>
      <c r="C2891" s="609"/>
      <c r="D2891" s="610"/>
      <c r="E2891" s="1140"/>
      <c r="F2891" s="1141"/>
      <c r="G2891" s="1142"/>
      <c r="H2891" s="1142"/>
      <c r="I2891" s="1148"/>
      <c r="J2891" s="1142"/>
      <c r="K2891" s="1142"/>
      <c r="L2891" s="1142"/>
      <c r="M2891" s="1142"/>
      <c r="N2891" s="1142"/>
    </row>
    <row r="2892" spans="1:14" s="3" customFormat="1" x14ac:dyDescent="0.25">
      <c r="A2892" s="727"/>
      <c r="B2892" s="609"/>
      <c r="C2892" s="609"/>
      <c r="D2892" s="610"/>
      <c r="E2892" s="1140"/>
      <c r="F2892" s="1141"/>
      <c r="G2892" s="1142"/>
      <c r="H2892" s="1142"/>
      <c r="I2892" s="1148"/>
      <c r="J2892" s="1142"/>
      <c r="K2892" s="1142"/>
      <c r="L2892" s="1142"/>
      <c r="M2892" s="1142"/>
      <c r="N2892" s="1142"/>
    </row>
    <row r="2893" spans="1:14" s="3" customFormat="1" x14ac:dyDescent="0.25">
      <c r="A2893" s="727"/>
      <c r="B2893" s="609"/>
      <c r="C2893" s="609"/>
      <c r="D2893" s="610"/>
      <c r="E2893" s="1140"/>
      <c r="F2893" s="1141"/>
      <c r="G2893" s="1142"/>
      <c r="H2893" s="1142"/>
      <c r="I2893" s="1148"/>
      <c r="J2893" s="1142"/>
      <c r="K2893" s="1142"/>
      <c r="L2893" s="1142"/>
      <c r="M2893" s="1142"/>
      <c r="N2893" s="1142"/>
    </row>
    <row r="2894" spans="1:14" s="3" customFormat="1" x14ac:dyDescent="0.25">
      <c r="A2894" s="727"/>
      <c r="B2894" s="609"/>
      <c r="C2894" s="609"/>
      <c r="D2894" s="610"/>
      <c r="E2894" s="1140"/>
      <c r="F2894" s="1141"/>
      <c r="G2894" s="1142"/>
      <c r="H2894" s="1142"/>
      <c r="I2894" s="1148"/>
      <c r="J2894" s="1142"/>
      <c r="K2894" s="1142"/>
      <c r="L2894" s="1142"/>
      <c r="M2894" s="1142"/>
      <c r="N2894" s="1142"/>
    </row>
    <row r="2895" spans="1:14" s="3" customFormat="1" x14ac:dyDescent="0.25">
      <c r="A2895" s="727"/>
      <c r="B2895" s="609"/>
      <c r="C2895" s="609"/>
      <c r="D2895" s="610"/>
      <c r="E2895" s="1140"/>
      <c r="F2895" s="1141"/>
      <c r="G2895" s="1142"/>
      <c r="H2895" s="1142"/>
      <c r="I2895" s="1148"/>
      <c r="J2895" s="1142"/>
      <c r="K2895" s="1142"/>
      <c r="L2895" s="1142"/>
      <c r="M2895" s="1142"/>
      <c r="N2895" s="1142"/>
    </row>
    <row r="2896" spans="1:14" s="3" customFormat="1" x14ac:dyDescent="0.25">
      <c r="A2896" s="727"/>
      <c r="B2896" s="609"/>
      <c r="C2896" s="609"/>
      <c r="D2896" s="610"/>
      <c r="E2896" s="1140"/>
      <c r="F2896" s="1141"/>
      <c r="G2896" s="1142"/>
      <c r="H2896" s="1142"/>
      <c r="I2896" s="1148"/>
      <c r="J2896" s="1142"/>
      <c r="K2896" s="1142"/>
      <c r="L2896" s="1142"/>
      <c r="M2896" s="1142"/>
      <c r="N2896" s="1142"/>
    </row>
    <row r="2897" spans="1:14" s="3" customFormat="1" x14ac:dyDescent="0.25">
      <c r="A2897" s="727"/>
      <c r="B2897" s="609"/>
      <c r="C2897" s="609"/>
      <c r="D2897" s="610"/>
      <c r="E2897" s="1140"/>
      <c r="F2897" s="1141"/>
      <c r="G2897" s="1142"/>
      <c r="H2897" s="1142"/>
      <c r="I2897" s="1148"/>
      <c r="J2897" s="1142"/>
      <c r="K2897" s="1142"/>
      <c r="L2897" s="1142"/>
      <c r="M2897" s="1142"/>
      <c r="N2897" s="1142"/>
    </row>
    <row r="2898" spans="1:14" s="3" customFormat="1" x14ac:dyDescent="0.25">
      <c r="A2898" s="727"/>
      <c r="B2898" s="609"/>
      <c r="C2898" s="609"/>
      <c r="D2898" s="610"/>
      <c r="E2898" s="1140"/>
      <c r="F2898" s="1141"/>
      <c r="G2898" s="1142"/>
      <c r="H2898" s="1142"/>
      <c r="I2898" s="1148"/>
      <c r="J2898" s="1142"/>
      <c r="K2898" s="1142"/>
      <c r="L2898" s="1142"/>
      <c r="M2898" s="1142"/>
      <c r="N2898" s="1142"/>
    </row>
    <row r="2899" spans="1:14" s="3" customFormat="1" x14ac:dyDescent="0.25">
      <c r="A2899" s="727"/>
      <c r="B2899" s="609"/>
      <c r="C2899" s="609"/>
      <c r="D2899" s="610"/>
      <c r="E2899" s="1140"/>
      <c r="F2899" s="1141"/>
      <c r="G2899" s="1142"/>
      <c r="H2899" s="1142"/>
      <c r="I2899" s="1148"/>
      <c r="J2899" s="1142"/>
      <c r="K2899" s="1142"/>
      <c r="L2899" s="1142"/>
      <c r="M2899" s="1142"/>
      <c r="N2899" s="1142"/>
    </row>
    <row r="2900" spans="1:14" s="3" customFormat="1" x14ac:dyDescent="0.25">
      <c r="A2900" s="727"/>
      <c r="B2900" s="609"/>
      <c r="C2900" s="609"/>
      <c r="D2900" s="610"/>
      <c r="E2900" s="1140"/>
      <c r="F2900" s="1141"/>
      <c r="G2900" s="1142"/>
      <c r="H2900" s="1142"/>
      <c r="I2900" s="1148"/>
      <c r="J2900" s="1142"/>
      <c r="K2900" s="1142"/>
      <c r="L2900" s="1142"/>
      <c r="M2900" s="1142"/>
      <c r="N2900" s="1142"/>
    </row>
    <row r="2901" spans="1:14" s="3" customFormat="1" x14ac:dyDescent="0.25">
      <c r="A2901" s="727"/>
      <c r="B2901" s="609"/>
      <c r="C2901" s="609"/>
      <c r="D2901" s="610"/>
      <c r="E2901" s="1140"/>
      <c r="F2901" s="1141"/>
      <c r="G2901" s="1142"/>
      <c r="H2901" s="1142"/>
      <c r="I2901" s="1148"/>
      <c r="J2901" s="1142"/>
      <c r="K2901" s="1142"/>
      <c r="L2901" s="1142"/>
      <c r="M2901" s="1142"/>
      <c r="N2901" s="1142"/>
    </row>
    <row r="2902" spans="1:14" s="3" customFormat="1" x14ac:dyDescent="0.25">
      <c r="A2902" s="727"/>
      <c r="B2902" s="609"/>
      <c r="C2902" s="609"/>
      <c r="D2902" s="610"/>
      <c r="E2902" s="1140"/>
      <c r="F2902" s="1141"/>
      <c r="G2902" s="1142"/>
      <c r="H2902" s="1142"/>
      <c r="I2902" s="1148"/>
      <c r="J2902" s="1142"/>
      <c r="K2902" s="1142"/>
      <c r="L2902" s="1142"/>
      <c r="M2902" s="1142"/>
      <c r="N2902" s="1142"/>
    </row>
    <row r="2903" spans="1:14" s="3" customFormat="1" x14ac:dyDescent="0.25">
      <c r="A2903" s="727"/>
      <c r="B2903" s="609"/>
      <c r="C2903" s="609"/>
      <c r="D2903" s="610"/>
      <c r="E2903" s="1140"/>
      <c r="F2903" s="1141"/>
      <c r="G2903" s="1142"/>
      <c r="H2903" s="1142"/>
      <c r="I2903" s="1148"/>
      <c r="J2903" s="1142"/>
      <c r="K2903" s="1142"/>
      <c r="L2903" s="1142"/>
      <c r="M2903" s="1142"/>
      <c r="N2903" s="1142"/>
    </row>
    <row r="2904" spans="1:14" s="3" customFormat="1" x14ac:dyDescent="0.25">
      <c r="A2904" s="727"/>
      <c r="B2904" s="609"/>
      <c r="C2904" s="609"/>
      <c r="D2904" s="610"/>
      <c r="E2904" s="1140"/>
      <c r="F2904" s="1141"/>
      <c r="G2904" s="1142"/>
      <c r="H2904" s="1142"/>
      <c r="I2904" s="1148"/>
      <c r="J2904" s="1142"/>
      <c r="K2904" s="1142"/>
      <c r="L2904" s="1142"/>
      <c r="M2904" s="1142"/>
      <c r="N2904" s="1142"/>
    </row>
    <row r="2905" spans="1:14" s="3" customFormat="1" x14ac:dyDescent="0.25">
      <c r="A2905" s="727"/>
      <c r="B2905" s="609"/>
      <c r="C2905" s="609"/>
      <c r="D2905" s="610"/>
      <c r="E2905" s="1140"/>
      <c r="F2905" s="1141"/>
      <c r="G2905" s="1142"/>
      <c r="H2905" s="1142"/>
      <c r="I2905" s="1148"/>
      <c r="J2905" s="1142"/>
      <c r="K2905" s="1142"/>
      <c r="L2905" s="1142"/>
      <c r="M2905" s="1142"/>
      <c r="N2905" s="1142"/>
    </row>
    <row r="2906" spans="1:14" s="3" customFormat="1" x14ac:dyDescent="0.25">
      <c r="A2906" s="727"/>
      <c r="B2906" s="609"/>
      <c r="C2906" s="609"/>
      <c r="D2906" s="610"/>
      <c r="E2906" s="1140"/>
      <c r="F2906" s="1141"/>
      <c r="G2906" s="1142"/>
      <c r="H2906" s="1142"/>
      <c r="I2906" s="1148"/>
      <c r="J2906" s="1142"/>
      <c r="K2906" s="1142"/>
      <c r="L2906" s="1142"/>
      <c r="M2906" s="1142"/>
      <c r="N2906" s="1142"/>
    </row>
    <row r="2907" spans="1:14" s="3" customFormat="1" x14ac:dyDescent="0.25">
      <c r="A2907" s="727"/>
      <c r="B2907" s="609"/>
      <c r="C2907" s="609"/>
      <c r="D2907" s="610"/>
      <c r="E2907" s="1140"/>
      <c r="F2907" s="1141"/>
      <c r="G2907" s="1142"/>
      <c r="H2907" s="1142"/>
      <c r="I2907" s="1148"/>
      <c r="J2907" s="1142"/>
      <c r="K2907" s="1142"/>
      <c r="L2907" s="1142"/>
      <c r="M2907" s="1142"/>
      <c r="N2907" s="1142"/>
    </row>
    <row r="2908" spans="1:14" s="3" customFormat="1" x14ac:dyDescent="0.25">
      <c r="A2908" s="727"/>
      <c r="B2908" s="609"/>
      <c r="C2908" s="609"/>
      <c r="D2908" s="610"/>
      <c r="E2908" s="1140"/>
      <c r="F2908" s="1141"/>
      <c r="G2908" s="1142"/>
      <c r="H2908" s="1142"/>
      <c r="I2908" s="1148"/>
      <c r="J2908" s="1142"/>
      <c r="K2908" s="1142"/>
      <c r="L2908" s="1142"/>
      <c r="M2908" s="1142"/>
      <c r="N2908" s="1142"/>
    </row>
    <row r="2909" spans="1:14" s="3" customFormat="1" x14ac:dyDescent="0.25">
      <c r="A2909" s="727"/>
      <c r="B2909" s="609"/>
      <c r="C2909" s="609"/>
      <c r="D2909" s="610"/>
      <c r="E2909" s="1140"/>
      <c r="F2909" s="1141"/>
      <c r="G2909" s="1142"/>
      <c r="H2909" s="1142"/>
      <c r="I2909" s="1148"/>
      <c r="J2909" s="1142"/>
      <c r="K2909" s="1142"/>
      <c r="L2909" s="1142"/>
      <c r="M2909" s="1142"/>
      <c r="N2909" s="1142"/>
    </row>
    <row r="2910" spans="1:14" s="3" customFormat="1" x14ac:dyDescent="0.25">
      <c r="A2910" s="727"/>
      <c r="B2910" s="609"/>
      <c r="C2910" s="609"/>
      <c r="D2910" s="610"/>
      <c r="E2910" s="1140"/>
      <c r="F2910" s="1141"/>
      <c r="G2910" s="1142"/>
      <c r="H2910" s="1142"/>
      <c r="I2910" s="1148"/>
      <c r="J2910" s="1142"/>
      <c r="K2910" s="1142"/>
      <c r="L2910" s="1142"/>
      <c r="M2910" s="1142"/>
      <c r="N2910" s="1142"/>
    </row>
    <row r="2911" spans="1:14" s="3" customFormat="1" x14ac:dyDescent="0.25">
      <c r="A2911" s="727"/>
      <c r="B2911" s="609"/>
      <c r="C2911" s="609"/>
      <c r="D2911" s="610"/>
      <c r="E2911" s="1140"/>
      <c r="F2911" s="1141"/>
      <c r="G2911" s="1142"/>
      <c r="H2911" s="1142"/>
      <c r="I2911" s="1148"/>
      <c r="J2911" s="1142"/>
      <c r="K2911" s="1142"/>
      <c r="L2911" s="1142"/>
      <c r="M2911" s="1142"/>
      <c r="N2911" s="1142"/>
    </row>
    <row r="2912" spans="1:14" s="3" customFormat="1" x14ac:dyDescent="0.25">
      <c r="A2912" s="727"/>
      <c r="B2912" s="609"/>
      <c r="C2912" s="609"/>
      <c r="D2912" s="610"/>
      <c r="E2912" s="1140"/>
      <c r="F2912" s="1141"/>
      <c r="G2912" s="1142"/>
      <c r="H2912" s="1142"/>
      <c r="I2912" s="1148"/>
      <c r="J2912" s="1142"/>
      <c r="K2912" s="1142"/>
      <c r="L2912" s="1142"/>
      <c r="M2912" s="1142"/>
      <c r="N2912" s="1142"/>
    </row>
    <row r="2913" spans="1:14" s="3" customFormat="1" x14ac:dyDescent="0.25">
      <c r="A2913" s="727"/>
      <c r="B2913" s="609"/>
      <c r="C2913" s="609"/>
      <c r="D2913" s="610"/>
      <c r="E2913" s="1140"/>
      <c r="F2913" s="1141"/>
      <c r="G2913" s="1142"/>
      <c r="H2913" s="1142"/>
      <c r="I2913" s="1148"/>
      <c r="J2913" s="1142"/>
      <c r="K2913" s="1142"/>
      <c r="L2913" s="1142"/>
      <c r="M2913" s="1142"/>
      <c r="N2913" s="1142"/>
    </row>
    <row r="2914" spans="1:14" s="3" customFormat="1" x14ac:dyDescent="0.25">
      <c r="A2914" s="727"/>
      <c r="B2914" s="609"/>
      <c r="C2914" s="609"/>
      <c r="D2914" s="610"/>
      <c r="E2914" s="1140"/>
      <c r="F2914" s="1141"/>
      <c r="G2914" s="1142"/>
      <c r="H2914" s="1142"/>
      <c r="I2914" s="1148"/>
      <c r="J2914" s="1142"/>
      <c r="K2914" s="1142"/>
      <c r="L2914" s="1142"/>
      <c r="M2914" s="1142"/>
      <c r="N2914" s="1142"/>
    </row>
    <row r="2915" spans="1:14" s="3" customFormat="1" x14ac:dyDescent="0.25">
      <c r="A2915" s="727"/>
      <c r="B2915" s="609"/>
      <c r="C2915" s="609"/>
      <c r="D2915" s="610"/>
      <c r="E2915" s="1140"/>
      <c r="F2915" s="1141"/>
      <c r="G2915" s="1142"/>
      <c r="H2915" s="1142"/>
      <c r="I2915" s="1148"/>
      <c r="J2915" s="1142"/>
      <c r="K2915" s="1142"/>
      <c r="L2915" s="1142"/>
      <c r="M2915" s="1142"/>
      <c r="N2915" s="1142"/>
    </row>
    <row r="2916" spans="1:14" s="3" customFormat="1" x14ac:dyDescent="0.25">
      <c r="A2916" s="727"/>
      <c r="B2916" s="609"/>
      <c r="C2916" s="609"/>
      <c r="D2916" s="610"/>
      <c r="E2916" s="1140"/>
      <c r="F2916" s="1141"/>
      <c r="G2916" s="1142"/>
      <c r="H2916" s="1142"/>
      <c r="I2916" s="1148"/>
      <c r="J2916" s="1142"/>
      <c r="K2916" s="1142"/>
      <c r="L2916" s="1142"/>
      <c r="M2916" s="1142"/>
      <c r="N2916" s="1142"/>
    </row>
    <row r="2917" spans="1:14" s="3" customFormat="1" x14ac:dyDescent="0.25">
      <c r="A2917" s="727"/>
      <c r="B2917" s="609"/>
      <c r="C2917" s="609"/>
      <c r="D2917" s="610"/>
      <c r="E2917" s="1140"/>
      <c r="F2917" s="1141"/>
      <c r="G2917" s="1142"/>
      <c r="H2917" s="1142"/>
      <c r="I2917" s="1148"/>
      <c r="J2917" s="1142"/>
      <c r="K2917" s="1142"/>
      <c r="L2917" s="1142"/>
      <c r="M2917" s="1142"/>
      <c r="N2917" s="1142"/>
    </row>
    <row r="2918" spans="1:14" s="3" customFormat="1" x14ac:dyDescent="0.25">
      <c r="A2918" s="727"/>
      <c r="B2918" s="609"/>
      <c r="C2918" s="609"/>
      <c r="D2918" s="610"/>
      <c r="E2918" s="1140"/>
      <c r="F2918" s="1141"/>
      <c r="G2918" s="1142"/>
      <c r="H2918" s="1142"/>
      <c r="I2918" s="1148"/>
      <c r="J2918" s="1142"/>
      <c r="K2918" s="1142"/>
      <c r="L2918" s="1142"/>
      <c r="M2918" s="1142"/>
      <c r="N2918" s="1142"/>
    </row>
    <row r="2919" spans="1:14" s="3" customFormat="1" x14ac:dyDescent="0.25">
      <c r="A2919" s="727"/>
      <c r="B2919" s="609"/>
      <c r="C2919" s="609"/>
      <c r="D2919" s="610"/>
      <c r="E2919" s="1140"/>
      <c r="F2919" s="1141"/>
      <c r="G2919" s="1142"/>
      <c r="H2919" s="1142"/>
      <c r="I2919" s="1148"/>
      <c r="J2919" s="1142"/>
      <c r="K2919" s="1142"/>
      <c r="L2919" s="1142"/>
      <c r="M2919" s="1142"/>
      <c r="N2919" s="1142"/>
    </row>
    <row r="2920" spans="1:14" s="3" customFormat="1" x14ac:dyDescent="0.25">
      <c r="A2920" s="727"/>
      <c r="B2920" s="609"/>
      <c r="C2920" s="609"/>
      <c r="D2920" s="610"/>
      <c r="E2920" s="1140"/>
      <c r="F2920" s="1141"/>
      <c r="G2920" s="1142"/>
      <c r="H2920" s="1142"/>
      <c r="I2920" s="1148"/>
      <c r="J2920" s="1142"/>
      <c r="K2920" s="1142"/>
      <c r="L2920" s="1142"/>
      <c r="M2920" s="1142"/>
      <c r="N2920" s="1142"/>
    </row>
    <row r="2921" spans="1:14" s="3" customFormat="1" x14ac:dyDescent="0.25">
      <c r="A2921" s="727"/>
      <c r="B2921" s="609"/>
      <c r="C2921" s="609"/>
      <c r="D2921" s="610"/>
      <c r="E2921" s="1140"/>
      <c r="F2921" s="1141"/>
      <c r="G2921" s="1142"/>
      <c r="H2921" s="1142"/>
      <c r="I2921" s="1148"/>
      <c r="J2921" s="1142"/>
      <c r="K2921" s="1142"/>
      <c r="L2921" s="1142"/>
      <c r="M2921" s="1142"/>
      <c r="N2921" s="1142"/>
    </row>
    <row r="2922" spans="1:14" s="3" customFormat="1" x14ac:dyDescent="0.25">
      <c r="A2922" s="727"/>
      <c r="B2922" s="609"/>
      <c r="C2922" s="609"/>
      <c r="D2922" s="610"/>
      <c r="E2922" s="1140"/>
      <c r="F2922" s="1141"/>
      <c r="G2922" s="1142"/>
      <c r="H2922" s="1142"/>
      <c r="I2922" s="1148"/>
      <c r="J2922" s="1142"/>
      <c r="K2922" s="1142"/>
      <c r="L2922" s="1142"/>
      <c r="M2922" s="1142"/>
      <c r="N2922" s="1142"/>
    </row>
    <row r="2923" spans="1:14" s="3" customFormat="1" x14ac:dyDescent="0.25">
      <c r="A2923" s="727"/>
      <c r="B2923" s="609"/>
      <c r="C2923" s="609"/>
      <c r="D2923" s="610"/>
      <c r="E2923" s="1140"/>
      <c r="F2923" s="1141"/>
      <c r="G2923" s="1142"/>
      <c r="H2923" s="1142"/>
      <c r="I2923" s="1148"/>
      <c r="J2923" s="1142"/>
      <c r="K2923" s="1142"/>
      <c r="L2923" s="1142"/>
      <c r="M2923" s="1142"/>
      <c r="N2923" s="1142"/>
    </row>
    <row r="2924" spans="1:14" s="3" customFormat="1" x14ac:dyDescent="0.25">
      <c r="A2924" s="727"/>
      <c r="B2924" s="609"/>
      <c r="C2924" s="609"/>
      <c r="D2924" s="610"/>
      <c r="E2924" s="1140"/>
      <c r="F2924" s="1141"/>
      <c r="G2924" s="1142"/>
      <c r="H2924" s="1142"/>
      <c r="I2924" s="1148"/>
      <c r="J2924" s="1142"/>
      <c r="K2924" s="1142"/>
      <c r="L2924" s="1142"/>
      <c r="M2924" s="1142"/>
      <c r="N2924" s="1142"/>
    </row>
    <row r="2925" spans="1:14" s="3" customFormat="1" x14ac:dyDescent="0.25">
      <c r="A2925" s="727"/>
      <c r="B2925" s="609"/>
      <c r="C2925" s="609"/>
      <c r="D2925" s="610"/>
      <c r="E2925" s="1140"/>
      <c r="F2925" s="1141"/>
      <c r="G2925" s="1142"/>
      <c r="H2925" s="1142"/>
      <c r="I2925" s="1148"/>
      <c r="J2925" s="1142"/>
      <c r="K2925" s="1142"/>
      <c r="L2925" s="1142"/>
      <c r="M2925" s="1142"/>
      <c r="N2925" s="1142"/>
    </row>
    <row r="2926" spans="1:14" s="3" customFormat="1" x14ac:dyDescent="0.25">
      <c r="A2926" s="727"/>
      <c r="B2926" s="609"/>
      <c r="C2926" s="609"/>
      <c r="D2926" s="610"/>
      <c r="E2926" s="1140"/>
      <c r="F2926" s="1141"/>
      <c r="G2926" s="1142"/>
      <c r="H2926" s="1142"/>
      <c r="I2926" s="1148"/>
      <c r="J2926" s="1142"/>
      <c r="K2926" s="1142"/>
      <c r="L2926" s="1142"/>
      <c r="M2926" s="1142"/>
      <c r="N2926" s="1142"/>
    </row>
    <row r="2927" spans="1:14" s="3" customFormat="1" x14ac:dyDescent="0.25">
      <c r="A2927" s="727"/>
      <c r="B2927" s="609"/>
      <c r="C2927" s="609"/>
      <c r="D2927" s="610"/>
      <c r="E2927" s="1140"/>
      <c r="F2927" s="1141"/>
      <c r="G2927" s="1142"/>
      <c r="H2927" s="1142"/>
      <c r="I2927" s="1148"/>
      <c r="J2927" s="1142"/>
      <c r="K2927" s="1142"/>
      <c r="L2927" s="1142"/>
      <c r="M2927" s="1142"/>
      <c r="N2927" s="1142"/>
    </row>
    <row r="2928" spans="1:14" s="3" customFormat="1" x14ac:dyDescent="0.25">
      <c r="A2928" s="727"/>
      <c r="B2928" s="609"/>
      <c r="C2928" s="609"/>
      <c r="D2928" s="610"/>
      <c r="E2928" s="1140"/>
      <c r="F2928" s="1141"/>
      <c r="G2928" s="1142"/>
      <c r="H2928" s="1142"/>
      <c r="I2928" s="1148"/>
      <c r="J2928" s="1142"/>
      <c r="K2928" s="1142"/>
      <c r="L2928" s="1142"/>
      <c r="M2928" s="1142"/>
      <c r="N2928" s="1142"/>
    </row>
    <row r="2929" spans="1:14" s="3" customFormat="1" x14ac:dyDescent="0.25">
      <c r="A2929" s="727"/>
      <c r="B2929" s="609"/>
      <c r="C2929" s="609"/>
      <c r="D2929" s="610"/>
      <c r="E2929" s="1140"/>
      <c r="F2929" s="1141"/>
      <c r="G2929" s="1142"/>
      <c r="H2929" s="1142"/>
      <c r="I2929" s="1148"/>
      <c r="J2929" s="1142"/>
      <c r="K2929" s="1142"/>
      <c r="L2929" s="1142"/>
      <c r="M2929" s="1142"/>
      <c r="N2929" s="1142"/>
    </row>
    <row r="2930" spans="1:14" s="3" customFormat="1" x14ac:dyDescent="0.25">
      <c r="A2930" s="727"/>
      <c r="B2930" s="609"/>
      <c r="C2930" s="609"/>
      <c r="D2930" s="610"/>
      <c r="E2930" s="1140"/>
      <c r="F2930" s="1141"/>
      <c r="G2930" s="1142"/>
      <c r="H2930" s="1142"/>
      <c r="I2930" s="1148"/>
      <c r="J2930" s="1142"/>
      <c r="K2930" s="1142"/>
      <c r="L2930" s="1142"/>
      <c r="M2930" s="1142"/>
      <c r="N2930" s="1142"/>
    </row>
    <row r="2931" spans="1:14" s="3" customFormat="1" x14ac:dyDescent="0.25">
      <c r="A2931" s="727"/>
      <c r="B2931" s="609"/>
      <c r="C2931" s="609"/>
      <c r="D2931" s="610"/>
      <c r="E2931" s="1140"/>
      <c r="F2931" s="1141"/>
      <c r="G2931" s="1142"/>
      <c r="H2931" s="1142"/>
      <c r="I2931" s="1148"/>
      <c r="J2931" s="1142"/>
      <c r="K2931" s="1142"/>
      <c r="L2931" s="1142"/>
      <c r="M2931" s="1142"/>
      <c r="N2931" s="1142"/>
    </row>
    <row r="2932" spans="1:14" s="3" customFormat="1" x14ac:dyDescent="0.25">
      <c r="A2932" s="727"/>
      <c r="B2932" s="609"/>
      <c r="C2932" s="609"/>
      <c r="D2932" s="610"/>
      <c r="E2932" s="1140"/>
      <c r="F2932" s="1141"/>
      <c r="G2932" s="1142"/>
      <c r="H2932" s="1142"/>
      <c r="I2932" s="1148"/>
      <c r="J2932" s="1142"/>
      <c r="K2932" s="1142"/>
      <c r="L2932" s="1142"/>
      <c r="M2932" s="1142"/>
      <c r="N2932" s="1142"/>
    </row>
    <row r="2933" spans="1:14" s="3" customFormat="1" x14ac:dyDescent="0.25">
      <c r="A2933" s="727"/>
      <c r="B2933" s="609"/>
      <c r="C2933" s="609"/>
      <c r="D2933" s="610"/>
      <c r="E2933" s="1140"/>
      <c r="F2933" s="1141"/>
      <c r="G2933" s="1142"/>
      <c r="H2933" s="1142"/>
      <c r="I2933" s="1148"/>
      <c r="J2933" s="1142"/>
      <c r="K2933" s="1142"/>
      <c r="L2933" s="1142"/>
      <c r="M2933" s="1142"/>
      <c r="N2933" s="1142"/>
    </row>
    <row r="2934" spans="1:14" s="3" customFormat="1" x14ac:dyDescent="0.25">
      <c r="A2934" s="727"/>
      <c r="B2934" s="609"/>
      <c r="C2934" s="609"/>
      <c r="D2934" s="610"/>
      <c r="E2934" s="1140"/>
      <c r="F2934" s="1141"/>
      <c r="G2934" s="1142"/>
      <c r="H2934" s="1142"/>
      <c r="I2934" s="1148"/>
      <c r="J2934" s="1142"/>
      <c r="K2934" s="1142"/>
      <c r="L2934" s="1142"/>
      <c r="M2934" s="1142"/>
      <c r="N2934" s="1142"/>
    </row>
    <row r="2935" spans="1:14" s="3" customFormat="1" x14ac:dyDescent="0.25">
      <c r="A2935" s="727"/>
      <c r="B2935" s="609"/>
      <c r="C2935" s="609"/>
      <c r="D2935" s="610"/>
      <c r="E2935" s="1140"/>
      <c r="F2935" s="1141"/>
      <c r="G2935" s="1142"/>
      <c r="H2935" s="1142"/>
      <c r="I2935" s="1148"/>
      <c r="J2935" s="1142"/>
      <c r="K2935" s="1142"/>
      <c r="L2935" s="1142"/>
      <c r="M2935" s="1142"/>
      <c r="N2935" s="1142"/>
    </row>
    <row r="2936" spans="1:14" s="3" customFormat="1" x14ac:dyDescent="0.25">
      <c r="A2936" s="727"/>
      <c r="B2936" s="609"/>
      <c r="C2936" s="609"/>
      <c r="D2936" s="610"/>
      <c r="E2936" s="1140"/>
      <c r="F2936" s="1141"/>
      <c r="G2936" s="1142"/>
      <c r="H2936" s="1142"/>
      <c r="I2936" s="1148"/>
      <c r="J2936" s="1142"/>
      <c r="K2936" s="1142"/>
      <c r="L2936" s="1142"/>
      <c r="M2936" s="1142"/>
      <c r="N2936" s="1142"/>
    </row>
    <row r="2937" spans="1:14" s="3" customFormat="1" x14ac:dyDescent="0.25">
      <c r="A2937" s="727"/>
      <c r="B2937" s="609"/>
      <c r="C2937" s="609"/>
      <c r="D2937" s="610"/>
      <c r="E2937" s="1140"/>
      <c r="F2937" s="1141"/>
      <c r="G2937" s="1142"/>
      <c r="H2937" s="1142"/>
      <c r="I2937" s="1148"/>
      <c r="J2937" s="1142"/>
      <c r="K2937" s="1142"/>
      <c r="L2937" s="1142"/>
      <c r="M2937" s="1142"/>
      <c r="N2937" s="1142"/>
    </row>
    <row r="2938" spans="1:14" s="3" customFormat="1" x14ac:dyDescent="0.25">
      <c r="A2938" s="727"/>
      <c r="B2938" s="609"/>
      <c r="C2938" s="609"/>
      <c r="D2938" s="610"/>
      <c r="E2938" s="1140"/>
      <c r="F2938" s="1141"/>
      <c r="G2938" s="1142"/>
      <c r="H2938" s="1142"/>
      <c r="I2938" s="1148"/>
      <c r="J2938" s="1142"/>
      <c r="K2938" s="1142"/>
      <c r="L2938" s="1142"/>
      <c r="M2938" s="1142"/>
      <c r="N2938" s="1142"/>
    </row>
    <row r="2939" spans="1:14" s="3" customFormat="1" x14ac:dyDescent="0.25">
      <c r="A2939" s="727"/>
      <c r="B2939" s="609"/>
      <c r="C2939" s="609"/>
      <c r="D2939" s="610"/>
      <c r="E2939" s="1140"/>
      <c r="F2939" s="1141"/>
      <c r="G2939" s="1142"/>
      <c r="H2939" s="1142"/>
      <c r="I2939" s="1148"/>
      <c r="J2939" s="1142"/>
      <c r="K2939" s="1142"/>
      <c r="L2939" s="1142"/>
      <c r="M2939" s="1142"/>
      <c r="N2939" s="1142"/>
    </row>
    <row r="2940" spans="1:14" s="3" customFormat="1" x14ac:dyDescent="0.25">
      <c r="A2940" s="727"/>
      <c r="B2940" s="609"/>
      <c r="C2940" s="609"/>
      <c r="D2940" s="610"/>
      <c r="E2940" s="1140"/>
      <c r="F2940" s="1141"/>
      <c r="G2940" s="1142"/>
      <c r="H2940" s="1142"/>
      <c r="I2940" s="1148"/>
      <c r="J2940" s="1142"/>
      <c r="K2940" s="1142"/>
      <c r="L2940" s="1142"/>
      <c r="M2940" s="1142"/>
      <c r="N2940" s="1142"/>
    </row>
    <row r="2941" spans="1:14" s="3" customFormat="1" x14ac:dyDescent="0.25">
      <c r="A2941" s="727"/>
      <c r="B2941" s="609"/>
      <c r="C2941" s="609"/>
      <c r="D2941" s="610"/>
      <c r="E2941" s="1140"/>
      <c r="F2941" s="1141"/>
      <c r="G2941" s="1142"/>
      <c r="H2941" s="1142"/>
      <c r="I2941" s="1148"/>
      <c r="J2941" s="1142"/>
      <c r="K2941" s="1142"/>
      <c r="L2941" s="1142"/>
      <c r="M2941" s="1142"/>
      <c r="N2941" s="1142"/>
    </row>
    <row r="2942" spans="1:14" s="3" customFormat="1" x14ac:dyDescent="0.25">
      <c r="A2942" s="727"/>
      <c r="B2942" s="609"/>
      <c r="C2942" s="609"/>
      <c r="D2942" s="610"/>
      <c r="E2942" s="1140"/>
      <c r="F2942" s="1141"/>
      <c r="G2942" s="1142"/>
      <c r="H2942" s="1142"/>
      <c r="I2942" s="1148"/>
      <c r="J2942" s="1142"/>
      <c r="K2942" s="1142"/>
      <c r="L2942" s="1142"/>
      <c r="M2942" s="1142"/>
      <c r="N2942" s="1142"/>
    </row>
    <row r="2943" spans="1:14" s="3" customFormat="1" x14ac:dyDescent="0.25">
      <c r="A2943" s="727"/>
      <c r="B2943" s="609"/>
      <c r="C2943" s="609"/>
      <c r="D2943" s="610"/>
      <c r="E2943" s="1140"/>
      <c r="F2943" s="1141"/>
      <c r="G2943" s="1142"/>
      <c r="H2943" s="1142"/>
      <c r="I2943" s="1148"/>
      <c r="J2943" s="1142"/>
      <c r="K2943" s="1142"/>
      <c r="L2943" s="1142"/>
      <c r="M2943" s="1142"/>
      <c r="N2943" s="1142"/>
    </row>
    <row r="2944" spans="1:14" s="3" customFormat="1" x14ac:dyDescent="0.25">
      <c r="A2944" s="727"/>
      <c r="B2944" s="609"/>
      <c r="C2944" s="609"/>
      <c r="D2944" s="610"/>
      <c r="E2944" s="1140"/>
      <c r="F2944" s="1141"/>
      <c r="G2944" s="1142"/>
      <c r="H2944" s="1142"/>
      <c r="I2944" s="1148"/>
      <c r="J2944" s="1142"/>
      <c r="K2944" s="1142"/>
      <c r="L2944" s="1142"/>
      <c r="M2944" s="1142"/>
      <c r="N2944" s="1142"/>
    </row>
    <row r="2945" spans="1:14" s="3" customFormat="1" x14ac:dyDescent="0.25">
      <c r="A2945" s="727"/>
      <c r="B2945" s="609"/>
      <c r="C2945" s="609"/>
      <c r="D2945" s="610"/>
      <c r="E2945" s="1140"/>
      <c r="F2945" s="1141"/>
      <c r="G2945" s="1142"/>
      <c r="H2945" s="1142"/>
      <c r="I2945" s="1148"/>
      <c r="J2945" s="1142"/>
      <c r="K2945" s="1142"/>
      <c r="L2945" s="1142"/>
      <c r="M2945" s="1142"/>
      <c r="N2945" s="1142"/>
    </row>
    <row r="2946" spans="1:14" s="3" customFormat="1" x14ac:dyDescent="0.25">
      <c r="A2946" s="727"/>
      <c r="B2946" s="609"/>
      <c r="C2946" s="609"/>
      <c r="D2946" s="610"/>
      <c r="E2946" s="1140"/>
      <c r="F2946" s="1141"/>
      <c r="G2946" s="1142"/>
      <c r="H2946" s="1142"/>
      <c r="I2946" s="1148"/>
      <c r="J2946" s="1142"/>
      <c r="K2946" s="1142"/>
      <c r="L2946" s="1142"/>
      <c r="M2946" s="1142"/>
      <c r="N2946" s="1142"/>
    </row>
    <row r="2947" spans="1:14" s="3" customFormat="1" x14ac:dyDescent="0.25">
      <c r="A2947" s="727"/>
      <c r="B2947" s="609"/>
      <c r="C2947" s="609"/>
      <c r="D2947" s="610"/>
      <c r="E2947" s="1140"/>
      <c r="F2947" s="1141"/>
      <c r="G2947" s="1142"/>
      <c r="H2947" s="1142"/>
      <c r="I2947" s="1148"/>
      <c r="J2947" s="1142"/>
      <c r="K2947" s="1142"/>
      <c r="L2947" s="1142"/>
      <c r="M2947" s="1142"/>
      <c r="N2947" s="1142"/>
    </row>
    <row r="2948" spans="1:14" s="3" customFormat="1" x14ac:dyDescent="0.25">
      <c r="A2948" s="727"/>
      <c r="B2948" s="609"/>
      <c r="C2948" s="609"/>
      <c r="D2948" s="610"/>
      <c r="E2948" s="1140"/>
      <c r="F2948" s="1141"/>
      <c r="G2948" s="1142"/>
      <c r="H2948" s="1142"/>
      <c r="I2948" s="1148"/>
      <c r="J2948" s="1142"/>
      <c r="K2948" s="1142"/>
      <c r="L2948" s="1142"/>
      <c r="M2948" s="1142"/>
      <c r="N2948" s="1142"/>
    </row>
    <row r="2949" spans="1:14" s="3" customFormat="1" x14ac:dyDescent="0.25">
      <c r="A2949" s="727"/>
      <c r="B2949" s="609"/>
      <c r="C2949" s="609"/>
      <c r="D2949" s="610"/>
      <c r="E2949" s="1140"/>
      <c r="F2949" s="1141"/>
      <c r="G2949" s="1142"/>
      <c r="H2949" s="1142"/>
      <c r="I2949" s="1148"/>
      <c r="J2949" s="1142"/>
      <c r="K2949" s="1142"/>
      <c r="L2949" s="1142"/>
      <c r="M2949" s="1142"/>
      <c r="N2949" s="1142"/>
    </row>
    <row r="2950" spans="1:14" s="3" customFormat="1" x14ac:dyDescent="0.25">
      <c r="A2950" s="727"/>
      <c r="B2950" s="609"/>
      <c r="C2950" s="609"/>
      <c r="D2950" s="610"/>
      <c r="E2950" s="1140"/>
      <c r="F2950" s="1141"/>
      <c r="G2950" s="1142"/>
      <c r="H2950" s="1142"/>
      <c r="I2950" s="1148"/>
      <c r="J2950" s="1142"/>
      <c r="K2950" s="1142"/>
      <c r="L2950" s="1142"/>
      <c r="M2950" s="1142"/>
      <c r="N2950" s="1142"/>
    </row>
    <row r="2951" spans="1:14" s="3" customFormat="1" x14ac:dyDescent="0.25">
      <c r="A2951" s="727"/>
      <c r="B2951" s="609"/>
      <c r="C2951" s="609"/>
      <c r="D2951" s="610"/>
      <c r="E2951" s="1140"/>
      <c r="F2951" s="1141"/>
      <c r="G2951" s="1142"/>
      <c r="H2951" s="1142"/>
      <c r="I2951" s="1148"/>
      <c r="J2951" s="1142"/>
      <c r="K2951" s="1142"/>
      <c r="L2951" s="1142"/>
      <c r="M2951" s="1142"/>
      <c r="N2951" s="1142"/>
    </row>
    <row r="2952" spans="1:14" s="3" customFormat="1" x14ac:dyDescent="0.25">
      <c r="A2952" s="727"/>
      <c r="B2952" s="609"/>
      <c r="C2952" s="609"/>
      <c r="D2952" s="610"/>
      <c r="E2952" s="1140"/>
      <c r="F2952" s="1141"/>
      <c r="G2952" s="1142"/>
      <c r="H2952" s="1142"/>
      <c r="I2952" s="1148"/>
      <c r="J2952" s="1142"/>
      <c r="K2952" s="1142"/>
      <c r="L2952" s="1142"/>
      <c r="M2952" s="1142"/>
      <c r="N2952" s="1142"/>
    </row>
    <row r="2953" spans="1:14" s="3" customFormat="1" x14ac:dyDescent="0.25">
      <c r="A2953" s="727"/>
      <c r="B2953" s="609"/>
      <c r="C2953" s="609"/>
      <c r="D2953" s="610"/>
      <c r="E2953" s="1140"/>
      <c r="F2953" s="1141"/>
      <c r="G2953" s="1142"/>
      <c r="H2953" s="1142"/>
      <c r="I2953" s="1148"/>
      <c r="J2953" s="1142"/>
      <c r="K2953" s="1142"/>
      <c r="L2953" s="1142"/>
      <c r="M2953" s="1142"/>
      <c r="N2953" s="1142"/>
    </row>
    <row r="2954" spans="1:14" s="3" customFormat="1" x14ac:dyDescent="0.25">
      <c r="A2954" s="727"/>
      <c r="B2954" s="609"/>
      <c r="C2954" s="609"/>
      <c r="D2954" s="610"/>
      <c r="E2954" s="1140"/>
      <c r="F2954" s="1141"/>
      <c r="G2954" s="1142"/>
      <c r="H2954" s="1142"/>
      <c r="I2954" s="1148"/>
      <c r="J2954" s="1142"/>
      <c r="K2954" s="1142"/>
      <c r="L2954" s="1142"/>
      <c r="M2954" s="1142"/>
      <c r="N2954" s="1142"/>
    </row>
    <row r="2955" spans="1:14" s="3" customFormat="1" x14ac:dyDescent="0.25">
      <c r="A2955" s="727"/>
      <c r="B2955" s="609"/>
      <c r="C2955" s="609"/>
      <c r="D2955" s="610"/>
      <c r="E2955" s="1140"/>
      <c r="F2955" s="1141"/>
      <c r="G2955" s="1142"/>
      <c r="H2955" s="1142"/>
      <c r="I2955" s="1148"/>
      <c r="J2955" s="1142"/>
      <c r="K2955" s="1142"/>
      <c r="L2955" s="1142"/>
      <c r="M2955" s="1142"/>
      <c r="N2955" s="1142"/>
    </row>
    <row r="2956" spans="1:14" s="3" customFormat="1" x14ac:dyDescent="0.25">
      <c r="A2956" s="727"/>
      <c r="B2956" s="609"/>
      <c r="C2956" s="609"/>
      <c r="D2956" s="610"/>
      <c r="E2956" s="1140"/>
      <c r="F2956" s="1141"/>
      <c r="G2956" s="1142"/>
      <c r="H2956" s="1142"/>
      <c r="I2956" s="1148"/>
      <c r="J2956" s="1142"/>
      <c r="K2956" s="1142"/>
      <c r="L2956" s="1142"/>
      <c r="M2956" s="1142"/>
      <c r="N2956" s="1142"/>
    </row>
    <row r="2957" spans="1:14" s="3" customFormat="1" x14ac:dyDescent="0.25">
      <c r="A2957" s="727"/>
      <c r="B2957" s="609"/>
      <c r="C2957" s="609"/>
      <c r="D2957" s="610"/>
      <c r="E2957" s="1140"/>
      <c r="F2957" s="1141"/>
      <c r="G2957" s="1142"/>
      <c r="H2957" s="1142"/>
      <c r="I2957" s="1148"/>
      <c r="J2957" s="1142"/>
      <c r="K2957" s="1142"/>
      <c r="L2957" s="1142"/>
      <c r="M2957" s="1142"/>
      <c r="N2957" s="1142"/>
    </row>
    <row r="2958" spans="1:14" s="3" customFormat="1" x14ac:dyDescent="0.25">
      <c r="A2958" s="727"/>
      <c r="B2958" s="609"/>
      <c r="C2958" s="609"/>
      <c r="D2958" s="610"/>
      <c r="E2958" s="1140"/>
      <c r="F2958" s="1141"/>
      <c r="G2958" s="1142"/>
      <c r="H2958" s="1142"/>
      <c r="I2958" s="1148"/>
      <c r="J2958" s="1142"/>
      <c r="K2958" s="1142"/>
      <c r="L2958" s="1142"/>
      <c r="M2958" s="1142"/>
      <c r="N2958" s="1142"/>
    </row>
    <row r="2959" spans="1:14" s="3" customFormat="1" x14ac:dyDescent="0.25">
      <c r="A2959" s="727"/>
      <c r="B2959" s="609"/>
      <c r="C2959" s="609"/>
      <c r="D2959" s="610"/>
      <c r="E2959" s="1140"/>
      <c r="F2959" s="1141"/>
      <c r="G2959" s="1142"/>
      <c r="H2959" s="1142"/>
      <c r="I2959" s="1148"/>
      <c r="J2959" s="1142"/>
      <c r="K2959" s="1142"/>
      <c r="L2959" s="1142"/>
      <c r="M2959" s="1142"/>
      <c r="N2959" s="1142"/>
    </row>
    <row r="2960" spans="1:14" s="3" customFormat="1" x14ac:dyDescent="0.25">
      <c r="A2960" s="727"/>
      <c r="B2960" s="609"/>
      <c r="C2960" s="609"/>
      <c r="D2960" s="610"/>
      <c r="E2960" s="1140"/>
      <c r="F2960" s="1141"/>
      <c r="G2960" s="1142"/>
      <c r="H2960" s="1142"/>
      <c r="I2960" s="1148"/>
      <c r="J2960" s="1142"/>
      <c r="K2960" s="1142"/>
      <c r="L2960" s="1142"/>
      <c r="M2960" s="1142"/>
      <c r="N2960" s="1142"/>
    </row>
    <row r="2961" spans="1:14" s="3" customFormat="1" x14ac:dyDescent="0.25">
      <c r="A2961" s="727"/>
      <c r="B2961" s="609"/>
      <c r="C2961" s="609"/>
      <c r="D2961" s="610"/>
      <c r="E2961" s="1140"/>
      <c r="F2961" s="1141"/>
      <c r="G2961" s="1142"/>
      <c r="H2961" s="1142"/>
      <c r="I2961" s="1148"/>
      <c r="J2961" s="1142"/>
      <c r="K2961" s="1142"/>
      <c r="L2961" s="1142"/>
      <c r="M2961" s="1142"/>
      <c r="N2961" s="1142"/>
    </row>
    <row r="2962" spans="1:14" s="3" customFormat="1" x14ac:dyDescent="0.25">
      <c r="A2962" s="727"/>
      <c r="B2962" s="609"/>
      <c r="C2962" s="609"/>
      <c r="D2962" s="610"/>
      <c r="E2962" s="1140"/>
      <c r="F2962" s="1141"/>
      <c r="G2962" s="1142"/>
      <c r="H2962" s="1142"/>
      <c r="I2962" s="1148"/>
      <c r="J2962" s="1142"/>
      <c r="K2962" s="1142"/>
      <c r="L2962" s="1142"/>
      <c r="M2962" s="1142"/>
      <c r="N2962" s="1142"/>
    </row>
    <row r="2963" spans="1:14" s="3" customFormat="1" x14ac:dyDescent="0.25">
      <c r="A2963" s="727"/>
      <c r="B2963" s="609"/>
      <c r="C2963" s="609"/>
      <c r="D2963" s="610"/>
      <c r="E2963" s="1140"/>
      <c r="F2963" s="1141"/>
      <c r="G2963" s="1142"/>
      <c r="H2963" s="1142"/>
      <c r="I2963" s="1148"/>
      <c r="J2963" s="1142"/>
      <c r="K2963" s="1142"/>
      <c r="L2963" s="1142"/>
      <c r="M2963" s="1142"/>
      <c r="N2963" s="1142"/>
    </row>
    <row r="2964" spans="1:14" s="3" customFormat="1" x14ac:dyDescent="0.25">
      <c r="A2964" s="727"/>
      <c r="B2964" s="609"/>
      <c r="C2964" s="609"/>
      <c r="D2964" s="610"/>
      <c r="E2964" s="1140"/>
      <c r="F2964" s="1141"/>
      <c r="G2964" s="1142"/>
      <c r="H2964" s="1142"/>
      <c r="I2964" s="1148"/>
      <c r="J2964" s="1142"/>
      <c r="K2964" s="1142"/>
      <c r="L2964" s="1142"/>
      <c r="M2964" s="1142"/>
      <c r="N2964" s="1142"/>
    </row>
    <row r="2965" spans="1:14" s="3" customFormat="1" x14ac:dyDescent="0.25">
      <c r="A2965" s="727"/>
      <c r="B2965" s="609"/>
      <c r="C2965" s="609"/>
      <c r="D2965" s="610"/>
      <c r="E2965" s="1140"/>
      <c r="F2965" s="1141"/>
      <c r="G2965" s="1142"/>
      <c r="H2965" s="1142"/>
      <c r="I2965" s="1148"/>
      <c r="J2965" s="1142"/>
      <c r="K2965" s="1142"/>
      <c r="L2965" s="1142"/>
      <c r="M2965" s="1142"/>
      <c r="N2965" s="1142"/>
    </row>
    <row r="2966" spans="1:14" s="3" customFormat="1" x14ac:dyDescent="0.25">
      <c r="A2966" s="727"/>
      <c r="B2966" s="609"/>
      <c r="C2966" s="609"/>
      <c r="D2966" s="610"/>
      <c r="E2966" s="1140"/>
      <c r="F2966" s="1141"/>
      <c r="G2966" s="1142"/>
      <c r="H2966" s="1142"/>
      <c r="I2966" s="1148"/>
      <c r="J2966" s="1142"/>
      <c r="K2966" s="1142"/>
      <c r="L2966" s="1142"/>
      <c r="M2966" s="1142"/>
      <c r="N2966" s="1142"/>
    </row>
    <row r="2967" spans="1:14" s="3" customFormat="1" x14ac:dyDescent="0.25">
      <c r="A2967" s="727"/>
      <c r="B2967" s="609"/>
      <c r="C2967" s="609"/>
      <c r="D2967" s="610"/>
      <c r="E2967" s="1140"/>
      <c r="F2967" s="1141"/>
      <c r="G2967" s="1142"/>
      <c r="H2967" s="1142"/>
      <c r="I2967" s="1148"/>
      <c r="J2967" s="1142"/>
      <c r="K2967" s="1142"/>
      <c r="L2967" s="1142"/>
      <c r="M2967" s="1142"/>
      <c r="N2967" s="1142"/>
    </row>
    <row r="2968" spans="1:14" s="3" customFormat="1" x14ac:dyDescent="0.25">
      <c r="A2968" s="727"/>
      <c r="B2968" s="609"/>
      <c r="C2968" s="609"/>
      <c r="D2968" s="610"/>
      <c r="E2968" s="1140"/>
      <c r="F2968" s="1141"/>
      <c r="G2968" s="1142"/>
      <c r="H2968" s="1142"/>
      <c r="I2968" s="1148"/>
      <c r="J2968" s="1142"/>
      <c r="K2968" s="1142"/>
      <c r="L2968" s="1142"/>
      <c r="M2968" s="1142"/>
      <c r="N2968" s="1142"/>
    </row>
    <row r="2969" spans="1:14" s="3" customFormat="1" x14ac:dyDescent="0.25">
      <c r="A2969" s="727"/>
      <c r="B2969" s="609"/>
      <c r="C2969" s="609"/>
      <c r="D2969" s="610"/>
      <c r="E2969" s="1140"/>
      <c r="F2969" s="1141"/>
      <c r="G2969" s="1142"/>
      <c r="H2969" s="1142"/>
      <c r="I2969" s="1148"/>
      <c r="J2969" s="1142"/>
      <c r="K2969" s="1142"/>
      <c r="L2969" s="1142"/>
      <c r="M2969" s="1142"/>
      <c r="N2969" s="1142"/>
    </row>
    <row r="2970" spans="1:14" s="3" customFormat="1" x14ac:dyDescent="0.25">
      <c r="A2970" s="727"/>
      <c r="B2970" s="609"/>
      <c r="C2970" s="609"/>
      <c r="D2970" s="610"/>
      <c r="E2970" s="1140"/>
      <c r="F2970" s="1141"/>
      <c r="G2970" s="1142"/>
      <c r="H2970" s="1142"/>
      <c r="I2970" s="1148"/>
      <c r="J2970" s="1142"/>
      <c r="K2970" s="1142"/>
      <c r="L2970" s="1142"/>
      <c r="M2970" s="1142"/>
      <c r="N2970" s="1142"/>
    </row>
    <row r="2971" spans="1:14" s="3" customFormat="1" x14ac:dyDescent="0.25">
      <c r="A2971" s="727"/>
      <c r="B2971" s="609"/>
      <c r="C2971" s="609"/>
      <c r="D2971" s="610"/>
      <c r="E2971" s="1140"/>
      <c r="F2971" s="1141"/>
      <c r="G2971" s="1142"/>
      <c r="H2971" s="1142"/>
      <c r="I2971" s="1148"/>
      <c r="J2971" s="1142"/>
      <c r="K2971" s="1142"/>
      <c r="L2971" s="1142"/>
      <c r="M2971" s="1142"/>
      <c r="N2971" s="1142"/>
    </row>
    <row r="2972" spans="1:14" s="3" customFormat="1" x14ac:dyDescent="0.25">
      <c r="A2972" s="727"/>
      <c r="B2972" s="609"/>
      <c r="C2972" s="609"/>
      <c r="D2972" s="610"/>
      <c r="E2972" s="1140"/>
      <c r="F2972" s="1141"/>
      <c r="G2972" s="1142"/>
      <c r="H2972" s="1142"/>
      <c r="I2972" s="1148"/>
      <c r="J2972" s="1142"/>
      <c r="K2972" s="1142"/>
      <c r="L2972" s="1142"/>
      <c r="M2972" s="1142"/>
      <c r="N2972" s="1142"/>
    </row>
    <row r="2973" spans="1:14" s="3" customFormat="1" x14ac:dyDescent="0.25">
      <c r="A2973" s="727"/>
      <c r="B2973" s="609"/>
      <c r="C2973" s="609"/>
      <c r="D2973" s="610"/>
      <c r="E2973" s="1140"/>
      <c r="F2973" s="1141"/>
      <c r="G2973" s="1142"/>
      <c r="H2973" s="1142"/>
      <c r="I2973" s="1148"/>
      <c r="J2973" s="1142"/>
      <c r="K2973" s="1142"/>
      <c r="L2973" s="1142"/>
      <c r="M2973" s="1142"/>
      <c r="N2973" s="1142"/>
    </row>
    <row r="2974" spans="1:14" s="3" customFormat="1" x14ac:dyDescent="0.25">
      <c r="A2974" s="727"/>
      <c r="B2974" s="609"/>
      <c r="C2974" s="609"/>
      <c r="D2974" s="610"/>
      <c r="E2974" s="1140"/>
      <c r="F2974" s="1141"/>
      <c r="G2974" s="1142"/>
      <c r="H2974" s="1142"/>
      <c r="I2974" s="1148"/>
      <c r="J2974" s="1142"/>
      <c r="K2974" s="1142"/>
      <c r="L2974" s="1142"/>
      <c r="M2974" s="1142"/>
      <c r="N2974" s="1142"/>
    </row>
    <row r="2975" spans="1:14" s="3" customFormat="1" x14ac:dyDescent="0.25">
      <c r="A2975" s="727"/>
      <c r="B2975" s="609"/>
      <c r="C2975" s="609"/>
      <c r="D2975" s="610"/>
      <c r="E2975" s="1140"/>
      <c r="F2975" s="1141"/>
      <c r="G2975" s="1142"/>
      <c r="H2975" s="1142"/>
      <c r="I2975" s="1148"/>
      <c r="J2975" s="1142"/>
      <c r="K2975" s="1142"/>
      <c r="L2975" s="1142"/>
      <c r="M2975" s="1142"/>
      <c r="N2975" s="1142"/>
    </row>
    <row r="2976" spans="1:14" s="3" customFormat="1" x14ac:dyDescent="0.25">
      <c r="A2976" s="727"/>
      <c r="B2976" s="609"/>
      <c r="C2976" s="609"/>
      <c r="D2976" s="610"/>
      <c r="E2976" s="1140"/>
      <c r="F2976" s="1141"/>
      <c r="G2976" s="1142"/>
      <c r="H2976" s="1142"/>
      <c r="I2976" s="1148"/>
      <c r="J2976" s="1142"/>
      <c r="K2976" s="1142"/>
      <c r="L2976" s="1142"/>
      <c r="M2976" s="1142"/>
      <c r="N2976" s="1142"/>
    </row>
    <row r="2977" spans="1:14" s="3" customFormat="1" x14ac:dyDescent="0.25">
      <c r="A2977" s="727"/>
      <c r="B2977" s="609"/>
      <c r="C2977" s="609"/>
      <c r="D2977" s="610"/>
      <c r="E2977" s="1140"/>
      <c r="F2977" s="1141"/>
      <c r="G2977" s="1142"/>
      <c r="H2977" s="1142"/>
      <c r="I2977" s="1148"/>
      <c r="J2977" s="1142"/>
      <c r="K2977" s="1142"/>
      <c r="L2977" s="1142"/>
      <c r="M2977" s="1142"/>
      <c r="N2977" s="1142"/>
    </row>
    <row r="2978" spans="1:14" s="3" customFormat="1" x14ac:dyDescent="0.25">
      <c r="A2978" s="727"/>
      <c r="B2978" s="609"/>
      <c r="C2978" s="609"/>
      <c r="D2978" s="610"/>
      <c r="E2978" s="1140"/>
      <c r="F2978" s="1141"/>
      <c r="G2978" s="1142"/>
      <c r="H2978" s="1142"/>
      <c r="I2978" s="1148"/>
      <c r="J2978" s="1142"/>
      <c r="K2978" s="1142"/>
      <c r="L2978" s="1142"/>
      <c r="M2978" s="1142"/>
      <c r="N2978" s="1142"/>
    </row>
    <row r="2979" spans="1:14" s="3" customFormat="1" x14ac:dyDescent="0.25">
      <c r="A2979" s="727"/>
      <c r="B2979" s="609"/>
      <c r="C2979" s="609"/>
      <c r="D2979" s="610"/>
      <c r="E2979" s="1140"/>
      <c r="F2979" s="1141"/>
      <c r="G2979" s="1142"/>
      <c r="H2979" s="1142"/>
      <c r="I2979" s="1148"/>
      <c r="J2979" s="1142"/>
      <c r="K2979" s="1142"/>
      <c r="L2979" s="1142"/>
      <c r="M2979" s="1142"/>
      <c r="N2979" s="1142"/>
    </row>
    <row r="2980" spans="1:14" s="3" customFormat="1" x14ac:dyDescent="0.25">
      <c r="A2980" s="727"/>
      <c r="B2980" s="609"/>
      <c r="C2980" s="609"/>
      <c r="D2980" s="610"/>
      <c r="E2980" s="1140"/>
      <c r="F2980" s="1141"/>
      <c r="G2980" s="1142"/>
      <c r="H2980" s="1142"/>
      <c r="I2980" s="1148"/>
      <c r="J2980" s="1142"/>
      <c r="K2980" s="1142"/>
      <c r="L2980" s="1142"/>
      <c r="M2980" s="1142"/>
      <c r="N2980" s="1142"/>
    </row>
    <row r="2981" spans="1:14" s="3" customFormat="1" x14ac:dyDescent="0.25">
      <c r="A2981" s="727"/>
      <c r="B2981" s="609"/>
      <c r="C2981" s="609"/>
      <c r="D2981" s="610"/>
      <c r="E2981" s="1140"/>
      <c r="F2981" s="1141"/>
      <c r="G2981" s="1142"/>
      <c r="H2981" s="1142"/>
      <c r="I2981" s="1148"/>
      <c r="J2981" s="1142"/>
      <c r="K2981" s="1142"/>
      <c r="L2981" s="1142"/>
      <c r="M2981" s="1142"/>
      <c r="N2981" s="1142"/>
    </row>
    <row r="2982" spans="1:14" s="3" customFormat="1" x14ac:dyDescent="0.25">
      <c r="A2982" s="727"/>
      <c r="B2982" s="609"/>
      <c r="C2982" s="609"/>
      <c r="D2982" s="610"/>
      <c r="E2982" s="1140"/>
      <c r="F2982" s="1141"/>
      <c r="G2982" s="1142"/>
      <c r="H2982" s="1142"/>
      <c r="I2982" s="1148"/>
      <c r="J2982" s="1142"/>
      <c r="K2982" s="1142"/>
      <c r="L2982" s="1142"/>
      <c r="M2982" s="1142"/>
      <c r="N2982" s="1142"/>
    </row>
    <row r="2983" spans="1:14" s="3" customFormat="1" x14ac:dyDescent="0.25">
      <c r="A2983" s="727"/>
      <c r="B2983" s="609"/>
      <c r="C2983" s="609"/>
      <c r="D2983" s="610"/>
      <c r="E2983" s="1140"/>
      <c r="F2983" s="1141"/>
      <c r="G2983" s="1142"/>
      <c r="H2983" s="1142"/>
      <c r="I2983" s="1148"/>
      <c r="J2983" s="1142"/>
      <c r="K2983" s="1142"/>
      <c r="L2983" s="1142"/>
      <c r="M2983" s="1142"/>
      <c r="N2983" s="1142"/>
    </row>
    <row r="2984" spans="1:14" s="3" customFormat="1" x14ac:dyDescent="0.25">
      <c r="A2984" s="727"/>
      <c r="B2984" s="609"/>
      <c r="C2984" s="609"/>
      <c r="D2984" s="610"/>
      <c r="E2984" s="1140"/>
      <c r="F2984" s="1141"/>
      <c r="G2984" s="1142"/>
      <c r="H2984" s="1142"/>
      <c r="I2984" s="1148"/>
      <c r="J2984" s="1142"/>
      <c r="K2984" s="1142"/>
      <c r="L2984" s="1142"/>
      <c r="M2984" s="1142"/>
      <c r="N2984" s="1142"/>
    </row>
    <row r="2985" spans="1:14" s="3" customFormat="1" x14ac:dyDescent="0.25">
      <c r="A2985" s="727"/>
      <c r="B2985" s="609"/>
      <c r="C2985" s="609"/>
      <c r="D2985" s="610"/>
      <c r="E2985" s="1140"/>
      <c r="F2985" s="1141"/>
      <c r="G2985" s="1142"/>
      <c r="H2985" s="1142"/>
      <c r="I2985" s="1148"/>
      <c r="J2985" s="1142"/>
      <c r="K2985" s="1142"/>
      <c r="L2985" s="1142"/>
      <c r="M2985" s="1142"/>
      <c r="N2985" s="1142"/>
    </row>
    <row r="2986" spans="1:14" s="3" customFormat="1" x14ac:dyDescent="0.25">
      <c r="A2986" s="727"/>
      <c r="B2986" s="609"/>
      <c r="C2986" s="609"/>
      <c r="D2986" s="610"/>
      <c r="E2986" s="1140"/>
      <c r="F2986" s="1141"/>
      <c r="G2986" s="1142"/>
      <c r="H2986" s="1142"/>
      <c r="I2986" s="1148"/>
      <c r="J2986" s="1142"/>
      <c r="K2986" s="1142"/>
      <c r="L2986" s="1142"/>
      <c r="M2986" s="1142"/>
      <c r="N2986" s="1142"/>
    </row>
    <row r="2987" spans="1:14" s="3" customFormat="1" x14ac:dyDescent="0.25">
      <c r="A2987" s="727"/>
      <c r="B2987" s="609"/>
      <c r="C2987" s="609"/>
      <c r="D2987" s="610"/>
      <c r="E2987" s="1140"/>
      <c r="F2987" s="1141"/>
      <c r="G2987" s="1142"/>
      <c r="H2987" s="1142"/>
      <c r="I2987" s="1148"/>
      <c r="J2987" s="1142"/>
      <c r="K2987" s="1142"/>
      <c r="L2987" s="1142"/>
      <c r="M2987" s="1142"/>
      <c r="N2987" s="1142"/>
    </row>
    <row r="2988" spans="1:14" s="3" customFormat="1" x14ac:dyDescent="0.25">
      <c r="A2988" s="727"/>
      <c r="B2988" s="609"/>
      <c r="C2988" s="609"/>
      <c r="D2988" s="610"/>
      <c r="E2988" s="1140"/>
      <c r="F2988" s="1141"/>
      <c r="G2988" s="1142"/>
      <c r="H2988" s="1142"/>
      <c r="I2988" s="1148"/>
      <c r="J2988" s="1142"/>
      <c r="K2988" s="1142"/>
      <c r="L2988" s="1142"/>
      <c r="M2988" s="1142"/>
      <c r="N2988" s="1142"/>
    </row>
    <row r="2989" spans="1:14" s="3" customFormat="1" x14ac:dyDescent="0.25">
      <c r="A2989" s="727"/>
      <c r="B2989" s="609"/>
      <c r="C2989" s="609"/>
      <c r="D2989" s="610"/>
      <c r="E2989" s="1140"/>
      <c r="F2989" s="1141"/>
      <c r="G2989" s="1142"/>
      <c r="H2989" s="1142"/>
      <c r="I2989" s="1148"/>
      <c r="J2989" s="1142"/>
      <c r="K2989" s="1142"/>
      <c r="L2989" s="1142"/>
      <c r="M2989" s="1142"/>
      <c r="N2989" s="1142"/>
    </row>
    <row r="2990" spans="1:14" s="3" customFormat="1" x14ac:dyDescent="0.25">
      <c r="A2990" s="727"/>
      <c r="B2990" s="609"/>
      <c r="C2990" s="609"/>
      <c r="D2990" s="610"/>
      <c r="E2990" s="1140"/>
      <c r="F2990" s="1141"/>
      <c r="G2990" s="1142"/>
      <c r="H2990" s="1142"/>
      <c r="I2990" s="1148"/>
      <c r="J2990" s="1142"/>
      <c r="K2990" s="1142"/>
      <c r="L2990" s="1142"/>
      <c r="M2990" s="1142"/>
      <c r="N2990" s="1142"/>
    </row>
    <row r="2991" spans="1:14" s="3" customFormat="1" x14ac:dyDescent="0.25">
      <c r="A2991" s="727"/>
      <c r="B2991" s="609"/>
      <c r="C2991" s="609"/>
      <c r="D2991" s="610"/>
      <c r="E2991" s="1140"/>
      <c r="F2991" s="1141"/>
      <c r="G2991" s="1142"/>
      <c r="H2991" s="1142"/>
      <c r="I2991" s="1148"/>
      <c r="J2991" s="1142"/>
      <c r="K2991" s="1142"/>
      <c r="L2991" s="1142"/>
      <c r="M2991" s="1142"/>
      <c r="N2991" s="1142"/>
    </row>
    <row r="2992" spans="1:14" s="3" customFormat="1" x14ac:dyDescent="0.25">
      <c r="A2992" s="727"/>
      <c r="B2992" s="609"/>
      <c r="C2992" s="609"/>
      <c r="D2992" s="610"/>
      <c r="E2992" s="1140"/>
      <c r="F2992" s="1141"/>
      <c r="G2992" s="1142"/>
      <c r="H2992" s="1142"/>
      <c r="I2992" s="1148"/>
      <c r="J2992" s="1142"/>
      <c r="K2992" s="1142"/>
      <c r="L2992" s="1142"/>
      <c r="M2992" s="1142"/>
      <c r="N2992" s="1142"/>
    </row>
    <row r="2993" spans="1:14" s="3" customFormat="1" x14ac:dyDescent="0.25">
      <c r="A2993" s="727"/>
      <c r="B2993" s="609"/>
      <c r="C2993" s="609"/>
      <c r="D2993" s="610"/>
      <c r="E2993" s="1140"/>
      <c r="F2993" s="1141"/>
      <c r="G2993" s="1142"/>
      <c r="H2993" s="1142"/>
      <c r="I2993" s="1148"/>
      <c r="J2993" s="1142"/>
      <c r="K2993" s="1142"/>
      <c r="L2993" s="1142"/>
      <c r="M2993" s="1142"/>
      <c r="N2993" s="1142"/>
    </row>
    <row r="2994" spans="1:14" s="3" customFormat="1" x14ac:dyDescent="0.25">
      <c r="A2994" s="727"/>
      <c r="B2994" s="609"/>
      <c r="C2994" s="609"/>
      <c r="D2994" s="610"/>
      <c r="E2994" s="1140"/>
      <c r="F2994" s="1141"/>
      <c r="G2994" s="1142"/>
      <c r="H2994" s="1142"/>
      <c r="I2994" s="1148"/>
      <c r="J2994" s="1142"/>
      <c r="K2994" s="1142"/>
      <c r="L2994" s="1142"/>
      <c r="M2994" s="1142"/>
      <c r="N2994" s="1142"/>
    </row>
    <row r="2995" spans="1:14" s="3" customFormat="1" x14ac:dyDescent="0.25">
      <c r="A2995" s="727"/>
      <c r="B2995" s="609"/>
      <c r="C2995" s="609"/>
      <c r="D2995" s="610"/>
      <c r="E2995" s="1140"/>
      <c r="F2995" s="1141"/>
      <c r="G2995" s="1142"/>
      <c r="H2995" s="1142"/>
      <c r="I2995" s="1148"/>
      <c r="J2995" s="1142"/>
      <c r="K2995" s="1142"/>
      <c r="L2995" s="1142"/>
      <c r="M2995" s="1142"/>
      <c r="N2995" s="1142"/>
    </row>
    <row r="2996" spans="1:14" s="3" customFormat="1" x14ac:dyDescent="0.25">
      <c r="A2996" s="727"/>
      <c r="B2996" s="609"/>
      <c r="C2996" s="609"/>
      <c r="D2996" s="610"/>
      <c r="E2996" s="1140"/>
      <c r="F2996" s="1141"/>
      <c r="G2996" s="1142"/>
      <c r="H2996" s="1142"/>
      <c r="I2996" s="1148"/>
      <c r="J2996" s="1142"/>
      <c r="K2996" s="1142"/>
      <c r="L2996" s="1142"/>
      <c r="M2996" s="1142"/>
      <c r="N2996" s="1142"/>
    </row>
    <row r="2997" spans="1:14" s="3" customFormat="1" x14ac:dyDescent="0.25">
      <c r="A2997" s="727"/>
      <c r="B2997" s="609"/>
      <c r="C2997" s="609"/>
      <c r="D2997" s="610"/>
      <c r="E2997" s="1140"/>
      <c r="F2997" s="1141"/>
      <c r="G2997" s="1142"/>
      <c r="H2997" s="1142"/>
      <c r="I2997" s="1148"/>
      <c r="J2997" s="1142"/>
      <c r="K2997" s="1142"/>
      <c r="L2997" s="1142"/>
      <c r="M2997" s="1142"/>
      <c r="N2997" s="1142"/>
    </row>
    <row r="2998" spans="1:14" s="3" customFormat="1" x14ac:dyDescent="0.25">
      <c r="A2998" s="727"/>
      <c r="B2998" s="609"/>
      <c r="C2998" s="609"/>
      <c r="D2998" s="610"/>
      <c r="E2998" s="1140"/>
      <c r="F2998" s="1141"/>
      <c r="G2998" s="1142"/>
      <c r="H2998" s="1142"/>
      <c r="I2998" s="1148"/>
      <c r="J2998" s="1142"/>
      <c r="K2998" s="1142"/>
      <c r="L2998" s="1142"/>
      <c r="M2998" s="1142"/>
      <c r="N2998" s="1142"/>
    </row>
    <row r="2999" spans="1:14" s="3" customFormat="1" x14ac:dyDescent="0.25">
      <c r="A2999" s="727"/>
      <c r="B2999" s="609"/>
      <c r="C2999" s="609"/>
      <c r="D2999" s="610"/>
      <c r="E2999" s="1140"/>
      <c r="F2999" s="1141"/>
      <c r="G2999" s="1142"/>
      <c r="H2999" s="1142"/>
      <c r="I2999" s="1148"/>
      <c r="J2999" s="1142"/>
      <c r="K2999" s="1142"/>
      <c r="L2999" s="1142"/>
      <c r="M2999" s="1142"/>
      <c r="N2999" s="1142"/>
    </row>
    <row r="3000" spans="1:14" s="3" customFormat="1" x14ac:dyDescent="0.25">
      <c r="A3000" s="727"/>
      <c r="B3000" s="609"/>
      <c r="C3000" s="609"/>
      <c r="D3000" s="610"/>
      <c r="E3000" s="1140"/>
      <c r="F3000" s="1141"/>
      <c r="G3000" s="1142"/>
      <c r="H3000" s="1142"/>
      <c r="I3000" s="1148"/>
      <c r="J3000" s="1142"/>
      <c r="K3000" s="1142"/>
      <c r="L3000" s="1142"/>
      <c r="M3000" s="1142"/>
      <c r="N3000" s="1142"/>
    </row>
    <row r="3001" spans="1:14" s="3" customFormat="1" x14ac:dyDescent="0.25">
      <c r="A3001" s="727"/>
      <c r="B3001" s="609"/>
      <c r="C3001" s="609"/>
      <c r="D3001" s="610"/>
      <c r="E3001" s="1140"/>
      <c r="F3001" s="1141"/>
      <c r="G3001" s="1142"/>
      <c r="H3001" s="1142"/>
      <c r="I3001" s="1148"/>
      <c r="J3001" s="1142"/>
      <c r="K3001" s="1142"/>
      <c r="L3001" s="1142"/>
      <c r="M3001" s="1142"/>
      <c r="N3001" s="1142"/>
    </row>
    <row r="3002" spans="1:14" s="3" customFormat="1" x14ac:dyDescent="0.25">
      <c r="A3002" s="727"/>
      <c r="B3002" s="609"/>
      <c r="C3002" s="609"/>
      <c r="D3002" s="610"/>
      <c r="E3002" s="1140"/>
      <c r="F3002" s="1141"/>
      <c r="G3002" s="1142"/>
      <c r="H3002" s="1142"/>
      <c r="I3002" s="1148"/>
      <c r="J3002" s="1142"/>
      <c r="K3002" s="1142"/>
      <c r="L3002" s="1142"/>
      <c r="M3002" s="1142"/>
      <c r="N3002" s="1142"/>
    </row>
    <row r="3003" spans="1:14" s="3" customFormat="1" x14ac:dyDescent="0.25">
      <c r="A3003" s="727"/>
      <c r="B3003" s="609"/>
      <c r="C3003" s="609"/>
      <c r="D3003" s="610"/>
      <c r="E3003" s="1140"/>
      <c r="F3003" s="1141"/>
      <c r="G3003" s="1142"/>
      <c r="H3003" s="1142"/>
      <c r="I3003" s="1148"/>
      <c r="J3003" s="1142"/>
      <c r="K3003" s="1142"/>
      <c r="L3003" s="1142"/>
      <c r="M3003" s="1142"/>
      <c r="N3003" s="1142"/>
    </row>
    <row r="3004" spans="1:14" s="3" customFormat="1" x14ac:dyDescent="0.25">
      <c r="A3004" s="727"/>
      <c r="B3004" s="609"/>
      <c r="C3004" s="609"/>
      <c r="D3004" s="610"/>
      <c r="E3004" s="1140"/>
      <c r="F3004" s="1141"/>
      <c r="G3004" s="1142"/>
      <c r="H3004" s="1142"/>
      <c r="I3004" s="1148"/>
      <c r="J3004" s="1142"/>
      <c r="K3004" s="1142"/>
      <c r="L3004" s="1142"/>
      <c r="M3004" s="1142"/>
      <c r="N3004" s="1142"/>
    </row>
    <row r="3005" spans="1:14" s="3" customFormat="1" x14ac:dyDescent="0.25">
      <c r="A3005" s="727"/>
      <c r="B3005" s="609"/>
      <c r="C3005" s="609"/>
      <c r="D3005" s="610"/>
      <c r="E3005" s="1140"/>
      <c r="F3005" s="1141"/>
      <c r="G3005" s="1142"/>
      <c r="H3005" s="1142"/>
      <c r="I3005" s="1148"/>
      <c r="J3005" s="1142"/>
      <c r="K3005" s="1142"/>
      <c r="L3005" s="1142"/>
      <c r="M3005" s="1142"/>
      <c r="N3005" s="1142"/>
    </row>
    <row r="3006" spans="1:14" s="3" customFormat="1" x14ac:dyDescent="0.25">
      <c r="A3006" s="727"/>
      <c r="B3006" s="609"/>
      <c r="C3006" s="609"/>
      <c r="D3006" s="610"/>
      <c r="E3006" s="1140"/>
      <c r="F3006" s="1141"/>
      <c r="G3006" s="1142"/>
      <c r="H3006" s="1142"/>
      <c r="I3006" s="1148"/>
      <c r="J3006" s="1142"/>
      <c r="K3006" s="1142"/>
      <c r="L3006" s="1142"/>
      <c r="M3006" s="1142"/>
      <c r="N3006" s="1142"/>
    </row>
    <row r="3007" spans="1:14" s="3" customFormat="1" x14ac:dyDescent="0.25">
      <c r="A3007" s="727"/>
      <c r="B3007" s="609"/>
      <c r="C3007" s="609"/>
      <c r="D3007" s="610"/>
      <c r="E3007" s="1140"/>
      <c r="F3007" s="1141"/>
      <c r="G3007" s="1142"/>
      <c r="H3007" s="1142"/>
      <c r="I3007" s="1148"/>
      <c r="J3007" s="1142"/>
      <c r="K3007" s="1142"/>
      <c r="L3007" s="1142"/>
      <c r="M3007" s="1142"/>
      <c r="N3007" s="1142"/>
    </row>
    <row r="3008" spans="1:14" s="3" customFormat="1" x14ac:dyDescent="0.25">
      <c r="A3008" s="727"/>
      <c r="B3008" s="609"/>
      <c r="C3008" s="609"/>
      <c r="D3008" s="610"/>
      <c r="E3008" s="1140"/>
      <c r="F3008" s="1141"/>
      <c r="G3008" s="1142"/>
      <c r="H3008" s="1142"/>
      <c r="I3008" s="1148"/>
      <c r="J3008" s="1142"/>
      <c r="K3008" s="1142"/>
      <c r="L3008" s="1142"/>
      <c r="M3008" s="1142"/>
      <c r="N3008" s="1142"/>
    </row>
    <row r="3009" spans="1:14" s="3" customFormat="1" x14ac:dyDescent="0.25">
      <c r="A3009" s="727"/>
      <c r="B3009" s="609"/>
      <c r="C3009" s="609"/>
      <c r="D3009" s="610"/>
      <c r="E3009" s="1140"/>
      <c r="F3009" s="1141"/>
      <c r="G3009" s="1142"/>
      <c r="H3009" s="1142"/>
      <c r="I3009" s="1148"/>
      <c r="J3009" s="1142"/>
      <c r="K3009" s="1142"/>
      <c r="L3009" s="1142"/>
      <c r="M3009" s="1142"/>
      <c r="N3009" s="1142"/>
    </row>
    <row r="3010" spans="1:14" s="3" customFormat="1" x14ac:dyDescent="0.25">
      <c r="A3010" s="727"/>
      <c r="B3010" s="609"/>
      <c r="C3010" s="609"/>
      <c r="D3010" s="610"/>
      <c r="E3010" s="1140"/>
      <c r="F3010" s="1141"/>
      <c r="G3010" s="1142"/>
      <c r="H3010" s="1142"/>
      <c r="I3010" s="1148"/>
      <c r="J3010" s="1142"/>
      <c r="K3010" s="1142"/>
      <c r="L3010" s="1142"/>
      <c r="M3010" s="1142"/>
      <c r="N3010" s="1142"/>
    </row>
    <row r="3011" spans="1:14" s="3" customFormat="1" x14ac:dyDescent="0.25">
      <c r="A3011" s="727"/>
      <c r="B3011" s="609"/>
      <c r="C3011" s="609"/>
      <c r="D3011" s="610"/>
      <c r="E3011" s="1140"/>
      <c r="F3011" s="1141"/>
      <c r="G3011" s="1142"/>
      <c r="H3011" s="1142"/>
      <c r="I3011" s="1148"/>
      <c r="J3011" s="1142"/>
      <c r="K3011" s="1142"/>
      <c r="L3011" s="1142"/>
      <c r="M3011" s="1142"/>
      <c r="N3011" s="1142"/>
    </row>
    <row r="3012" spans="1:14" s="3" customFormat="1" x14ac:dyDescent="0.25">
      <c r="A3012" s="727"/>
      <c r="B3012" s="609"/>
      <c r="C3012" s="609"/>
      <c r="D3012" s="610"/>
      <c r="E3012" s="1140"/>
      <c r="F3012" s="1141"/>
      <c r="G3012" s="1142"/>
      <c r="H3012" s="1142"/>
      <c r="I3012" s="1148"/>
      <c r="J3012" s="1142"/>
      <c r="K3012" s="1142"/>
      <c r="L3012" s="1142"/>
      <c r="M3012" s="1142"/>
      <c r="N3012" s="1142"/>
    </row>
    <row r="3013" spans="1:14" s="3" customFormat="1" x14ac:dyDescent="0.25">
      <c r="A3013" s="727"/>
      <c r="B3013" s="609"/>
      <c r="C3013" s="609"/>
      <c r="D3013" s="610"/>
      <c r="E3013" s="1140"/>
      <c r="F3013" s="1141"/>
      <c r="G3013" s="1142"/>
      <c r="H3013" s="1142"/>
      <c r="I3013" s="1148"/>
      <c r="J3013" s="1142"/>
      <c r="K3013" s="1142"/>
      <c r="L3013" s="1142"/>
      <c r="M3013" s="1142"/>
      <c r="N3013" s="1142"/>
    </row>
    <row r="3014" spans="1:14" s="3" customFormat="1" x14ac:dyDescent="0.25">
      <c r="A3014" s="727"/>
      <c r="B3014" s="609"/>
      <c r="C3014" s="609"/>
      <c r="D3014" s="610"/>
      <c r="E3014" s="1140"/>
      <c r="F3014" s="1141"/>
      <c r="G3014" s="1142"/>
      <c r="H3014" s="1142"/>
      <c r="I3014" s="1148"/>
      <c r="J3014" s="1142"/>
      <c r="K3014" s="1142"/>
      <c r="L3014" s="1142"/>
      <c r="M3014" s="1142"/>
      <c r="N3014" s="1142"/>
    </row>
    <row r="3015" spans="1:14" s="3" customFormat="1" x14ac:dyDescent="0.25">
      <c r="A3015" s="727"/>
      <c r="B3015" s="609"/>
      <c r="C3015" s="609"/>
      <c r="D3015" s="610"/>
      <c r="E3015" s="1140"/>
      <c r="F3015" s="1141"/>
      <c r="G3015" s="1142"/>
      <c r="H3015" s="1142"/>
      <c r="I3015" s="1148"/>
      <c r="J3015" s="1142"/>
      <c r="K3015" s="1142"/>
      <c r="L3015" s="1142"/>
      <c r="M3015" s="1142"/>
      <c r="N3015" s="1142"/>
    </row>
    <row r="3016" spans="1:14" s="3" customFormat="1" x14ac:dyDescent="0.25">
      <c r="A3016" s="727"/>
      <c r="B3016" s="609"/>
      <c r="C3016" s="609"/>
      <c r="D3016" s="610"/>
      <c r="E3016" s="1140"/>
      <c r="F3016" s="1141"/>
      <c r="G3016" s="1142"/>
      <c r="H3016" s="1142"/>
      <c r="I3016" s="1148"/>
      <c r="J3016" s="1142"/>
      <c r="K3016" s="1142"/>
      <c r="L3016" s="1142"/>
      <c r="M3016" s="1142"/>
      <c r="N3016" s="1142"/>
    </row>
    <row r="3017" spans="1:14" s="3" customFormat="1" x14ac:dyDescent="0.25">
      <c r="A3017" s="727"/>
      <c r="B3017" s="609"/>
      <c r="C3017" s="609"/>
      <c r="D3017" s="610"/>
      <c r="E3017" s="1140"/>
      <c r="F3017" s="1141"/>
      <c r="G3017" s="1142"/>
      <c r="H3017" s="1142"/>
      <c r="I3017" s="1148"/>
      <c r="J3017" s="1142"/>
      <c r="K3017" s="1142"/>
      <c r="L3017" s="1142"/>
      <c r="M3017" s="1142"/>
      <c r="N3017" s="1142"/>
    </row>
    <row r="3018" spans="1:14" s="3" customFormat="1" x14ac:dyDescent="0.25">
      <c r="A3018" s="727"/>
      <c r="B3018" s="609"/>
      <c r="C3018" s="609"/>
      <c r="D3018" s="610"/>
      <c r="E3018" s="1140"/>
      <c r="F3018" s="1141"/>
      <c r="G3018" s="1142"/>
      <c r="H3018" s="1142"/>
      <c r="I3018" s="1148"/>
      <c r="J3018" s="1142"/>
      <c r="K3018" s="1142"/>
      <c r="L3018" s="1142"/>
      <c r="M3018" s="1142"/>
      <c r="N3018" s="1142"/>
    </row>
    <row r="3019" spans="1:14" s="3" customFormat="1" x14ac:dyDescent="0.25">
      <c r="A3019" s="727"/>
      <c r="B3019" s="609"/>
      <c r="C3019" s="609"/>
      <c r="D3019" s="610"/>
      <c r="E3019" s="1140"/>
      <c r="F3019" s="1141"/>
      <c r="G3019" s="1142"/>
      <c r="H3019" s="1142"/>
      <c r="I3019" s="1148"/>
      <c r="J3019" s="1142"/>
      <c r="K3019" s="1142"/>
      <c r="L3019" s="1142"/>
      <c r="M3019" s="1142"/>
      <c r="N3019" s="1142"/>
    </row>
    <row r="3020" spans="1:14" s="3" customFormat="1" x14ac:dyDescent="0.25">
      <c r="A3020" s="727"/>
      <c r="B3020" s="609"/>
      <c r="C3020" s="609"/>
      <c r="D3020" s="610"/>
      <c r="E3020" s="1140"/>
      <c r="F3020" s="1141"/>
      <c r="G3020" s="1142"/>
      <c r="H3020" s="1142"/>
      <c r="I3020" s="1148"/>
      <c r="J3020" s="1142"/>
      <c r="K3020" s="1142"/>
      <c r="L3020" s="1142"/>
      <c r="M3020" s="1142"/>
      <c r="N3020" s="1142"/>
    </row>
    <row r="3021" spans="1:14" s="3" customFormat="1" x14ac:dyDescent="0.25">
      <c r="A3021" s="727"/>
      <c r="B3021" s="609"/>
      <c r="C3021" s="609"/>
      <c r="D3021" s="610"/>
      <c r="E3021" s="1140"/>
      <c r="F3021" s="1141"/>
      <c r="G3021" s="1142"/>
      <c r="H3021" s="1142"/>
      <c r="I3021" s="1148"/>
      <c r="J3021" s="1142"/>
      <c r="K3021" s="1142"/>
      <c r="L3021" s="1142"/>
      <c r="M3021" s="1142"/>
      <c r="N3021" s="1142"/>
    </row>
    <row r="3022" spans="1:14" s="3" customFormat="1" x14ac:dyDescent="0.25">
      <c r="A3022" s="727"/>
      <c r="B3022" s="609"/>
      <c r="C3022" s="609"/>
      <c r="D3022" s="610"/>
      <c r="E3022" s="1140"/>
      <c r="F3022" s="1141"/>
      <c r="G3022" s="1142"/>
      <c r="H3022" s="1142"/>
      <c r="I3022" s="1148"/>
      <c r="J3022" s="1142"/>
      <c r="K3022" s="1142"/>
      <c r="L3022" s="1142"/>
      <c r="M3022" s="1142"/>
      <c r="N3022" s="1142"/>
    </row>
    <row r="3023" spans="1:14" s="3" customFormat="1" x14ac:dyDescent="0.25">
      <c r="A3023" s="727"/>
      <c r="B3023" s="609"/>
      <c r="C3023" s="609"/>
      <c r="D3023" s="610"/>
      <c r="E3023" s="1140"/>
      <c r="F3023" s="1141"/>
      <c r="G3023" s="1142"/>
      <c r="H3023" s="1142"/>
      <c r="I3023" s="1148"/>
      <c r="J3023" s="1142"/>
      <c r="K3023" s="1142"/>
      <c r="L3023" s="1142"/>
      <c r="M3023" s="1142"/>
      <c r="N3023" s="1142"/>
    </row>
    <row r="3024" spans="1:14" s="3" customFormat="1" x14ac:dyDescent="0.25">
      <c r="A3024" s="727"/>
      <c r="B3024" s="609"/>
      <c r="C3024" s="609"/>
      <c r="D3024" s="610"/>
      <c r="E3024" s="1140"/>
      <c r="F3024" s="1141"/>
      <c r="G3024" s="1142"/>
      <c r="H3024" s="1142"/>
      <c r="I3024" s="1148"/>
      <c r="J3024" s="1142"/>
      <c r="K3024" s="1142"/>
      <c r="L3024" s="1142"/>
      <c r="M3024" s="1142"/>
      <c r="N3024" s="1142"/>
    </row>
    <row r="3025" spans="1:14" s="3" customFormat="1" x14ac:dyDescent="0.25">
      <c r="A3025" s="727"/>
      <c r="B3025" s="609"/>
      <c r="C3025" s="609"/>
      <c r="D3025" s="610"/>
      <c r="E3025" s="1140"/>
      <c r="F3025" s="1141"/>
      <c r="G3025" s="1142"/>
      <c r="H3025" s="1142"/>
      <c r="I3025" s="1148"/>
      <c r="J3025" s="1142"/>
      <c r="K3025" s="1142"/>
      <c r="L3025" s="1142"/>
      <c r="M3025" s="1142"/>
      <c r="N3025" s="1142"/>
    </row>
    <row r="3026" spans="1:14" s="3" customFormat="1" x14ac:dyDescent="0.25">
      <c r="A3026" s="727"/>
      <c r="B3026" s="609"/>
      <c r="C3026" s="609"/>
      <c r="D3026" s="610"/>
      <c r="E3026" s="1140"/>
      <c r="F3026" s="1141"/>
      <c r="G3026" s="1142"/>
      <c r="H3026" s="1142"/>
      <c r="I3026" s="1148"/>
      <c r="J3026" s="1142"/>
      <c r="K3026" s="1142"/>
      <c r="L3026" s="1142"/>
      <c r="M3026" s="1142"/>
      <c r="N3026" s="1142"/>
    </row>
    <row r="3027" spans="1:14" s="3" customFormat="1" x14ac:dyDescent="0.25">
      <c r="A3027" s="727"/>
      <c r="B3027" s="609"/>
      <c r="C3027" s="609"/>
      <c r="D3027" s="610"/>
      <c r="E3027" s="1140"/>
      <c r="F3027" s="1141"/>
      <c r="G3027" s="1142"/>
      <c r="H3027" s="1142"/>
      <c r="I3027" s="1148"/>
      <c r="J3027" s="1142"/>
      <c r="K3027" s="1142"/>
      <c r="L3027" s="1142"/>
      <c r="M3027" s="1142"/>
      <c r="N3027" s="1142"/>
    </row>
    <row r="3028" spans="1:14" s="3" customFormat="1" x14ac:dyDescent="0.25">
      <c r="A3028" s="727"/>
      <c r="B3028" s="609"/>
      <c r="C3028" s="609"/>
      <c r="D3028" s="610"/>
      <c r="E3028" s="1140"/>
      <c r="F3028" s="1141"/>
      <c r="G3028" s="1142"/>
      <c r="H3028" s="1142"/>
      <c r="I3028" s="1148"/>
      <c r="J3028" s="1142"/>
      <c r="K3028" s="1142"/>
      <c r="L3028" s="1142"/>
      <c r="M3028" s="1142"/>
      <c r="N3028" s="1142"/>
    </row>
    <row r="3029" spans="1:14" s="3" customFormat="1" x14ac:dyDescent="0.25">
      <c r="A3029" s="727"/>
      <c r="B3029" s="609"/>
      <c r="C3029" s="609"/>
      <c r="D3029" s="610"/>
      <c r="E3029" s="1140"/>
      <c r="F3029" s="1141"/>
      <c r="G3029" s="1142"/>
      <c r="H3029" s="1142"/>
      <c r="I3029" s="1148"/>
      <c r="J3029" s="1142"/>
      <c r="K3029" s="1142"/>
      <c r="L3029" s="1142"/>
      <c r="M3029" s="1142"/>
      <c r="N3029" s="1142"/>
    </row>
    <row r="3030" spans="1:14" s="3" customFormat="1" x14ac:dyDescent="0.25">
      <c r="A3030" s="727"/>
      <c r="B3030" s="609"/>
      <c r="C3030" s="609"/>
      <c r="D3030" s="610"/>
      <c r="E3030" s="1140"/>
      <c r="F3030" s="1141"/>
      <c r="G3030" s="1142"/>
      <c r="H3030" s="1142"/>
      <c r="I3030" s="1148"/>
      <c r="J3030" s="1142"/>
      <c r="K3030" s="1142"/>
      <c r="L3030" s="1142"/>
      <c r="M3030" s="1142"/>
      <c r="N3030" s="1142"/>
    </row>
    <row r="3031" spans="1:14" s="3" customFormat="1" x14ac:dyDescent="0.25">
      <c r="A3031" s="727"/>
      <c r="B3031" s="609"/>
      <c r="C3031" s="609"/>
      <c r="D3031" s="610"/>
      <c r="E3031" s="1140"/>
      <c r="F3031" s="1141"/>
      <c r="G3031" s="1142"/>
      <c r="H3031" s="1142"/>
      <c r="I3031" s="1148"/>
      <c r="J3031" s="1142"/>
      <c r="K3031" s="1142"/>
      <c r="L3031" s="1142"/>
      <c r="M3031" s="1142"/>
      <c r="N3031" s="1142"/>
    </row>
    <row r="3032" spans="1:14" s="3" customFormat="1" x14ac:dyDescent="0.25">
      <c r="A3032" s="727"/>
      <c r="B3032" s="609"/>
      <c r="C3032" s="609"/>
      <c r="D3032" s="610"/>
      <c r="E3032" s="1140"/>
      <c r="F3032" s="1141"/>
      <c r="G3032" s="1142"/>
      <c r="H3032" s="1142"/>
      <c r="I3032" s="1148"/>
      <c r="J3032" s="1142"/>
      <c r="K3032" s="1142"/>
      <c r="L3032" s="1142"/>
      <c r="M3032" s="1142"/>
      <c r="N3032" s="1142"/>
    </row>
    <row r="3033" spans="1:14" s="3" customFormat="1" x14ac:dyDescent="0.25">
      <c r="A3033" s="727"/>
      <c r="B3033" s="609"/>
      <c r="C3033" s="609"/>
      <c r="D3033" s="610"/>
      <c r="E3033" s="1140"/>
      <c r="F3033" s="1141"/>
      <c r="G3033" s="1142"/>
      <c r="H3033" s="1142"/>
      <c r="I3033" s="1148"/>
      <c r="J3033" s="1142"/>
      <c r="K3033" s="1142"/>
      <c r="L3033" s="1142"/>
      <c r="M3033" s="1142"/>
      <c r="N3033" s="1142"/>
    </row>
    <row r="3034" spans="1:14" s="3" customFormat="1" x14ac:dyDescent="0.25">
      <c r="A3034" s="727"/>
      <c r="B3034" s="609"/>
      <c r="C3034" s="609"/>
      <c r="D3034" s="610"/>
      <c r="E3034" s="1140"/>
      <c r="F3034" s="1141"/>
      <c r="G3034" s="1142"/>
      <c r="H3034" s="1142"/>
      <c r="I3034" s="1148"/>
      <c r="J3034" s="1142"/>
      <c r="K3034" s="1142"/>
      <c r="L3034" s="1142"/>
      <c r="M3034" s="1142"/>
      <c r="N3034" s="1142"/>
    </row>
    <row r="3035" spans="1:14" s="3" customFormat="1" x14ac:dyDescent="0.25">
      <c r="A3035" s="727"/>
      <c r="B3035" s="609"/>
      <c r="C3035" s="609"/>
      <c r="D3035" s="610"/>
      <c r="E3035" s="1140"/>
      <c r="F3035" s="1141"/>
      <c r="G3035" s="1142"/>
      <c r="H3035" s="1142"/>
      <c r="I3035" s="1148"/>
      <c r="J3035" s="1142"/>
      <c r="K3035" s="1142"/>
      <c r="L3035" s="1142"/>
      <c r="M3035" s="1142"/>
      <c r="N3035" s="1142"/>
    </row>
    <row r="3036" spans="1:14" s="3" customFormat="1" x14ac:dyDescent="0.25">
      <c r="A3036" s="727"/>
      <c r="B3036" s="609"/>
      <c r="C3036" s="609"/>
      <c r="D3036" s="610"/>
      <c r="E3036" s="1140"/>
      <c r="F3036" s="1141"/>
      <c r="G3036" s="1142"/>
      <c r="H3036" s="1142"/>
      <c r="I3036" s="1148"/>
      <c r="J3036" s="1142"/>
      <c r="K3036" s="1142"/>
      <c r="L3036" s="1142"/>
      <c r="M3036" s="1142"/>
      <c r="N3036" s="1142"/>
    </row>
    <row r="3037" spans="1:14" s="3" customFormat="1" x14ac:dyDescent="0.25">
      <c r="A3037" s="727"/>
      <c r="B3037" s="609"/>
      <c r="C3037" s="609"/>
      <c r="D3037" s="610"/>
      <c r="E3037" s="1140"/>
      <c r="F3037" s="1141"/>
      <c r="G3037" s="1142"/>
      <c r="H3037" s="1142"/>
      <c r="I3037" s="1148"/>
      <c r="J3037" s="1142"/>
      <c r="K3037" s="1142"/>
      <c r="L3037" s="1142"/>
      <c r="M3037" s="1142"/>
      <c r="N3037" s="1142"/>
    </row>
    <row r="3038" spans="1:14" s="3" customFormat="1" x14ac:dyDescent="0.25">
      <c r="A3038" s="727"/>
      <c r="B3038" s="609"/>
      <c r="C3038" s="609"/>
      <c r="D3038" s="610"/>
      <c r="E3038" s="1140"/>
      <c r="F3038" s="1141"/>
      <c r="G3038" s="1142"/>
      <c r="H3038" s="1142"/>
      <c r="I3038" s="1148"/>
      <c r="J3038" s="1142"/>
      <c r="K3038" s="1142"/>
      <c r="L3038" s="1142"/>
      <c r="M3038" s="1142"/>
      <c r="N3038" s="1142"/>
    </row>
    <row r="3039" spans="1:14" s="3" customFormat="1" x14ac:dyDescent="0.25">
      <c r="A3039" s="727"/>
      <c r="B3039" s="609"/>
      <c r="C3039" s="609"/>
      <c r="D3039" s="610"/>
      <c r="E3039" s="1140"/>
      <c r="F3039" s="1141"/>
      <c r="G3039" s="1142"/>
      <c r="H3039" s="1142"/>
      <c r="I3039" s="1148"/>
      <c r="J3039" s="1142"/>
      <c r="K3039" s="1142"/>
      <c r="L3039" s="1142"/>
      <c r="M3039" s="1142"/>
      <c r="N3039" s="1142"/>
    </row>
    <row r="3040" spans="1:14" s="3" customFormat="1" x14ac:dyDescent="0.25">
      <c r="A3040" s="727"/>
      <c r="B3040" s="609"/>
      <c r="C3040" s="609"/>
      <c r="D3040" s="610"/>
      <c r="E3040" s="1140"/>
      <c r="F3040" s="1141"/>
      <c r="G3040" s="1142"/>
      <c r="H3040" s="1142"/>
      <c r="I3040" s="1148"/>
      <c r="J3040" s="1142"/>
      <c r="K3040" s="1142"/>
      <c r="L3040" s="1142"/>
      <c r="M3040" s="1142"/>
      <c r="N3040" s="1142"/>
    </row>
    <row r="3041" spans="1:14" s="3" customFormat="1" x14ac:dyDescent="0.25">
      <c r="A3041" s="727"/>
      <c r="B3041" s="609"/>
      <c r="C3041" s="609"/>
      <c r="D3041" s="610"/>
      <c r="E3041" s="1140"/>
      <c r="F3041" s="1141"/>
      <c r="G3041" s="1142"/>
      <c r="H3041" s="1142"/>
      <c r="I3041" s="1148"/>
      <c r="J3041" s="1142"/>
      <c r="K3041" s="1142"/>
      <c r="L3041" s="1142"/>
      <c r="M3041" s="1142"/>
      <c r="N3041" s="1142"/>
    </row>
    <row r="3042" spans="1:14" s="3" customFormat="1" x14ac:dyDescent="0.25">
      <c r="A3042" s="727"/>
      <c r="B3042" s="609"/>
      <c r="C3042" s="609"/>
      <c r="D3042" s="610"/>
      <c r="E3042" s="1140"/>
      <c r="F3042" s="1141"/>
      <c r="G3042" s="1142"/>
      <c r="H3042" s="1142"/>
      <c r="I3042" s="1148"/>
      <c r="J3042" s="1142"/>
      <c r="K3042" s="1142"/>
      <c r="L3042" s="1142"/>
      <c r="M3042" s="1142"/>
      <c r="N3042" s="1142"/>
    </row>
    <row r="3043" spans="1:14" s="3" customFormat="1" x14ac:dyDescent="0.25">
      <c r="A3043" s="727"/>
      <c r="B3043" s="609"/>
      <c r="C3043" s="609"/>
      <c r="D3043" s="610"/>
      <c r="E3043" s="1140"/>
      <c r="F3043" s="1141"/>
      <c r="G3043" s="1142"/>
      <c r="H3043" s="1142"/>
      <c r="I3043" s="1148"/>
      <c r="J3043" s="1142"/>
      <c r="K3043" s="1142"/>
      <c r="L3043" s="1142"/>
      <c r="M3043" s="1142"/>
      <c r="N3043" s="1142"/>
    </row>
    <row r="3044" spans="1:14" s="3" customFormat="1" x14ac:dyDescent="0.25">
      <c r="A3044" s="727"/>
      <c r="B3044" s="609"/>
      <c r="C3044" s="609"/>
      <c r="D3044" s="610"/>
      <c r="E3044" s="1140"/>
      <c r="F3044" s="1141"/>
      <c r="G3044" s="1142"/>
      <c r="H3044" s="1142"/>
      <c r="I3044" s="1148"/>
      <c r="J3044" s="1142"/>
      <c r="K3044" s="1142"/>
      <c r="L3044" s="1142"/>
      <c r="M3044" s="1142"/>
      <c r="N3044" s="1142"/>
    </row>
    <row r="3045" spans="1:14" s="3" customFormat="1" x14ac:dyDescent="0.25">
      <c r="A3045" s="727"/>
      <c r="B3045" s="609"/>
      <c r="C3045" s="609"/>
      <c r="D3045" s="610"/>
      <c r="E3045" s="1140"/>
      <c r="F3045" s="1141"/>
      <c r="G3045" s="1142"/>
      <c r="H3045" s="1142"/>
      <c r="I3045" s="1148"/>
      <c r="J3045" s="1142"/>
      <c r="K3045" s="1142"/>
      <c r="L3045" s="1142"/>
      <c r="M3045" s="1142"/>
      <c r="N3045" s="1142"/>
    </row>
    <row r="3046" spans="1:14" s="3" customFormat="1" x14ac:dyDescent="0.25">
      <c r="A3046" s="727"/>
      <c r="B3046" s="609"/>
      <c r="C3046" s="609"/>
      <c r="D3046" s="610"/>
      <c r="E3046" s="1140"/>
      <c r="F3046" s="1141"/>
      <c r="G3046" s="1142"/>
      <c r="H3046" s="1142"/>
      <c r="I3046" s="1148"/>
      <c r="J3046" s="1142"/>
      <c r="K3046" s="1142"/>
      <c r="L3046" s="1142"/>
      <c r="M3046" s="1142"/>
      <c r="N3046" s="1142"/>
    </row>
    <row r="3047" spans="1:14" s="3" customFormat="1" x14ac:dyDescent="0.25">
      <c r="A3047" s="727"/>
      <c r="B3047" s="609"/>
      <c r="C3047" s="609"/>
      <c r="D3047" s="610"/>
      <c r="E3047" s="1140"/>
      <c r="F3047" s="1141"/>
      <c r="G3047" s="1142"/>
      <c r="H3047" s="1142"/>
      <c r="I3047" s="1148"/>
      <c r="J3047" s="1142"/>
      <c r="K3047" s="1142"/>
      <c r="L3047" s="1142"/>
      <c r="M3047" s="1142"/>
      <c r="N3047" s="1142"/>
    </row>
    <row r="3048" spans="1:14" s="3" customFormat="1" x14ac:dyDescent="0.25">
      <c r="A3048" s="727"/>
      <c r="B3048" s="609"/>
      <c r="C3048" s="609"/>
      <c r="D3048" s="610"/>
      <c r="E3048" s="1140"/>
      <c r="F3048" s="1141"/>
      <c r="G3048" s="1142"/>
      <c r="H3048" s="1142"/>
      <c r="I3048" s="1148"/>
      <c r="J3048" s="1142"/>
      <c r="K3048" s="1142"/>
      <c r="L3048" s="1142"/>
      <c r="M3048" s="1142"/>
      <c r="N3048" s="1142"/>
    </row>
    <row r="3049" spans="1:14" s="3" customFormat="1" x14ac:dyDescent="0.25">
      <c r="A3049" s="727"/>
      <c r="B3049" s="609"/>
      <c r="C3049" s="609"/>
      <c r="D3049" s="610"/>
      <c r="E3049" s="1140"/>
      <c r="F3049" s="1141"/>
      <c r="G3049" s="1142"/>
      <c r="H3049" s="1142"/>
      <c r="I3049" s="1148"/>
      <c r="J3049" s="1142"/>
      <c r="K3049" s="1142"/>
      <c r="L3049" s="1142"/>
      <c r="M3049" s="1142"/>
      <c r="N3049" s="1142"/>
    </row>
    <row r="3050" spans="1:14" s="3" customFormat="1" x14ac:dyDescent="0.25">
      <c r="A3050" s="727"/>
      <c r="B3050" s="609"/>
      <c r="C3050" s="609"/>
      <c r="D3050" s="610"/>
      <c r="E3050" s="1140"/>
      <c r="F3050" s="1141"/>
      <c r="G3050" s="1142"/>
      <c r="H3050" s="1142"/>
      <c r="I3050" s="1148"/>
      <c r="J3050" s="1142"/>
      <c r="K3050" s="1142"/>
      <c r="L3050" s="1142"/>
      <c r="M3050" s="1142"/>
      <c r="N3050" s="1142"/>
    </row>
    <row r="3051" spans="1:14" s="3" customFormat="1" x14ac:dyDescent="0.25">
      <c r="A3051" s="727"/>
      <c r="B3051" s="609"/>
      <c r="C3051" s="609"/>
      <c r="D3051" s="610"/>
      <c r="E3051" s="1140"/>
      <c r="F3051" s="1141"/>
      <c r="G3051" s="1142"/>
      <c r="H3051" s="1142"/>
      <c r="I3051" s="1148"/>
      <c r="J3051" s="1142"/>
      <c r="K3051" s="1142"/>
      <c r="L3051" s="1142"/>
      <c r="M3051" s="1142"/>
      <c r="N3051" s="1142"/>
    </row>
    <row r="3052" spans="1:14" s="3" customFormat="1" x14ac:dyDescent="0.25">
      <c r="A3052" s="727"/>
      <c r="B3052" s="609"/>
      <c r="C3052" s="609"/>
      <c r="D3052" s="610"/>
      <c r="E3052" s="1140"/>
      <c r="F3052" s="1141"/>
      <c r="G3052" s="1142"/>
      <c r="H3052" s="1142"/>
      <c r="I3052" s="1148"/>
      <c r="J3052" s="1142"/>
      <c r="K3052" s="1142"/>
      <c r="L3052" s="1142"/>
      <c r="M3052" s="1142"/>
      <c r="N3052" s="1142"/>
    </row>
    <row r="3053" spans="1:14" s="3" customFormat="1" x14ac:dyDescent="0.25">
      <c r="A3053" s="727"/>
      <c r="B3053" s="609"/>
      <c r="C3053" s="609"/>
      <c r="D3053" s="610"/>
      <c r="E3053" s="1140"/>
      <c r="F3053" s="1141"/>
      <c r="G3053" s="1142"/>
      <c r="H3053" s="1142"/>
      <c r="I3053" s="1148"/>
      <c r="J3053" s="1142"/>
      <c r="K3053" s="1142"/>
      <c r="L3053" s="1142"/>
      <c r="M3053" s="1142"/>
      <c r="N3053" s="1142"/>
    </row>
    <row r="3054" spans="1:14" s="3" customFormat="1" x14ac:dyDescent="0.25">
      <c r="A3054" s="727"/>
      <c r="B3054" s="609"/>
      <c r="C3054" s="609"/>
      <c r="D3054" s="610"/>
      <c r="E3054" s="1140"/>
      <c r="F3054" s="1141"/>
      <c r="G3054" s="1142"/>
      <c r="H3054" s="1142"/>
      <c r="I3054" s="1148"/>
      <c r="J3054" s="1142"/>
      <c r="K3054" s="1142"/>
      <c r="L3054" s="1142"/>
      <c r="M3054" s="1142"/>
      <c r="N3054" s="1142"/>
    </row>
    <row r="3055" spans="1:14" s="3" customFormat="1" x14ac:dyDescent="0.25">
      <c r="A3055" s="727"/>
      <c r="B3055" s="609"/>
      <c r="C3055" s="609"/>
      <c r="D3055" s="610"/>
      <c r="E3055" s="1140"/>
      <c r="F3055" s="1141"/>
      <c r="G3055" s="1142"/>
      <c r="H3055" s="1142"/>
      <c r="I3055" s="1148"/>
      <c r="J3055" s="1142"/>
      <c r="K3055" s="1142"/>
      <c r="L3055" s="1142"/>
      <c r="M3055" s="1142"/>
      <c r="N3055" s="1142"/>
    </row>
    <row r="3056" spans="1:14" s="3" customFormat="1" x14ac:dyDescent="0.25">
      <c r="A3056" s="727"/>
      <c r="B3056" s="609"/>
      <c r="C3056" s="609"/>
      <c r="D3056" s="610"/>
      <c r="E3056" s="1140"/>
      <c r="F3056" s="1141"/>
      <c r="G3056" s="1142"/>
      <c r="H3056" s="1142"/>
      <c r="I3056" s="1148"/>
      <c r="J3056" s="1142"/>
      <c r="K3056" s="1142"/>
      <c r="L3056" s="1142"/>
      <c r="M3056" s="1142"/>
      <c r="N3056" s="1142"/>
    </row>
    <row r="3057" spans="1:14" s="3" customFormat="1" x14ac:dyDescent="0.25">
      <c r="A3057" s="727"/>
      <c r="B3057" s="609"/>
      <c r="C3057" s="609"/>
      <c r="D3057" s="610"/>
      <c r="E3057" s="1140"/>
      <c r="F3057" s="1141"/>
      <c r="G3057" s="1142"/>
      <c r="H3057" s="1142"/>
      <c r="I3057" s="1148"/>
      <c r="J3057" s="1142"/>
      <c r="K3057" s="1142"/>
      <c r="L3057" s="1142"/>
      <c r="M3057" s="1142"/>
      <c r="N3057" s="1142"/>
    </row>
    <row r="3058" spans="1:14" s="3" customFormat="1" x14ac:dyDescent="0.25">
      <c r="A3058" s="727"/>
      <c r="B3058" s="609"/>
      <c r="C3058" s="609"/>
      <c r="D3058" s="610"/>
      <c r="E3058" s="1140"/>
      <c r="F3058" s="1141"/>
      <c r="G3058" s="1142"/>
      <c r="H3058" s="1142"/>
      <c r="I3058" s="1148"/>
      <c r="J3058" s="1142"/>
      <c r="K3058" s="1142"/>
      <c r="L3058" s="1142"/>
      <c r="M3058" s="1142"/>
      <c r="N3058" s="1142"/>
    </row>
    <row r="3059" spans="1:14" s="3" customFormat="1" x14ac:dyDescent="0.25">
      <c r="A3059" s="727"/>
      <c r="B3059" s="609"/>
      <c r="C3059" s="609"/>
      <c r="D3059" s="610"/>
      <c r="E3059" s="1140"/>
      <c r="F3059" s="1141"/>
      <c r="G3059" s="1142"/>
      <c r="H3059" s="1142"/>
      <c r="I3059" s="1148"/>
      <c r="J3059" s="1142"/>
      <c r="K3059" s="1142"/>
      <c r="L3059" s="1142"/>
      <c r="M3059" s="1142"/>
      <c r="N3059" s="1142"/>
    </row>
    <row r="3060" spans="1:14" s="3" customFormat="1" x14ac:dyDescent="0.25">
      <c r="A3060" s="727"/>
      <c r="B3060" s="609"/>
      <c r="C3060" s="609"/>
      <c r="D3060" s="610"/>
      <c r="E3060" s="1140"/>
      <c r="F3060" s="1141"/>
      <c r="G3060" s="1142"/>
      <c r="H3060" s="1142"/>
      <c r="I3060" s="1148"/>
      <c r="J3060" s="1142"/>
      <c r="K3060" s="1142"/>
      <c r="L3060" s="1142"/>
      <c r="M3060" s="1142"/>
      <c r="N3060" s="1142"/>
    </row>
    <row r="3061" spans="1:14" s="3" customFormat="1" x14ac:dyDescent="0.25">
      <c r="A3061" s="727"/>
      <c r="B3061" s="609"/>
      <c r="C3061" s="609"/>
      <c r="D3061" s="610"/>
      <c r="E3061" s="1140"/>
      <c r="F3061" s="1141"/>
      <c r="G3061" s="1142"/>
      <c r="H3061" s="1142"/>
      <c r="I3061" s="1148"/>
      <c r="J3061" s="1142"/>
      <c r="K3061" s="1142"/>
      <c r="L3061" s="1142"/>
      <c r="M3061" s="1142"/>
      <c r="N3061" s="1142"/>
    </row>
    <row r="3062" spans="1:14" s="3" customFormat="1" x14ac:dyDescent="0.25">
      <c r="A3062" s="727"/>
      <c r="B3062" s="609"/>
      <c r="C3062" s="609"/>
      <c r="D3062" s="610"/>
      <c r="E3062" s="1140"/>
      <c r="F3062" s="1141"/>
      <c r="G3062" s="1142"/>
      <c r="H3062" s="1142"/>
      <c r="I3062" s="1148"/>
      <c r="J3062" s="1142"/>
      <c r="K3062" s="1142"/>
      <c r="L3062" s="1142"/>
      <c r="M3062" s="1142"/>
      <c r="N3062" s="1142"/>
    </row>
    <row r="3063" spans="1:14" s="3" customFormat="1" x14ac:dyDescent="0.25">
      <c r="A3063" s="727"/>
      <c r="B3063" s="609"/>
      <c r="C3063" s="609"/>
      <c r="D3063" s="610"/>
      <c r="E3063" s="1140"/>
      <c r="F3063" s="1141"/>
      <c r="G3063" s="1142"/>
      <c r="H3063" s="1142"/>
      <c r="I3063" s="1148"/>
      <c r="J3063" s="1142"/>
      <c r="K3063" s="1142"/>
      <c r="L3063" s="1142"/>
      <c r="M3063" s="1142"/>
      <c r="N3063" s="1142"/>
    </row>
    <row r="3064" spans="1:14" s="3" customFormat="1" x14ac:dyDescent="0.25">
      <c r="A3064" s="727"/>
      <c r="B3064" s="609"/>
      <c r="C3064" s="609"/>
      <c r="D3064" s="610"/>
      <c r="E3064" s="1140"/>
      <c r="F3064" s="1141"/>
      <c r="G3064" s="1142"/>
      <c r="H3064" s="1142"/>
      <c r="I3064" s="1148"/>
      <c r="J3064" s="1142"/>
      <c r="K3064" s="1142"/>
      <c r="L3064" s="1142"/>
      <c r="M3064" s="1142"/>
      <c r="N3064" s="1142"/>
    </row>
    <row r="3065" spans="1:14" s="3" customFormat="1" x14ac:dyDescent="0.25">
      <c r="A3065" s="727"/>
      <c r="B3065" s="609"/>
      <c r="C3065" s="609"/>
      <c r="D3065" s="610"/>
      <c r="E3065" s="1140"/>
      <c r="F3065" s="1141"/>
      <c r="G3065" s="1142"/>
      <c r="H3065" s="1142"/>
      <c r="I3065" s="1148"/>
      <c r="J3065" s="1142"/>
      <c r="K3065" s="1142"/>
      <c r="L3065" s="1142"/>
      <c r="M3065" s="1142"/>
      <c r="N3065" s="1142"/>
    </row>
    <row r="3066" spans="1:14" s="3" customFormat="1" x14ac:dyDescent="0.25">
      <c r="A3066" s="727"/>
      <c r="B3066" s="609"/>
      <c r="C3066" s="609"/>
      <c r="D3066" s="610"/>
      <c r="E3066" s="1140"/>
      <c r="F3066" s="1141"/>
      <c r="G3066" s="1142"/>
      <c r="H3066" s="1142"/>
      <c r="I3066" s="1148"/>
      <c r="J3066" s="1142"/>
      <c r="K3066" s="1142"/>
      <c r="L3066" s="1142"/>
      <c r="M3066" s="1142"/>
      <c r="N3066" s="1142"/>
    </row>
    <row r="3067" spans="1:14" s="3" customFormat="1" x14ac:dyDescent="0.25">
      <c r="A3067" s="727"/>
      <c r="B3067" s="609"/>
      <c r="C3067" s="609"/>
      <c r="D3067" s="610"/>
      <c r="E3067" s="1140"/>
      <c r="F3067" s="1141"/>
      <c r="G3067" s="1142"/>
      <c r="H3067" s="1142"/>
      <c r="I3067" s="1148"/>
      <c r="J3067" s="1142"/>
      <c r="K3067" s="1142"/>
      <c r="L3067" s="1142"/>
      <c r="M3067" s="1142"/>
      <c r="N3067" s="1142"/>
    </row>
    <row r="3068" spans="1:14" s="3" customFormat="1" x14ac:dyDescent="0.25">
      <c r="A3068" s="727"/>
      <c r="B3068" s="609"/>
      <c r="C3068" s="609"/>
      <c r="D3068" s="610"/>
      <c r="E3068" s="1140"/>
      <c r="F3068" s="1141"/>
      <c r="G3068" s="1142"/>
      <c r="H3068" s="1142"/>
      <c r="I3068" s="1148"/>
      <c r="J3068" s="1142"/>
      <c r="K3068" s="1142"/>
      <c r="L3068" s="1142"/>
      <c r="M3068" s="1142"/>
      <c r="N3068" s="1142"/>
    </row>
    <row r="3069" spans="1:14" s="3" customFormat="1" x14ac:dyDescent="0.25">
      <c r="A3069" s="727"/>
      <c r="B3069" s="609"/>
      <c r="C3069" s="609"/>
      <c r="D3069" s="610"/>
      <c r="E3069" s="1140"/>
      <c r="F3069" s="1141"/>
      <c r="G3069" s="1142"/>
      <c r="H3069" s="1142"/>
      <c r="I3069" s="1148"/>
      <c r="J3069" s="1142"/>
      <c r="K3069" s="1142"/>
      <c r="L3069" s="1142"/>
      <c r="M3069" s="1142"/>
      <c r="N3069" s="1142"/>
    </row>
    <row r="3070" spans="1:14" s="3" customFormat="1" x14ac:dyDescent="0.25">
      <c r="A3070" s="727"/>
      <c r="B3070" s="609"/>
      <c r="C3070" s="609"/>
      <c r="D3070" s="610"/>
      <c r="E3070" s="1140"/>
      <c r="F3070" s="1141"/>
      <c r="G3070" s="1142"/>
      <c r="H3070" s="1142"/>
      <c r="I3070" s="1148"/>
      <c r="J3070" s="1142"/>
      <c r="K3070" s="1142"/>
      <c r="L3070" s="1142"/>
      <c r="M3070" s="1142"/>
      <c r="N3070" s="1142"/>
    </row>
    <row r="3071" spans="1:14" s="3" customFormat="1" x14ac:dyDescent="0.25">
      <c r="A3071" s="727"/>
      <c r="B3071" s="609"/>
      <c r="C3071" s="609"/>
      <c r="D3071" s="610"/>
      <c r="E3071" s="1140"/>
      <c r="F3071" s="1141"/>
      <c r="G3071" s="1142"/>
      <c r="H3071" s="1142"/>
      <c r="I3071" s="1148"/>
      <c r="J3071" s="1142"/>
      <c r="K3071" s="1142"/>
      <c r="L3071" s="1142"/>
      <c r="M3071" s="1142"/>
      <c r="N3071" s="1142"/>
    </row>
    <row r="3072" spans="1:14" s="3" customFormat="1" x14ac:dyDescent="0.25">
      <c r="A3072" s="727"/>
      <c r="B3072" s="609"/>
      <c r="C3072" s="609"/>
      <c r="D3072" s="610"/>
      <c r="E3072" s="1140"/>
      <c r="F3072" s="1141"/>
      <c r="G3072" s="1142"/>
      <c r="H3072" s="1142"/>
      <c r="I3072" s="1148"/>
      <c r="J3072" s="1142"/>
      <c r="K3072" s="1142"/>
      <c r="L3072" s="1142"/>
      <c r="M3072" s="1142"/>
      <c r="N3072" s="1142"/>
    </row>
    <row r="3073" spans="1:14" s="3" customFormat="1" x14ac:dyDescent="0.25">
      <c r="A3073" s="727"/>
      <c r="B3073" s="609"/>
      <c r="C3073" s="609"/>
      <c r="D3073" s="610"/>
      <c r="E3073" s="1140"/>
      <c r="F3073" s="1141"/>
      <c r="G3073" s="1142"/>
      <c r="H3073" s="1142"/>
      <c r="I3073" s="1148"/>
      <c r="J3073" s="1142"/>
      <c r="K3073" s="1142"/>
      <c r="L3073" s="1142"/>
      <c r="M3073" s="1142"/>
      <c r="N3073" s="1142"/>
    </row>
    <row r="3074" spans="1:14" s="3" customFormat="1" x14ac:dyDescent="0.25">
      <c r="A3074" s="727"/>
      <c r="B3074" s="609"/>
      <c r="C3074" s="609"/>
      <c r="D3074" s="610"/>
      <c r="E3074" s="1140"/>
      <c r="F3074" s="1141"/>
      <c r="G3074" s="1142"/>
      <c r="H3074" s="1142"/>
      <c r="I3074" s="1148"/>
      <c r="J3074" s="1142"/>
      <c r="K3074" s="1142"/>
      <c r="L3074" s="1142"/>
      <c r="M3074" s="1142"/>
      <c r="N3074" s="1142"/>
    </row>
    <row r="3075" spans="1:14" s="3" customFormat="1" x14ac:dyDescent="0.25">
      <c r="A3075" s="727"/>
      <c r="B3075" s="609"/>
      <c r="C3075" s="609"/>
      <c r="D3075" s="610"/>
      <c r="E3075" s="1140"/>
      <c r="F3075" s="1141"/>
      <c r="G3075" s="1142"/>
      <c r="H3075" s="1142"/>
      <c r="I3075" s="1148"/>
      <c r="J3075" s="1142"/>
      <c r="K3075" s="1142"/>
      <c r="L3075" s="1142"/>
      <c r="M3075" s="1142"/>
      <c r="N3075" s="1142"/>
    </row>
    <row r="3076" spans="1:14" s="3" customFormat="1" x14ac:dyDescent="0.25">
      <c r="A3076" s="727"/>
      <c r="B3076" s="609"/>
      <c r="C3076" s="609"/>
      <c r="D3076" s="610"/>
      <c r="E3076" s="1140"/>
      <c r="F3076" s="1141"/>
      <c r="G3076" s="1142"/>
      <c r="H3076" s="1142"/>
      <c r="I3076" s="1148"/>
      <c r="J3076" s="1142"/>
      <c r="K3076" s="1142"/>
      <c r="L3076" s="1142"/>
      <c r="M3076" s="1142"/>
      <c r="N3076" s="1142"/>
    </row>
    <row r="3077" spans="1:14" s="3" customFormat="1" x14ac:dyDescent="0.25">
      <c r="A3077" s="727"/>
      <c r="B3077" s="609"/>
      <c r="C3077" s="609"/>
      <c r="D3077" s="610"/>
      <c r="E3077" s="1140"/>
      <c r="F3077" s="1141"/>
      <c r="G3077" s="1142"/>
      <c r="H3077" s="1142"/>
      <c r="I3077" s="1148"/>
      <c r="J3077" s="1142"/>
      <c r="K3077" s="1142"/>
      <c r="L3077" s="1142"/>
      <c r="M3077" s="1142"/>
      <c r="N3077" s="1142"/>
    </row>
    <row r="3078" spans="1:14" s="3" customFormat="1" x14ac:dyDescent="0.25">
      <c r="A3078" s="727"/>
      <c r="B3078" s="609"/>
      <c r="C3078" s="609"/>
      <c r="D3078" s="610"/>
      <c r="E3078" s="1140"/>
      <c r="F3078" s="1141"/>
      <c r="G3078" s="1142"/>
      <c r="H3078" s="1142"/>
      <c r="I3078" s="1148"/>
      <c r="J3078" s="1142"/>
      <c r="K3078" s="1142"/>
      <c r="L3078" s="1142"/>
      <c r="M3078" s="1142"/>
      <c r="N3078" s="1142"/>
    </row>
    <row r="3079" spans="1:14" s="3" customFormat="1" x14ac:dyDescent="0.25">
      <c r="A3079" s="727"/>
      <c r="B3079" s="609"/>
      <c r="C3079" s="609"/>
      <c r="D3079" s="610"/>
      <c r="E3079" s="1140"/>
      <c r="F3079" s="1141"/>
      <c r="G3079" s="1142"/>
      <c r="H3079" s="1142"/>
      <c r="I3079" s="1148"/>
      <c r="J3079" s="1142"/>
      <c r="K3079" s="1142"/>
      <c r="L3079" s="1142"/>
      <c r="M3079" s="1142"/>
      <c r="N3079" s="1142"/>
    </row>
    <row r="3080" spans="1:14" s="3" customFormat="1" x14ac:dyDescent="0.25">
      <c r="A3080" s="727"/>
      <c r="B3080" s="609"/>
      <c r="C3080" s="609"/>
      <c r="D3080" s="610"/>
      <c r="E3080" s="1140"/>
      <c r="F3080" s="1141"/>
      <c r="G3080" s="1142"/>
      <c r="H3080" s="1142"/>
      <c r="I3080" s="1148"/>
      <c r="J3080" s="1142"/>
      <c r="K3080" s="1142"/>
      <c r="L3080" s="1142"/>
      <c r="M3080" s="1142"/>
      <c r="N3080" s="1142"/>
    </row>
    <row r="3081" spans="1:14" s="3" customFormat="1" x14ac:dyDescent="0.25">
      <c r="A3081" s="727"/>
      <c r="B3081" s="609"/>
      <c r="C3081" s="609"/>
      <c r="D3081" s="610"/>
      <c r="E3081" s="1140"/>
      <c r="F3081" s="1141"/>
      <c r="G3081" s="1142"/>
      <c r="H3081" s="1142"/>
      <c r="I3081" s="1148"/>
      <c r="J3081" s="1142"/>
      <c r="K3081" s="1142"/>
      <c r="L3081" s="1142"/>
      <c r="M3081" s="1142"/>
      <c r="N3081" s="1142"/>
    </row>
    <row r="3082" spans="1:14" s="3" customFormat="1" x14ac:dyDescent="0.25">
      <c r="A3082" s="727"/>
      <c r="B3082" s="609"/>
      <c r="C3082" s="609"/>
      <c r="D3082" s="610"/>
      <c r="E3082" s="1140"/>
      <c r="F3082" s="1141"/>
      <c r="G3082" s="1142"/>
      <c r="H3082" s="1142"/>
      <c r="I3082" s="1148"/>
      <c r="J3082" s="1142"/>
      <c r="K3082" s="1142"/>
      <c r="L3082" s="1142"/>
      <c r="M3082" s="1142"/>
      <c r="N3082" s="1142"/>
    </row>
    <row r="3083" spans="1:14" s="3" customFormat="1" x14ac:dyDescent="0.25">
      <c r="A3083" s="727"/>
      <c r="B3083" s="609"/>
      <c r="C3083" s="609"/>
      <c r="D3083" s="610"/>
      <c r="E3083" s="1140"/>
      <c r="F3083" s="1141"/>
      <c r="G3083" s="1142"/>
      <c r="H3083" s="1142"/>
      <c r="I3083" s="1148"/>
      <c r="J3083" s="1142"/>
      <c r="K3083" s="1142"/>
      <c r="L3083" s="1142"/>
      <c r="M3083" s="1142"/>
      <c r="N3083" s="1142"/>
    </row>
    <row r="3084" spans="1:14" s="3" customFormat="1" x14ac:dyDescent="0.25">
      <c r="A3084" s="727"/>
      <c r="B3084" s="609"/>
      <c r="C3084" s="609"/>
      <c r="D3084" s="610"/>
      <c r="E3084" s="1140"/>
      <c r="F3084" s="1141"/>
      <c r="G3084" s="1142"/>
      <c r="H3084" s="1142"/>
      <c r="I3084" s="1148"/>
      <c r="J3084" s="1142"/>
      <c r="K3084" s="1142"/>
      <c r="L3084" s="1142"/>
      <c r="M3084" s="1142"/>
      <c r="N3084" s="1142"/>
    </row>
    <row r="3085" spans="1:14" s="3" customFormat="1" x14ac:dyDescent="0.25">
      <c r="A3085" s="727"/>
      <c r="B3085" s="609"/>
      <c r="C3085" s="609"/>
      <c r="D3085" s="610"/>
      <c r="E3085" s="1140"/>
      <c r="F3085" s="1141"/>
      <c r="G3085" s="1142"/>
      <c r="H3085" s="1142"/>
      <c r="I3085" s="1148"/>
      <c r="J3085" s="1142"/>
      <c r="K3085" s="1142"/>
      <c r="L3085" s="1142"/>
      <c r="M3085" s="1142"/>
      <c r="N3085" s="1142"/>
    </row>
    <row r="3086" spans="1:14" s="3" customFormat="1" x14ac:dyDescent="0.25">
      <c r="A3086" s="727"/>
      <c r="B3086" s="609"/>
      <c r="C3086" s="609"/>
      <c r="D3086" s="610"/>
      <c r="E3086" s="1140"/>
      <c r="F3086" s="1141"/>
      <c r="G3086" s="1142"/>
      <c r="H3086" s="1142"/>
      <c r="I3086" s="1148"/>
      <c r="J3086" s="1142"/>
      <c r="K3086" s="1142"/>
      <c r="L3086" s="1142"/>
      <c r="M3086" s="1142"/>
      <c r="N3086" s="1142"/>
    </row>
    <row r="3087" spans="1:14" s="3" customFormat="1" x14ac:dyDescent="0.25">
      <c r="A3087" s="727"/>
      <c r="B3087" s="609"/>
      <c r="C3087" s="609"/>
      <c r="D3087" s="610"/>
      <c r="E3087" s="1140"/>
      <c r="F3087" s="1141"/>
      <c r="G3087" s="1142"/>
      <c r="H3087" s="1142"/>
      <c r="I3087" s="1148"/>
      <c r="J3087" s="1142"/>
      <c r="K3087" s="1142"/>
      <c r="L3087" s="1142"/>
      <c r="M3087" s="1142"/>
      <c r="N3087" s="1142"/>
    </row>
    <row r="3088" spans="1:14" s="3" customFormat="1" x14ac:dyDescent="0.25">
      <c r="A3088" s="727"/>
      <c r="B3088" s="609"/>
      <c r="C3088" s="609"/>
      <c r="D3088" s="610"/>
      <c r="E3088" s="1140"/>
      <c r="F3088" s="1141"/>
      <c r="G3088" s="1142"/>
      <c r="H3088" s="1142"/>
      <c r="I3088" s="1148"/>
      <c r="J3088" s="1142"/>
      <c r="K3088" s="1142"/>
      <c r="L3088" s="1142"/>
      <c r="M3088" s="1142"/>
      <c r="N3088" s="1142"/>
    </row>
    <row r="3089" spans="1:14" s="3" customFormat="1" x14ac:dyDescent="0.25">
      <c r="A3089" s="727"/>
      <c r="B3089" s="609"/>
      <c r="C3089" s="609"/>
      <c r="D3089" s="610"/>
      <c r="E3089" s="1140"/>
      <c r="F3089" s="1141"/>
      <c r="G3089" s="1142"/>
      <c r="H3089" s="1142"/>
      <c r="I3089" s="1148"/>
      <c r="J3089" s="1142"/>
      <c r="K3089" s="1142"/>
      <c r="L3089" s="1142"/>
      <c r="M3089" s="1142"/>
      <c r="N3089" s="1142"/>
    </row>
    <row r="3090" spans="1:14" s="3" customFormat="1" x14ac:dyDescent="0.25">
      <c r="A3090" s="727"/>
      <c r="B3090" s="609"/>
      <c r="C3090" s="609"/>
      <c r="D3090" s="610"/>
      <c r="E3090" s="1140"/>
      <c r="F3090" s="1141"/>
      <c r="G3090" s="1142"/>
      <c r="H3090" s="1142"/>
      <c r="I3090" s="1148"/>
      <c r="J3090" s="1142"/>
      <c r="K3090" s="1142"/>
      <c r="L3090" s="1142"/>
      <c r="M3090" s="1142"/>
      <c r="N3090" s="1142"/>
    </row>
    <row r="3091" spans="1:14" s="3" customFormat="1" x14ac:dyDescent="0.25">
      <c r="A3091" s="727"/>
      <c r="B3091" s="609"/>
      <c r="C3091" s="609"/>
      <c r="D3091" s="610"/>
      <c r="E3091" s="1140"/>
      <c r="F3091" s="1141"/>
      <c r="G3091" s="1142"/>
      <c r="H3091" s="1142"/>
      <c r="I3091" s="1148"/>
      <c r="J3091" s="1142"/>
      <c r="K3091" s="1142"/>
      <c r="L3091" s="1142"/>
      <c r="M3091" s="1142"/>
      <c r="N3091" s="1142"/>
    </row>
    <row r="3092" spans="1:14" s="3" customFormat="1" x14ac:dyDescent="0.25">
      <c r="A3092" s="727"/>
      <c r="B3092" s="609"/>
      <c r="C3092" s="609"/>
      <c r="D3092" s="610"/>
      <c r="E3092" s="1140"/>
      <c r="F3092" s="1141"/>
      <c r="G3092" s="1142"/>
      <c r="H3092" s="1142"/>
      <c r="I3092" s="1148"/>
      <c r="J3092" s="1142"/>
      <c r="K3092" s="1142"/>
      <c r="L3092" s="1142"/>
      <c r="M3092" s="1142"/>
      <c r="N3092" s="1142"/>
    </row>
    <row r="3093" spans="1:14" s="3" customFormat="1" x14ac:dyDescent="0.25">
      <c r="A3093" s="727"/>
      <c r="B3093" s="609"/>
      <c r="C3093" s="609"/>
      <c r="D3093" s="610"/>
      <c r="E3093" s="1140"/>
      <c r="F3093" s="1141"/>
      <c r="G3093" s="1142"/>
      <c r="H3093" s="1142"/>
      <c r="I3093" s="1148"/>
      <c r="J3093" s="1142"/>
      <c r="K3093" s="1142"/>
      <c r="L3093" s="1142"/>
      <c r="M3093" s="1142"/>
      <c r="N3093" s="1142"/>
    </row>
    <row r="3094" spans="1:14" s="3" customFormat="1" x14ac:dyDescent="0.25">
      <c r="A3094" s="727"/>
      <c r="B3094" s="609"/>
      <c r="C3094" s="609"/>
      <c r="D3094" s="610"/>
      <c r="E3094" s="1140"/>
      <c r="F3094" s="1141"/>
      <c r="G3094" s="1142"/>
      <c r="H3094" s="1142"/>
      <c r="I3094" s="1148"/>
      <c r="J3094" s="1142"/>
      <c r="K3094" s="1142"/>
      <c r="L3094" s="1142"/>
      <c r="M3094" s="1142"/>
      <c r="N3094" s="1142"/>
    </row>
    <row r="3095" spans="1:14" s="3" customFormat="1" x14ac:dyDescent="0.25">
      <c r="A3095" s="727"/>
      <c r="B3095" s="609"/>
      <c r="C3095" s="609"/>
      <c r="D3095" s="610"/>
      <c r="E3095" s="1140"/>
      <c r="F3095" s="1141"/>
      <c r="G3095" s="1142"/>
      <c r="H3095" s="1142"/>
      <c r="I3095" s="1148"/>
      <c r="J3095" s="1142"/>
      <c r="K3095" s="1142"/>
      <c r="L3095" s="1142"/>
      <c r="M3095" s="1142"/>
      <c r="N3095" s="1142"/>
    </row>
    <row r="3096" spans="1:14" s="3" customFormat="1" x14ac:dyDescent="0.25">
      <c r="A3096" s="727"/>
      <c r="B3096" s="609"/>
      <c r="C3096" s="609"/>
      <c r="D3096" s="610"/>
      <c r="E3096" s="1140"/>
      <c r="F3096" s="1141"/>
      <c r="G3096" s="1142"/>
      <c r="H3096" s="1142"/>
      <c r="I3096" s="1148"/>
      <c r="J3096" s="1142"/>
      <c r="K3096" s="1142"/>
      <c r="L3096" s="1142"/>
      <c r="M3096" s="1142"/>
      <c r="N3096" s="1142"/>
    </row>
    <row r="3097" spans="1:14" s="3" customFormat="1" x14ac:dyDescent="0.25">
      <c r="A3097" s="727"/>
      <c r="B3097" s="609"/>
      <c r="C3097" s="609"/>
      <c r="D3097" s="610"/>
      <c r="E3097" s="1140"/>
      <c r="F3097" s="1141"/>
      <c r="G3097" s="1142"/>
      <c r="H3097" s="1142"/>
      <c r="I3097" s="1148"/>
      <c r="J3097" s="1142"/>
      <c r="K3097" s="1142"/>
      <c r="L3097" s="1142"/>
      <c r="M3097" s="1142"/>
      <c r="N3097" s="1142"/>
    </row>
    <row r="3098" spans="1:14" s="3" customFormat="1" x14ac:dyDescent="0.25">
      <c r="A3098" s="727"/>
      <c r="B3098" s="609"/>
      <c r="C3098" s="609"/>
      <c r="D3098" s="610"/>
      <c r="E3098" s="1140"/>
      <c r="F3098" s="1141"/>
      <c r="G3098" s="1142"/>
      <c r="H3098" s="1142"/>
      <c r="I3098" s="1148"/>
      <c r="J3098" s="1142"/>
      <c r="K3098" s="1142"/>
      <c r="L3098" s="1142"/>
      <c r="M3098" s="1142"/>
      <c r="N3098" s="1142"/>
    </row>
    <row r="3099" spans="1:14" s="3" customFormat="1" x14ac:dyDescent="0.25">
      <c r="A3099" s="727"/>
      <c r="B3099" s="609"/>
      <c r="C3099" s="609"/>
      <c r="D3099" s="610"/>
      <c r="E3099" s="1140"/>
      <c r="F3099" s="1141"/>
      <c r="G3099" s="1142"/>
      <c r="H3099" s="1142"/>
      <c r="I3099" s="1148"/>
      <c r="J3099" s="1142"/>
      <c r="K3099" s="1142"/>
      <c r="L3099" s="1142"/>
      <c r="M3099" s="1142"/>
      <c r="N3099" s="1142"/>
    </row>
    <row r="3100" spans="1:14" s="3" customFormat="1" x14ac:dyDescent="0.25">
      <c r="A3100" s="727"/>
      <c r="B3100" s="609"/>
      <c r="C3100" s="609"/>
      <c r="D3100" s="610"/>
      <c r="E3100" s="1140"/>
      <c r="F3100" s="1141"/>
      <c r="G3100" s="1142"/>
      <c r="H3100" s="1142"/>
      <c r="I3100" s="1148"/>
      <c r="J3100" s="1142"/>
      <c r="K3100" s="1142"/>
      <c r="L3100" s="1142"/>
      <c r="M3100" s="1142"/>
      <c r="N3100" s="1142"/>
    </row>
    <row r="3101" spans="1:14" s="3" customFormat="1" x14ac:dyDescent="0.25">
      <c r="A3101" s="727"/>
      <c r="B3101" s="609"/>
      <c r="C3101" s="609"/>
      <c r="D3101" s="610"/>
      <c r="E3101" s="1140"/>
      <c r="F3101" s="1141"/>
      <c r="G3101" s="1142"/>
      <c r="H3101" s="1142"/>
      <c r="I3101" s="1148"/>
      <c r="J3101" s="1142"/>
      <c r="K3101" s="1142"/>
      <c r="L3101" s="1142"/>
      <c r="M3101" s="1142"/>
      <c r="N3101" s="1142"/>
    </row>
    <row r="3102" spans="1:14" s="3" customFormat="1" x14ac:dyDescent="0.25">
      <c r="A3102" s="727"/>
      <c r="B3102" s="609"/>
      <c r="C3102" s="609"/>
      <c r="D3102" s="610"/>
      <c r="E3102" s="1140"/>
      <c r="F3102" s="1141"/>
      <c r="G3102" s="1142"/>
      <c r="H3102" s="1142"/>
      <c r="I3102" s="1148"/>
      <c r="J3102" s="1142"/>
      <c r="K3102" s="1142"/>
      <c r="L3102" s="1142"/>
      <c r="M3102" s="1142"/>
      <c r="N3102" s="1142"/>
    </row>
    <row r="3103" spans="1:14" s="3" customFormat="1" x14ac:dyDescent="0.25">
      <c r="A3103" s="727"/>
      <c r="B3103" s="609"/>
      <c r="C3103" s="609"/>
      <c r="D3103" s="610"/>
      <c r="E3103" s="1140"/>
      <c r="F3103" s="1141"/>
      <c r="G3103" s="1142"/>
      <c r="H3103" s="1142"/>
      <c r="I3103" s="1148"/>
      <c r="J3103" s="1142"/>
      <c r="K3103" s="1142"/>
      <c r="L3103" s="1142"/>
      <c r="M3103" s="1142"/>
      <c r="N3103" s="1142"/>
    </row>
    <row r="3104" spans="1:14" s="3" customFormat="1" x14ac:dyDescent="0.25">
      <c r="A3104" s="727"/>
      <c r="B3104" s="609"/>
      <c r="C3104" s="609"/>
      <c r="D3104" s="610"/>
      <c r="E3104" s="1140"/>
      <c r="F3104" s="1141"/>
      <c r="G3104" s="1142"/>
      <c r="H3104" s="1142"/>
      <c r="I3104" s="1148"/>
      <c r="J3104" s="1142"/>
      <c r="K3104" s="1142"/>
      <c r="L3104" s="1142"/>
      <c r="M3104" s="1142"/>
      <c r="N3104" s="1142"/>
    </row>
    <row r="3105" spans="1:14" s="3" customFormat="1" x14ac:dyDescent="0.25">
      <c r="A3105" s="727"/>
      <c r="B3105" s="609"/>
      <c r="C3105" s="609"/>
      <c r="D3105" s="610"/>
      <c r="E3105" s="1140"/>
      <c r="F3105" s="1141"/>
      <c r="G3105" s="1142"/>
      <c r="H3105" s="1142"/>
      <c r="I3105" s="1148"/>
      <c r="J3105" s="1142"/>
      <c r="K3105" s="1142"/>
      <c r="L3105" s="1142"/>
      <c r="M3105" s="1142"/>
      <c r="N3105" s="1142"/>
    </row>
    <row r="3106" spans="1:14" s="3" customFormat="1" x14ac:dyDescent="0.25">
      <c r="A3106" s="727"/>
      <c r="B3106" s="609"/>
      <c r="C3106" s="609"/>
      <c r="D3106" s="610"/>
      <c r="E3106" s="1140"/>
      <c r="F3106" s="1141"/>
      <c r="G3106" s="1142"/>
      <c r="H3106" s="1142"/>
      <c r="I3106" s="1148"/>
      <c r="J3106" s="1142"/>
      <c r="K3106" s="1142"/>
      <c r="L3106" s="1142"/>
      <c r="M3106" s="1142"/>
      <c r="N3106" s="1142"/>
    </row>
    <row r="3107" spans="1:14" s="3" customFormat="1" x14ac:dyDescent="0.25">
      <c r="A3107" s="727"/>
      <c r="B3107" s="609"/>
      <c r="C3107" s="609"/>
      <c r="D3107" s="610"/>
      <c r="E3107" s="1140"/>
      <c r="F3107" s="1141"/>
      <c r="G3107" s="1142"/>
      <c r="H3107" s="1142"/>
      <c r="I3107" s="1148"/>
      <c r="J3107" s="1142"/>
      <c r="K3107" s="1142"/>
      <c r="L3107" s="1142"/>
      <c r="M3107" s="1142"/>
      <c r="N3107" s="1142"/>
    </row>
    <row r="3108" spans="1:14" s="3" customFormat="1" x14ac:dyDescent="0.25">
      <c r="A3108" s="727"/>
      <c r="B3108" s="609"/>
      <c r="C3108" s="609"/>
      <c r="D3108" s="610"/>
      <c r="E3108" s="1140"/>
      <c r="F3108" s="1141"/>
      <c r="G3108" s="1142"/>
      <c r="H3108" s="1142"/>
      <c r="I3108" s="1148"/>
      <c r="J3108" s="1142"/>
      <c r="K3108" s="1142"/>
      <c r="L3108" s="1142"/>
      <c r="M3108" s="1142"/>
      <c r="N3108" s="1142"/>
    </row>
    <row r="3109" spans="1:14" s="3" customFormat="1" x14ac:dyDescent="0.25">
      <c r="A3109" s="727"/>
      <c r="B3109" s="609"/>
      <c r="C3109" s="609"/>
      <c r="D3109" s="610"/>
      <c r="E3109" s="1140"/>
      <c r="F3109" s="1141"/>
      <c r="G3109" s="1142"/>
      <c r="H3109" s="1142"/>
      <c r="I3109" s="1148"/>
      <c r="J3109" s="1142"/>
      <c r="K3109" s="1142"/>
      <c r="L3109" s="1142"/>
      <c r="M3109" s="1142"/>
      <c r="N3109" s="1142"/>
    </row>
    <row r="3110" spans="1:14" s="3" customFormat="1" x14ac:dyDescent="0.25">
      <c r="A3110" s="727"/>
      <c r="B3110" s="609"/>
      <c r="C3110" s="609"/>
      <c r="D3110" s="610"/>
      <c r="E3110" s="1140"/>
      <c r="F3110" s="1141"/>
      <c r="G3110" s="1142"/>
      <c r="H3110" s="1142"/>
      <c r="I3110" s="1148"/>
      <c r="J3110" s="1142"/>
      <c r="K3110" s="1142"/>
      <c r="L3110" s="1142"/>
      <c r="M3110" s="1142"/>
      <c r="N3110" s="1142"/>
    </row>
    <row r="3111" spans="1:14" s="3" customFormat="1" x14ac:dyDescent="0.25">
      <c r="A3111" s="727"/>
      <c r="B3111" s="609"/>
      <c r="C3111" s="609"/>
      <c r="D3111" s="610"/>
      <c r="E3111" s="1140"/>
      <c r="F3111" s="1141"/>
      <c r="G3111" s="1142"/>
      <c r="H3111" s="1142"/>
      <c r="I3111" s="1148"/>
      <c r="J3111" s="1142"/>
      <c r="K3111" s="1142"/>
      <c r="L3111" s="1142"/>
      <c r="M3111" s="1142"/>
      <c r="N3111" s="1142"/>
    </row>
    <row r="3112" spans="1:14" s="3" customFormat="1" x14ac:dyDescent="0.25">
      <c r="A3112" s="727"/>
      <c r="B3112" s="609"/>
      <c r="C3112" s="609"/>
      <c r="D3112" s="610"/>
      <c r="E3112" s="1140"/>
      <c r="F3112" s="1141"/>
      <c r="G3112" s="1142"/>
      <c r="H3112" s="1142"/>
      <c r="I3112" s="1148"/>
      <c r="J3112" s="1142"/>
      <c r="K3112" s="1142"/>
      <c r="L3112" s="1142"/>
      <c r="M3112" s="1142"/>
      <c r="N3112" s="1142"/>
    </row>
    <row r="3113" spans="1:14" s="3" customFormat="1" x14ac:dyDescent="0.25">
      <c r="A3113" s="727"/>
      <c r="B3113" s="609"/>
      <c r="C3113" s="609"/>
      <c r="D3113" s="610"/>
      <c r="E3113" s="1140"/>
      <c r="F3113" s="1141"/>
      <c r="G3113" s="1142"/>
      <c r="H3113" s="1142"/>
      <c r="I3113" s="1148"/>
      <c r="J3113" s="1142"/>
      <c r="K3113" s="1142"/>
      <c r="L3113" s="1142"/>
      <c r="M3113" s="1142"/>
      <c r="N3113" s="1142"/>
    </row>
    <row r="3114" spans="1:14" s="3" customFormat="1" x14ac:dyDescent="0.25">
      <c r="A3114" s="727"/>
      <c r="B3114" s="609"/>
      <c r="C3114" s="609"/>
      <c r="D3114" s="610"/>
      <c r="E3114" s="1140"/>
      <c r="F3114" s="1141"/>
      <c r="G3114" s="1142"/>
      <c r="H3114" s="1142"/>
      <c r="I3114" s="1148"/>
      <c r="J3114" s="1142"/>
      <c r="K3114" s="1142"/>
      <c r="L3114" s="1142"/>
      <c r="M3114" s="1142"/>
      <c r="N3114" s="1142"/>
    </row>
    <row r="3115" spans="1:14" s="3" customFormat="1" x14ac:dyDescent="0.25">
      <c r="A3115" s="727"/>
      <c r="B3115" s="609"/>
      <c r="C3115" s="609"/>
      <c r="D3115" s="610"/>
      <c r="E3115" s="1140"/>
      <c r="F3115" s="1141"/>
      <c r="G3115" s="1142"/>
      <c r="H3115" s="1142"/>
      <c r="I3115" s="1148"/>
      <c r="J3115" s="1142"/>
      <c r="K3115" s="1142"/>
      <c r="L3115" s="1142"/>
      <c r="M3115" s="1142"/>
      <c r="N3115" s="1142"/>
    </row>
    <row r="3116" spans="1:14" s="3" customFormat="1" x14ac:dyDescent="0.25">
      <c r="A3116" s="727"/>
      <c r="B3116" s="609"/>
      <c r="C3116" s="609"/>
      <c r="D3116" s="610"/>
      <c r="E3116" s="1140"/>
      <c r="F3116" s="1141"/>
      <c r="G3116" s="1142"/>
      <c r="H3116" s="1142"/>
      <c r="I3116" s="1148"/>
      <c r="J3116" s="1142"/>
      <c r="K3116" s="1142"/>
      <c r="L3116" s="1142"/>
      <c r="M3116" s="1142"/>
      <c r="N3116" s="1142"/>
    </row>
    <row r="3117" spans="1:14" s="3" customFormat="1" x14ac:dyDescent="0.25">
      <c r="A3117" s="727"/>
      <c r="B3117" s="609"/>
      <c r="C3117" s="609"/>
      <c r="D3117" s="610"/>
      <c r="E3117" s="1140"/>
      <c r="F3117" s="1141"/>
      <c r="G3117" s="1142"/>
      <c r="H3117" s="1142"/>
      <c r="I3117" s="1148"/>
      <c r="J3117" s="1142"/>
      <c r="K3117" s="1142"/>
      <c r="L3117" s="1142"/>
      <c r="M3117" s="1142"/>
      <c r="N3117" s="1142"/>
    </row>
    <row r="3118" spans="1:14" s="3" customFormat="1" x14ac:dyDescent="0.25">
      <c r="A3118" s="727"/>
      <c r="B3118" s="609"/>
      <c r="C3118" s="609"/>
      <c r="D3118" s="610"/>
      <c r="E3118" s="1140"/>
      <c r="F3118" s="1141"/>
      <c r="G3118" s="1142"/>
      <c r="H3118" s="1142"/>
      <c r="I3118" s="1148"/>
      <c r="J3118" s="1142"/>
      <c r="K3118" s="1142"/>
      <c r="L3118" s="1142"/>
      <c r="M3118" s="1142"/>
      <c r="N3118" s="1142"/>
    </row>
    <row r="3119" spans="1:14" s="3" customFormat="1" x14ac:dyDescent="0.25">
      <c r="A3119" s="727"/>
      <c r="B3119" s="609"/>
      <c r="C3119" s="609"/>
      <c r="D3119" s="610"/>
      <c r="E3119" s="1140"/>
      <c r="F3119" s="1141"/>
      <c r="G3119" s="1142"/>
      <c r="H3119" s="1142"/>
      <c r="I3119" s="1148"/>
      <c r="J3119" s="1142"/>
      <c r="K3119" s="1142"/>
      <c r="L3119" s="1142"/>
      <c r="M3119" s="1142"/>
      <c r="N3119" s="1142"/>
    </row>
    <row r="3120" spans="1:14" s="3" customFormat="1" x14ac:dyDescent="0.25">
      <c r="A3120" s="727"/>
      <c r="B3120" s="609"/>
      <c r="C3120" s="609"/>
      <c r="D3120" s="610"/>
      <c r="E3120" s="1140"/>
      <c r="F3120" s="1141"/>
      <c r="G3120" s="1142"/>
      <c r="H3120" s="1142"/>
      <c r="I3120" s="1148"/>
      <c r="J3120" s="1142"/>
      <c r="K3120" s="1142"/>
      <c r="L3120" s="1142"/>
      <c r="M3120" s="1142"/>
      <c r="N3120" s="1142"/>
    </row>
    <row r="3121" spans="1:14" s="3" customFormat="1" x14ac:dyDescent="0.25">
      <c r="A3121" s="727"/>
      <c r="B3121" s="609"/>
      <c r="C3121" s="609"/>
      <c r="D3121" s="610"/>
      <c r="E3121" s="1140"/>
      <c r="F3121" s="1141"/>
      <c r="G3121" s="1142"/>
      <c r="H3121" s="1142"/>
      <c r="I3121" s="1148"/>
      <c r="J3121" s="1142"/>
      <c r="K3121" s="1142"/>
      <c r="L3121" s="1142"/>
      <c r="M3121" s="1142"/>
      <c r="N3121" s="1142"/>
    </row>
    <row r="3122" spans="1:14" s="3" customFormat="1" x14ac:dyDescent="0.25">
      <c r="A3122" s="727"/>
      <c r="B3122" s="609"/>
      <c r="C3122" s="609"/>
      <c r="D3122" s="610"/>
      <c r="E3122" s="1140"/>
      <c r="F3122" s="1141"/>
      <c r="G3122" s="1142"/>
      <c r="H3122" s="1142"/>
      <c r="I3122" s="1148"/>
      <c r="J3122" s="1142"/>
      <c r="K3122" s="1142"/>
      <c r="L3122" s="1142"/>
      <c r="M3122" s="1142"/>
      <c r="N3122" s="1142"/>
    </row>
    <row r="3123" spans="1:14" s="3" customFormat="1" x14ac:dyDescent="0.25">
      <c r="A3123" s="727"/>
      <c r="B3123" s="609"/>
      <c r="C3123" s="609"/>
      <c r="D3123" s="610"/>
      <c r="E3123" s="1140"/>
      <c r="F3123" s="1141"/>
      <c r="G3123" s="1142"/>
      <c r="H3123" s="1142"/>
      <c r="I3123" s="1148"/>
      <c r="J3123" s="1142"/>
      <c r="K3123" s="1142"/>
      <c r="L3123" s="1142"/>
      <c r="M3123" s="1142"/>
      <c r="N3123" s="1142"/>
    </row>
    <row r="3124" spans="1:14" s="3" customFormat="1" x14ac:dyDescent="0.25">
      <c r="A3124" s="727"/>
      <c r="B3124" s="609"/>
      <c r="C3124" s="609"/>
      <c r="D3124" s="610"/>
      <c r="E3124" s="1140"/>
      <c r="F3124" s="1141"/>
      <c r="G3124" s="1142"/>
      <c r="H3124" s="1142"/>
      <c r="I3124" s="1148"/>
      <c r="J3124" s="1142"/>
      <c r="K3124" s="1142"/>
      <c r="L3124" s="1142"/>
      <c r="M3124" s="1142"/>
      <c r="N3124" s="1142"/>
    </row>
    <row r="3125" spans="1:14" s="3" customFormat="1" x14ac:dyDescent="0.25">
      <c r="A3125" s="727"/>
      <c r="B3125" s="609"/>
      <c r="C3125" s="609"/>
      <c r="D3125" s="610"/>
      <c r="E3125" s="1140"/>
      <c r="F3125" s="1141"/>
      <c r="G3125" s="1142"/>
      <c r="H3125" s="1142"/>
      <c r="I3125" s="1148"/>
      <c r="J3125" s="1142"/>
      <c r="K3125" s="1142"/>
      <c r="L3125" s="1142"/>
      <c r="M3125" s="1142"/>
      <c r="N3125" s="1142"/>
    </row>
    <row r="3126" spans="1:14" s="3" customFormat="1" x14ac:dyDescent="0.25">
      <c r="A3126" s="727"/>
      <c r="B3126" s="609"/>
      <c r="C3126" s="609"/>
      <c r="D3126" s="610"/>
      <c r="E3126" s="1140"/>
      <c r="F3126" s="1141"/>
      <c r="G3126" s="1142"/>
      <c r="H3126" s="1142"/>
      <c r="I3126" s="1148"/>
      <c r="J3126" s="1142"/>
      <c r="K3126" s="1142"/>
      <c r="L3126" s="1142"/>
      <c r="M3126" s="1142"/>
      <c r="N3126" s="1142"/>
    </row>
    <row r="3127" spans="1:14" s="3" customFormat="1" x14ac:dyDescent="0.25">
      <c r="A3127" s="727"/>
      <c r="B3127" s="609"/>
      <c r="C3127" s="609"/>
      <c r="D3127" s="610"/>
      <c r="E3127" s="1140"/>
      <c r="F3127" s="1141"/>
      <c r="G3127" s="1142"/>
      <c r="H3127" s="1142"/>
      <c r="I3127" s="1148"/>
      <c r="J3127" s="1142"/>
      <c r="K3127" s="1142"/>
      <c r="L3127" s="1142"/>
      <c r="M3127" s="1142"/>
      <c r="N3127" s="1142"/>
    </row>
    <row r="3128" spans="1:14" s="3" customFormat="1" x14ac:dyDescent="0.25">
      <c r="A3128" s="727"/>
      <c r="B3128" s="609"/>
      <c r="C3128" s="609"/>
      <c r="D3128" s="610"/>
      <c r="E3128" s="1140"/>
      <c r="F3128" s="1141"/>
      <c r="G3128" s="1142"/>
      <c r="H3128" s="1142"/>
      <c r="I3128" s="1148"/>
      <c r="J3128" s="1142"/>
      <c r="K3128" s="1142"/>
      <c r="L3128" s="1142"/>
      <c r="M3128" s="1142"/>
      <c r="N3128" s="1142"/>
    </row>
    <row r="3129" spans="1:14" s="3" customFormat="1" x14ac:dyDescent="0.25">
      <c r="A3129" s="727"/>
      <c r="B3129" s="609"/>
      <c r="C3129" s="609"/>
      <c r="D3129" s="610"/>
      <c r="E3129" s="1140"/>
      <c r="F3129" s="1141"/>
      <c r="G3129" s="1142"/>
      <c r="H3129" s="1142"/>
      <c r="I3129" s="1148"/>
      <c r="J3129" s="1142"/>
      <c r="K3129" s="1142"/>
      <c r="L3129" s="1142"/>
      <c r="M3129" s="1142"/>
      <c r="N3129" s="1142"/>
    </row>
    <row r="3130" spans="1:14" s="3" customFormat="1" x14ac:dyDescent="0.25">
      <c r="A3130" s="727"/>
      <c r="B3130" s="609"/>
      <c r="C3130" s="609"/>
      <c r="D3130" s="610"/>
      <c r="E3130" s="1140"/>
      <c r="F3130" s="1141"/>
      <c r="G3130" s="1142"/>
      <c r="H3130" s="1142"/>
      <c r="I3130" s="1148"/>
      <c r="J3130" s="1142"/>
      <c r="K3130" s="1142"/>
      <c r="L3130" s="1142"/>
      <c r="M3130" s="1142"/>
      <c r="N3130" s="1142"/>
    </row>
    <row r="3131" spans="1:14" s="3" customFormat="1" x14ac:dyDescent="0.25">
      <c r="A3131" s="727"/>
      <c r="B3131" s="609"/>
      <c r="C3131" s="609"/>
      <c r="D3131" s="610"/>
      <c r="E3131" s="1140"/>
      <c r="F3131" s="1141"/>
      <c r="G3131" s="1142"/>
      <c r="H3131" s="1142"/>
      <c r="I3131" s="1148"/>
      <c r="J3131" s="1142"/>
      <c r="K3131" s="1142"/>
      <c r="L3131" s="1142"/>
      <c r="M3131" s="1142"/>
      <c r="N3131" s="1142"/>
    </row>
    <row r="3132" spans="1:14" s="3" customFormat="1" x14ac:dyDescent="0.25">
      <c r="A3132" s="727"/>
      <c r="B3132" s="609"/>
      <c r="C3132" s="609"/>
      <c r="D3132" s="610"/>
      <c r="E3132" s="1140"/>
      <c r="F3132" s="1141"/>
      <c r="G3132" s="1142"/>
      <c r="H3132" s="1142"/>
      <c r="I3132" s="1148"/>
      <c r="J3132" s="1142"/>
      <c r="K3132" s="1142"/>
      <c r="L3132" s="1142"/>
      <c r="M3132" s="1142"/>
      <c r="N3132" s="1142"/>
    </row>
    <row r="3133" spans="1:14" s="3" customFormat="1" x14ac:dyDescent="0.25">
      <c r="A3133" s="727"/>
      <c r="B3133" s="609"/>
      <c r="C3133" s="609"/>
      <c r="D3133" s="610"/>
      <c r="E3133" s="1140"/>
      <c r="F3133" s="1141"/>
      <c r="G3133" s="1142"/>
      <c r="H3133" s="1142"/>
      <c r="I3133" s="1148"/>
      <c r="J3133" s="1142"/>
      <c r="K3133" s="1142"/>
      <c r="L3133" s="1142"/>
      <c r="M3133" s="1142"/>
      <c r="N3133" s="1142"/>
    </row>
    <row r="3134" spans="1:14" s="3" customFormat="1" x14ac:dyDescent="0.25">
      <c r="A3134" s="727"/>
      <c r="B3134" s="609"/>
      <c r="C3134" s="609"/>
      <c r="D3134" s="610"/>
      <c r="E3134" s="1140"/>
      <c r="F3134" s="1141"/>
      <c r="G3134" s="1142"/>
      <c r="H3134" s="1142"/>
      <c r="I3134" s="1148"/>
      <c r="J3134" s="1142"/>
      <c r="K3134" s="1142"/>
      <c r="L3134" s="1142"/>
      <c r="M3134" s="1142"/>
      <c r="N3134" s="1142"/>
    </row>
    <row r="3135" spans="1:14" s="3" customFormat="1" x14ac:dyDescent="0.25">
      <c r="A3135" s="727"/>
      <c r="B3135" s="609"/>
      <c r="C3135" s="609"/>
      <c r="D3135" s="610"/>
      <c r="E3135" s="1140"/>
      <c r="F3135" s="1141"/>
      <c r="G3135" s="1142"/>
      <c r="H3135" s="1142"/>
      <c r="I3135" s="1148"/>
      <c r="J3135" s="1142"/>
      <c r="K3135" s="1142"/>
      <c r="L3135" s="1142"/>
      <c r="M3135" s="1142"/>
      <c r="N3135" s="1142"/>
    </row>
    <row r="3136" spans="1:14" s="3" customFormat="1" x14ac:dyDescent="0.25">
      <c r="A3136" s="727"/>
      <c r="B3136" s="609"/>
      <c r="C3136" s="609"/>
      <c r="D3136" s="610"/>
      <c r="E3136" s="1140"/>
      <c r="F3136" s="1141"/>
      <c r="G3136" s="1142"/>
      <c r="H3136" s="1142"/>
      <c r="I3136" s="1148"/>
      <c r="J3136" s="1142"/>
      <c r="K3136" s="1142"/>
      <c r="L3136" s="1142"/>
      <c r="M3136" s="1142"/>
      <c r="N3136" s="1142"/>
    </row>
    <row r="3137" spans="1:14" s="3" customFormat="1" x14ac:dyDescent="0.25">
      <c r="A3137" s="727"/>
      <c r="B3137" s="609"/>
      <c r="C3137" s="609"/>
      <c r="D3137" s="610"/>
      <c r="E3137" s="1140"/>
      <c r="F3137" s="1141"/>
      <c r="G3137" s="1142"/>
      <c r="H3137" s="1142"/>
      <c r="I3137" s="1148"/>
      <c r="J3137" s="1142"/>
      <c r="K3137" s="1142"/>
      <c r="L3137" s="1142"/>
      <c r="M3137" s="1142"/>
      <c r="N3137" s="1142"/>
    </row>
    <row r="3138" spans="1:14" s="3" customFormat="1" x14ac:dyDescent="0.25">
      <c r="A3138" s="727"/>
      <c r="B3138" s="609"/>
      <c r="C3138" s="609"/>
      <c r="D3138" s="610"/>
      <c r="E3138" s="1140"/>
      <c r="F3138" s="1141"/>
      <c r="G3138" s="1142"/>
      <c r="H3138" s="1142"/>
      <c r="I3138" s="1148"/>
      <c r="J3138" s="1142"/>
      <c r="K3138" s="1142"/>
      <c r="L3138" s="1142"/>
      <c r="M3138" s="1142"/>
      <c r="N3138" s="1142"/>
    </row>
    <row r="3139" spans="1:14" s="3" customFormat="1" x14ac:dyDescent="0.25">
      <c r="A3139" s="727"/>
      <c r="B3139" s="609"/>
      <c r="C3139" s="609"/>
      <c r="D3139" s="610"/>
      <c r="E3139" s="1140"/>
      <c r="F3139" s="1141"/>
      <c r="G3139" s="1142"/>
      <c r="H3139" s="1142"/>
      <c r="I3139" s="1148"/>
      <c r="J3139" s="1142"/>
      <c r="K3139" s="1142"/>
      <c r="L3139" s="1142"/>
      <c r="M3139" s="1142"/>
      <c r="N3139" s="1142"/>
    </row>
    <row r="3140" spans="1:14" s="3" customFormat="1" x14ac:dyDescent="0.25">
      <c r="A3140" s="727"/>
      <c r="B3140" s="609"/>
      <c r="C3140" s="609"/>
      <c r="D3140" s="610"/>
      <c r="E3140" s="1140"/>
      <c r="F3140" s="1141"/>
      <c r="G3140" s="1142"/>
      <c r="H3140" s="1142"/>
      <c r="I3140" s="1148"/>
      <c r="J3140" s="1142"/>
      <c r="K3140" s="1142"/>
      <c r="L3140" s="1142"/>
      <c r="M3140" s="1142"/>
      <c r="N3140" s="1142"/>
    </row>
    <row r="3141" spans="1:14" s="3" customFormat="1" x14ac:dyDescent="0.25">
      <c r="A3141" s="727"/>
      <c r="B3141" s="609"/>
      <c r="C3141" s="609"/>
      <c r="D3141" s="610"/>
      <c r="E3141" s="1140"/>
      <c r="F3141" s="1141"/>
      <c r="G3141" s="1142"/>
      <c r="H3141" s="1142"/>
      <c r="I3141" s="1148"/>
      <c r="J3141" s="1142"/>
      <c r="K3141" s="1142"/>
      <c r="L3141" s="1142"/>
      <c r="M3141" s="1142"/>
      <c r="N3141" s="1142"/>
    </row>
    <row r="3142" spans="1:14" s="3" customFormat="1" x14ac:dyDescent="0.25">
      <c r="A3142" s="727"/>
      <c r="B3142" s="609"/>
      <c r="C3142" s="609"/>
      <c r="D3142" s="610"/>
      <c r="E3142" s="1140"/>
      <c r="F3142" s="1141"/>
      <c r="G3142" s="1142"/>
      <c r="H3142" s="1142"/>
      <c r="I3142" s="1148"/>
      <c r="J3142" s="1142"/>
      <c r="K3142" s="1142"/>
      <c r="L3142" s="1142"/>
      <c r="M3142" s="1142"/>
      <c r="N3142" s="1142"/>
    </row>
    <row r="3143" spans="1:14" s="3" customFormat="1" x14ac:dyDescent="0.25">
      <c r="A3143" s="727"/>
      <c r="B3143" s="609"/>
      <c r="C3143" s="609"/>
      <c r="D3143" s="610"/>
      <c r="E3143" s="1140"/>
      <c r="F3143" s="1141"/>
      <c r="G3143" s="1142"/>
      <c r="H3143" s="1142"/>
      <c r="I3143" s="1148"/>
      <c r="J3143" s="1142"/>
      <c r="K3143" s="1142"/>
      <c r="L3143" s="1142"/>
      <c r="M3143" s="1142"/>
      <c r="N3143" s="1142"/>
    </row>
    <row r="3144" spans="1:14" s="3" customFormat="1" x14ac:dyDescent="0.25">
      <c r="A3144" s="727"/>
      <c r="B3144" s="609"/>
      <c r="C3144" s="609"/>
      <c r="D3144" s="610"/>
      <c r="E3144" s="1140"/>
      <c r="F3144" s="1141"/>
      <c r="G3144" s="1142"/>
      <c r="H3144" s="1142"/>
      <c r="I3144" s="1148"/>
      <c r="J3144" s="1142"/>
      <c r="K3144" s="1142"/>
      <c r="L3144" s="1142"/>
      <c r="M3144" s="1142"/>
      <c r="N3144" s="1142"/>
    </row>
    <row r="3145" spans="1:14" s="3" customFormat="1" x14ac:dyDescent="0.25">
      <c r="A3145" s="727"/>
      <c r="B3145" s="609"/>
      <c r="C3145" s="609"/>
      <c r="D3145" s="610"/>
      <c r="E3145" s="1140"/>
      <c r="F3145" s="1141"/>
      <c r="G3145" s="1142"/>
      <c r="H3145" s="1142"/>
      <c r="I3145" s="1148"/>
      <c r="J3145" s="1142"/>
      <c r="K3145" s="1142"/>
      <c r="L3145" s="1142"/>
      <c r="M3145" s="1142"/>
      <c r="N3145" s="1142"/>
    </row>
    <row r="3146" spans="1:14" s="3" customFormat="1" x14ac:dyDescent="0.25">
      <c r="A3146" s="727"/>
      <c r="B3146" s="609"/>
      <c r="C3146" s="609"/>
      <c r="D3146" s="610"/>
      <c r="E3146" s="1140"/>
      <c r="F3146" s="1141"/>
      <c r="G3146" s="1142"/>
      <c r="H3146" s="1142"/>
      <c r="I3146" s="1148"/>
      <c r="J3146" s="1142"/>
      <c r="K3146" s="1142"/>
      <c r="L3146" s="1142"/>
      <c r="M3146" s="1142"/>
      <c r="N3146" s="1142"/>
    </row>
    <row r="3147" spans="1:14" s="3" customFormat="1" x14ac:dyDescent="0.25">
      <c r="A3147" s="727"/>
      <c r="B3147" s="609"/>
      <c r="C3147" s="609"/>
      <c r="D3147" s="610"/>
      <c r="E3147" s="1140"/>
      <c r="F3147" s="1141"/>
      <c r="G3147" s="1142"/>
      <c r="H3147" s="1142"/>
      <c r="I3147" s="1148"/>
      <c r="J3147" s="1142"/>
      <c r="K3147" s="1142"/>
      <c r="L3147" s="1142"/>
      <c r="M3147" s="1142"/>
      <c r="N3147" s="1142"/>
    </row>
    <row r="3148" spans="1:14" s="3" customFormat="1" x14ac:dyDescent="0.25">
      <c r="A3148" s="727"/>
      <c r="B3148" s="609"/>
      <c r="C3148" s="609"/>
      <c r="D3148" s="610"/>
      <c r="E3148" s="1140"/>
      <c r="F3148" s="1141"/>
      <c r="G3148" s="1142"/>
      <c r="H3148" s="1142"/>
      <c r="I3148" s="1148"/>
      <c r="J3148" s="1142"/>
      <c r="K3148" s="1142"/>
      <c r="L3148" s="1142"/>
      <c r="M3148" s="1142"/>
      <c r="N3148" s="1142"/>
    </row>
    <row r="3149" spans="1:14" s="3" customFormat="1" x14ac:dyDescent="0.25">
      <c r="A3149" s="727"/>
      <c r="B3149" s="609"/>
      <c r="C3149" s="609"/>
      <c r="D3149" s="610"/>
      <c r="E3149" s="1140"/>
      <c r="F3149" s="1141"/>
      <c r="G3149" s="1142"/>
      <c r="H3149" s="1142"/>
      <c r="I3149" s="1148"/>
      <c r="J3149" s="1142"/>
      <c r="K3149" s="1142"/>
      <c r="L3149" s="1142"/>
      <c r="M3149" s="1142"/>
      <c r="N3149" s="1142"/>
    </row>
    <row r="3150" spans="1:14" s="3" customFormat="1" x14ac:dyDescent="0.25">
      <c r="A3150" s="727"/>
      <c r="B3150" s="609"/>
      <c r="C3150" s="609"/>
      <c r="D3150" s="610"/>
      <c r="E3150" s="1140"/>
      <c r="F3150" s="1141"/>
      <c r="G3150" s="1142"/>
      <c r="H3150" s="1142"/>
      <c r="I3150" s="1148"/>
      <c r="J3150" s="1142"/>
      <c r="K3150" s="1142"/>
      <c r="L3150" s="1142"/>
      <c r="M3150" s="1142"/>
      <c r="N3150" s="1142"/>
    </row>
    <row r="3151" spans="1:14" s="3" customFormat="1" x14ac:dyDescent="0.25">
      <c r="A3151" s="727"/>
      <c r="B3151" s="609"/>
      <c r="C3151" s="609"/>
      <c r="D3151" s="610"/>
      <c r="E3151" s="1140"/>
      <c r="F3151" s="1141"/>
      <c r="G3151" s="1142"/>
      <c r="H3151" s="1142"/>
      <c r="I3151" s="1148"/>
      <c r="J3151" s="1142"/>
      <c r="K3151" s="1142"/>
      <c r="L3151" s="1142"/>
      <c r="M3151" s="1142"/>
      <c r="N3151" s="1142"/>
    </row>
    <row r="3152" spans="1:14" s="3" customFormat="1" x14ac:dyDescent="0.25">
      <c r="A3152" s="727"/>
      <c r="B3152" s="609"/>
      <c r="C3152" s="609"/>
      <c r="D3152" s="610"/>
      <c r="E3152" s="1140"/>
      <c r="F3152" s="1141"/>
      <c r="G3152" s="1142"/>
      <c r="H3152" s="1142"/>
      <c r="I3152" s="1148"/>
      <c r="J3152" s="1142"/>
      <c r="K3152" s="1142"/>
      <c r="L3152" s="1142"/>
      <c r="M3152" s="1142"/>
      <c r="N3152" s="1142"/>
    </row>
    <row r="3153" spans="1:14" s="3" customFormat="1" x14ac:dyDescent="0.25">
      <c r="A3153" s="727"/>
      <c r="B3153" s="609"/>
      <c r="C3153" s="609"/>
      <c r="D3153" s="610"/>
      <c r="E3153" s="1140"/>
      <c r="F3153" s="1141"/>
      <c r="G3153" s="1142"/>
      <c r="H3153" s="1142"/>
      <c r="I3153" s="1148"/>
      <c r="J3153" s="1142"/>
      <c r="K3153" s="1142"/>
      <c r="L3153" s="1142"/>
      <c r="M3153" s="1142"/>
      <c r="N3153" s="1142"/>
    </row>
    <row r="3154" spans="1:14" s="3" customFormat="1" x14ac:dyDescent="0.25">
      <c r="A3154" s="727"/>
      <c r="B3154" s="609"/>
      <c r="C3154" s="609"/>
      <c r="D3154" s="610"/>
      <c r="E3154" s="1140"/>
      <c r="F3154" s="1141"/>
      <c r="G3154" s="1142"/>
      <c r="H3154" s="1142"/>
      <c r="I3154" s="1148"/>
      <c r="J3154" s="1142"/>
      <c r="K3154" s="1142"/>
      <c r="L3154" s="1142"/>
      <c r="M3154" s="1142"/>
      <c r="N3154" s="1142"/>
    </row>
    <row r="3155" spans="1:14" s="3" customFormat="1" x14ac:dyDescent="0.25">
      <c r="A3155" s="727"/>
      <c r="B3155" s="609"/>
      <c r="C3155" s="609"/>
      <c r="D3155" s="610"/>
      <c r="E3155" s="1140"/>
      <c r="F3155" s="1141"/>
      <c r="G3155" s="1142"/>
      <c r="H3155" s="1142"/>
      <c r="I3155" s="1148"/>
      <c r="J3155" s="1142"/>
      <c r="K3155" s="1142"/>
      <c r="L3155" s="1142"/>
      <c r="M3155" s="1142"/>
      <c r="N3155" s="1142"/>
    </row>
    <row r="3156" spans="1:14" s="3" customFormat="1" x14ac:dyDescent="0.25">
      <c r="A3156" s="727"/>
      <c r="B3156" s="609"/>
      <c r="C3156" s="609"/>
      <c r="D3156" s="610"/>
      <c r="E3156" s="1140"/>
      <c r="F3156" s="1141"/>
      <c r="G3156" s="1142"/>
      <c r="H3156" s="1142"/>
      <c r="I3156" s="1148"/>
      <c r="J3156" s="1142"/>
      <c r="K3156" s="1142"/>
      <c r="L3156" s="1142"/>
      <c r="M3156" s="1142"/>
      <c r="N3156" s="1142"/>
    </row>
    <row r="3157" spans="1:14" s="3" customFormat="1" x14ac:dyDescent="0.25">
      <c r="A3157" s="727"/>
      <c r="B3157" s="609"/>
      <c r="C3157" s="609"/>
      <c r="D3157" s="610"/>
      <c r="E3157" s="1140"/>
      <c r="F3157" s="1141"/>
      <c r="G3157" s="1142"/>
      <c r="H3157" s="1142"/>
      <c r="I3157" s="1148"/>
      <c r="J3157" s="1142"/>
      <c r="K3157" s="1142"/>
      <c r="L3157" s="1142"/>
      <c r="M3157" s="1142"/>
      <c r="N3157" s="1142"/>
    </row>
    <row r="3158" spans="1:14" s="3" customFormat="1" x14ac:dyDescent="0.25">
      <c r="A3158" s="727"/>
      <c r="B3158" s="609"/>
      <c r="C3158" s="609"/>
      <c r="D3158" s="610"/>
      <c r="E3158" s="1140"/>
      <c r="F3158" s="1141"/>
      <c r="G3158" s="1142"/>
      <c r="H3158" s="1142"/>
      <c r="I3158" s="1148"/>
      <c r="J3158" s="1142"/>
      <c r="K3158" s="1142"/>
      <c r="L3158" s="1142"/>
      <c r="M3158" s="1142"/>
      <c r="N3158" s="1142"/>
    </row>
    <row r="3159" spans="1:14" s="3" customFormat="1" x14ac:dyDescent="0.25">
      <c r="A3159" s="727"/>
      <c r="B3159" s="609"/>
      <c r="C3159" s="609"/>
      <c r="D3159" s="610"/>
      <c r="E3159" s="1140"/>
      <c r="F3159" s="1141"/>
      <c r="G3159" s="1142"/>
      <c r="H3159" s="1142"/>
      <c r="I3159" s="1148"/>
      <c r="J3159" s="1142"/>
      <c r="K3159" s="1142"/>
      <c r="L3159" s="1142"/>
      <c r="M3159" s="1142"/>
      <c r="N3159" s="1142"/>
    </row>
    <row r="3160" spans="1:14" s="3" customFormat="1" x14ac:dyDescent="0.25">
      <c r="A3160" s="727"/>
      <c r="B3160" s="609"/>
      <c r="C3160" s="609"/>
      <c r="D3160" s="610"/>
      <c r="E3160" s="1140"/>
      <c r="F3160" s="1141"/>
      <c r="G3160" s="1142"/>
      <c r="H3160" s="1142"/>
      <c r="I3160" s="1148"/>
      <c r="J3160" s="1142"/>
      <c r="K3160" s="1142"/>
      <c r="L3160" s="1142"/>
      <c r="M3160" s="1142"/>
      <c r="N3160" s="1142"/>
    </row>
    <row r="3161" spans="1:14" s="3" customFormat="1" x14ac:dyDescent="0.25">
      <c r="A3161" s="727"/>
      <c r="B3161" s="609"/>
      <c r="C3161" s="609"/>
      <c r="D3161" s="610"/>
      <c r="E3161" s="1140"/>
      <c r="F3161" s="1141"/>
      <c r="G3161" s="1142"/>
      <c r="H3161" s="1142"/>
      <c r="I3161" s="1148"/>
      <c r="J3161" s="1142"/>
      <c r="K3161" s="1142"/>
      <c r="L3161" s="1142"/>
      <c r="M3161" s="1142"/>
      <c r="N3161" s="1142"/>
    </row>
    <row r="3162" spans="1:14" s="3" customFormat="1" x14ac:dyDescent="0.25">
      <c r="A3162" s="727"/>
      <c r="B3162" s="609"/>
      <c r="C3162" s="609"/>
      <c r="D3162" s="610"/>
      <c r="E3162" s="1140"/>
      <c r="F3162" s="1141"/>
      <c r="G3162" s="1142"/>
      <c r="H3162" s="1142"/>
      <c r="I3162" s="1148"/>
      <c r="J3162" s="1142"/>
      <c r="K3162" s="1142"/>
      <c r="L3162" s="1142"/>
      <c r="M3162" s="1142"/>
      <c r="N3162" s="1142"/>
    </row>
    <row r="3163" spans="1:14" s="3" customFormat="1" x14ac:dyDescent="0.25">
      <c r="A3163" s="727"/>
      <c r="B3163" s="609"/>
      <c r="C3163" s="609"/>
      <c r="D3163" s="610"/>
      <c r="E3163" s="1140"/>
      <c r="F3163" s="1141"/>
      <c r="G3163" s="1142"/>
      <c r="H3163" s="1142"/>
      <c r="I3163" s="1148"/>
      <c r="J3163" s="1142"/>
      <c r="K3163" s="1142"/>
      <c r="L3163" s="1142"/>
      <c r="M3163" s="1142"/>
      <c r="N3163" s="1142"/>
    </row>
    <row r="3164" spans="1:14" s="3" customFormat="1" x14ac:dyDescent="0.25">
      <c r="A3164" s="727"/>
      <c r="B3164" s="609"/>
      <c r="C3164" s="609"/>
      <c r="D3164" s="610"/>
      <c r="E3164" s="1140"/>
      <c r="F3164" s="1141"/>
      <c r="G3164" s="1142"/>
      <c r="H3164" s="1142"/>
      <c r="I3164" s="1148"/>
      <c r="J3164" s="1142"/>
      <c r="K3164" s="1142"/>
      <c r="L3164" s="1142"/>
      <c r="M3164" s="1142"/>
      <c r="N3164" s="1142"/>
    </row>
    <row r="3165" spans="1:14" s="3" customFormat="1" x14ac:dyDescent="0.25">
      <c r="A3165" s="727"/>
      <c r="B3165" s="609"/>
      <c r="C3165" s="609"/>
      <c r="D3165" s="610"/>
      <c r="E3165" s="1140"/>
      <c r="F3165" s="1141"/>
      <c r="G3165" s="1142"/>
      <c r="H3165" s="1142"/>
      <c r="I3165" s="1148"/>
      <c r="J3165" s="1142"/>
      <c r="K3165" s="1142"/>
      <c r="L3165" s="1142"/>
      <c r="M3165" s="1142"/>
      <c r="N3165" s="1142"/>
    </row>
    <row r="3166" spans="1:14" s="3" customFormat="1" x14ac:dyDescent="0.25">
      <c r="A3166" s="727"/>
      <c r="B3166" s="609"/>
      <c r="C3166" s="609"/>
      <c r="D3166" s="610"/>
      <c r="E3166" s="1140"/>
      <c r="F3166" s="1141"/>
      <c r="G3166" s="1142"/>
      <c r="H3166" s="1142"/>
      <c r="I3166" s="1148"/>
      <c r="J3166" s="1142"/>
      <c r="K3166" s="1142"/>
      <c r="L3166" s="1142"/>
      <c r="M3166" s="1142"/>
      <c r="N3166" s="1142"/>
    </row>
    <row r="3167" spans="1:14" s="3" customFormat="1" x14ac:dyDescent="0.25">
      <c r="A3167" s="727"/>
      <c r="B3167" s="609"/>
      <c r="C3167" s="609"/>
      <c r="D3167" s="610"/>
      <c r="E3167" s="1140"/>
      <c r="F3167" s="1141"/>
      <c r="G3167" s="1142"/>
      <c r="H3167" s="1142"/>
      <c r="I3167" s="1148"/>
      <c r="J3167" s="1142"/>
      <c r="K3167" s="1142"/>
      <c r="L3167" s="1142"/>
      <c r="M3167" s="1142"/>
      <c r="N3167" s="1142"/>
    </row>
    <row r="3168" spans="1:14" s="3" customFormat="1" x14ac:dyDescent="0.25">
      <c r="A3168" s="727"/>
      <c r="B3168" s="609"/>
      <c r="C3168" s="609"/>
      <c r="D3168" s="610"/>
      <c r="E3168" s="1140"/>
      <c r="F3168" s="1141"/>
      <c r="G3168" s="1142"/>
      <c r="H3168" s="1142"/>
      <c r="I3168" s="1148"/>
      <c r="J3168" s="1142"/>
      <c r="K3168" s="1142"/>
      <c r="L3168" s="1142"/>
      <c r="M3168" s="1142"/>
      <c r="N3168" s="1142"/>
    </row>
    <row r="3169" spans="1:14" s="3" customFormat="1" x14ac:dyDescent="0.25">
      <c r="A3169" s="727"/>
      <c r="B3169" s="609"/>
      <c r="C3169" s="609"/>
      <c r="D3169" s="610"/>
      <c r="E3169" s="1140"/>
      <c r="F3169" s="1141"/>
      <c r="G3169" s="1142"/>
      <c r="H3169" s="1142"/>
      <c r="I3169" s="1148"/>
      <c r="J3169" s="1142"/>
      <c r="K3169" s="1142"/>
      <c r="L3169" s="1142"/>
      <c r="M3169" s="1142"/>
      <c r="N3169" s="1142"/>
    </row>
    <row r="3170" spans="1:14" s="3" customFormat="1" x14ac:dyDescent="0.25">
      <c r="A3170" s="727"/>
      <c r="B3170" s="609"/>
      <c r="C3170" s="609"/>
      <c r="D3170" s="610"/>
      <c r="E3170" s="1140"/>
      <c r="F3170" s="1141"/>
      <c r="G3170" s="1142"/>
      <c r="H3170" s="1142"/>
      <c r="I3170" s="1148"/>
      <c r="J3170" s="1142"/>
      <c r="K3170" s="1142"/>
      <c r="L3170" s="1142"/>
      <c r="M3170" s="1142"/>
      <c r="N3170" s="1142"/>
    </row>
    <row r="3171" spans="1:14" s="3" customFormat="1" x14ac:dyDescent="0.25">
      <c r="A3171" s="727"/>
      <c r="B3171" s="609"/>
      <c r="C3171" s="609"/>
      <c r="D3171" s="610"/>
      <c r="E3171" s="1140"/>
      <c r="F3171" s="1141"/>
      <c r="G3171" s="1142"/>
      <c r="H3171" s="1142"/>
      <c r="I3171" s="1148"/>
      <c r="J3171" s="1142"/>
      <c r="K3171" s="1142"/>
      <c r="L3171" s="1142"/>
      <c r="M3171" s="1142"/>
      <c r="N3171" s="1142"/>
    </row>
    <row r="3172" spans="1:14" s="3" customFormat="1" x14ac:dyDescent="0.25">
      <c r="A3172" s="727"/>
      <c r="B3172" s="609"/>
      <c r="C3172" s="609"/>
      <c r="D3172" s="610"/>
      <c r="E3172" s="1140"/>
      <c r="F3172" s="1141"/>
      <c r="G3172" s="1142"/>
      <c r="H3172" s="1142"/>
      <c r="I3172" s="1148"/>
      <c r="J3172" s="1142"/>
      <c r="K3172" s="1142"/>
      <c r="L3172" s="1142"/>
      <c r="M3172" s="1142"/>
      <c r="N3172" s="1142"/>
    </row>
    <row r="3173" spans="1:14" s="3" customFormat="1" x14ac:dyDescent="0.25">
      <c r="A3173" s="727"/>
      <c r="B3173" s="609"/>
      <c r="C3173" s="609"/>
      <c r="D3173" s="610"/>
      <c r="E3173" s="1140"/>
      <c r="F3173" s="1141"/>
      <c r="G3173" s="1142"/>
      <c r="H3173" s="1142"/>
      <c r="I3173" s="1148"/>
      <c r="J3173" s="1142"/>
      <c r="K3173" s="1142"/>
      <c r="L3173" s="1142"/>
      <c r="M3173" s="1142"/>
      <c r="N3173" s="1142"/>
    </row>
    <row r="3174" spans="1:14" s="3" customFormat="1" x14ac:dyDescent="0.25">
      <c r="A3174" s="727"/>
      <c r="B3174" s="609"/>
      <c r="C3174" s="609"/>
      <c r="D3174" s="610"/>
      <c r="E3174" s="1140"/>
      <c r="F3174" s="1141"/>
      <c r="G3174" s="1142"/>
      <c r="H3174" s="1142"/>
      <c r="I3174" s="1148"/>
      <c r="J3174" s="1142"/>
      <c r="K3174" s="1142"/>
      <c r="L3174" s="1142"/>
      <c r="M3174" s="1142"/>
      <c r="N3174" s="1142"/>
    </row>
    <row r="3175" spans="1:14" s="3" customFormat="1" x14ac:dyDescent="0.25">
      <c r="A3175" s="727"/>
      <c r="B3175" s="609"/>
      <c r="C3175" s="609"/>
      <c r="D3175" s="610"/>
      <c r="E3175" s="1140"/>
      <c r="F3175" s="1141"/>
      <c r="G3175" s="1142"/>
      <c r="H3175" s="1142"/>
      <c r="I3175" s="1148"/>
      <c r="J3175" s="1142"/>
      <c r="K3175" s="1142"/>
      <c r="L3175" s="1142"/>
      <c r="M3175" s="1142"/>
      <c r="N3175" s="1142"/>
    </row>
    <row r="3176" spans="1:14" s="3" customFormat="1" x14ac:dyDescent="0.25">
      <c r="A3176" s="727"/>
      <c r="B3176" s="609"/>
      <c r="C3176" s="609"/>
      <c r="D3176" s="610"/>
      <c r="E3176" s="1140"/>
      <c r="F3176" s="1141"/>
      <c r="G3176" s="1142"/>
      <c r="H3176" s="1142"/>
      <c r="I3176" s="1148"/>
      <c r="J3176" s="1142"/>
      <c r="K3176" s="1142"/>
      <c r="L3176" s="1142"/>
      <c r="M3176" s="1142"/>
      <c r="N3176" s="1142"/>
    </row>
    <row r="3177" spans="1:14" s="3" customFormat="1" x14ac:dyDescent="0.25">
      <c r="A3177" s="727"/>
      <c r="B3177" s="609"/>
      <c r="C3177" s="609"/>
      <c r="D3177" s="610"/>
      <c r="E3177" s="1140"/>
      <c r="F3177" s="1141"/>
      <c r="G3177" s="1142"/>
      <c r="H3177" s="1142"/>
      <c r="I3177" s="1148"/>
      <c r="J3177" s="1142"/>
      <c r="K3177" s="1142"/>
      <c r="L3177" s="1142"/>
      <c r="M3177" s="1142"/>
      <c r="N3177" s="1142"/>
    </row>
    <row r="3178" spans="1:14" s="3" customFormat="1" x14ac:dyDescent="0.25">
      <c r="A3178" s="727"/>
      <c r="B3178" s="609"/>
      <c r="C3178" s="609"/>
      <c r="D3178" s="610"/>
      <c r="E3178" s="1140"/>
      <c r="F3178" s="1141"/>
      <c r="G3178" s="1142"/>
      <c r="H3178" s="1142"/>
      <c r="I3178" s="1148"/>
      <c r="J3178" s="1142"/>
      <c r="K3178" s="1142"/>
      <c r="L3178" s="1142"/>
      <c r="M3178" s="1142"/>
      <c r="N3178" s="1142"/>
    </row>
    <row r="3179" spans="1:14" s="3" customFormat="1" x14ac:dyDescent="0.25">
      <c r="A3179" s="727"/>
      <c r="B3179" s="609"/>
      <c r="C3179" s="609"/>
      <c r="D3179" s="610"/>
      <c r="E3179" s="1140"/>
      <c r="F3179" s="1141"/>
      <c r="G3179" s="1142"/>
      <c r="H3179" s="1142"/>
      <c r="I3179" s="1148"/>
      <c r="J3179" s="1142"/>
      <c r="K3179" s="1142"/>
      <c r="L3179" s="1142"/>
      <c r="M3179" s="1142"/>
      <c r="N3179" s="1142"/>
    </row>
    <row r="3180" spans="1:14" s="3" customFormat="1" x14ac:dyDescent="0.25">
      <c r="A3180" s="727"/>
      <c r="B3180" s="609"/>
      <c r="C3180" s="609"/>
      <c r="D3180" s="610"/>
      <c r="E3180" s="1140"/>
      <c r="F3180" s="1141"/>
      <c r="G3180" s="1142"/>
      <c r="H3180" s="1142"/>
      <c r="I3180" s="1148"/>
      <c r="J3180" s="1142"/>
      <c r="K3180" s="1142"/>
      <c r="L3180" s="1142"/>
      <c r="M3180" s="1142"/>
      <c r="N3180" s="1142"/>
    </row>
    <row r="3181" spans="1:14" s="3" customFormat="1" x14ac:dyDescent="0.25">
      <c r="A3181" s="727"/>
      <c r="B3181" s="609"/>
      <c r="C3181" s="609"/>
      <c r="D3181" s="610"/>
      <c r="E3181" s="1140"/>
      <c r="F3181" s="1141"/>
      <c r="G3181" s="1142"/>
      <c r="H3181" s="1142"/>
      <c r="I3181" s="1148"/>
      <c r="J3181" s="1142"/>
      <c r="K3181" s="1142"/>
      <c r="L3181" s="1142"/>
      <c r="M3181" s="1142"/>
      <c r="N3181" s="1142"/>
    </row>
    <row r="3182" spans="1:14" s="3" customFormat="1" x14ac:dyDescent="0.25">
      <c r="A3182" s="727"/>
      <c r="B3182" s="609"/>
      <c r="C3182" s="609"/>
      <c r="D3182" s="610"/>
      <c r="E3182" s="1140"/>
      <c r="F3182" s="1141"/>
      <c r="G3182" s="1142"/>
      <c r="H3182" s="1142"/>
      <c r="I3182" s="1148"/>
      <c r="J3182" s="1142"/>
      <c r="K3182" s="1142"/>
      <c r="L3182" s="1142"/>
      <c r="M3182" s="1142"/>
      <c r="N3182" s="1142"/>
    </row>
    <row r="3183" spans="1:14" s="3" customFormat="1" x14ac:dyDescent="0.25">
      <c r="A3183" s="727"/>
      <c r="B3183" s="609"/>
      <c r="C3183" s="609"/>
      <c r="D3183" s="610"/>
      <c r="E3183" s="1140"/>
      <c r="F3183" s="1141"/>
      <c r="G3183" s="1142"/>
      <c r="H3183" s="1142"/>
      <c r="I3183" s="1148"/>
      <c r="J3183" s="1142"/>
      <c r="K3183" s="1142"/>
      <c r="L3183" s="1142"/>
      <c r="M3183" s="1142"/>
      <c r="N3183" s="1142"/>
    </row>
    <row r="3184" spans="1:14" s="3" customFormat="1" x14ac:dyDescent="0.25">
      <c r="A3184" s="727"/>
      <c r="B3184" s="609"/>
      <c r="C3184" s="609"/>
      <c r="D3184" s="610"/>
      <c r="E3184" s="1140"/>
      <c r="F3184" s="1141"/>
      <c r="G3184" s="1142"/>
      <c r="H3184" s="1142"/>
      <c r="I3184" s="1148"/>
      <c r="J3184" s="1142"/>
      <c r="K3184" s="1142"/>
      <c r="L3184" s="1142"/>
      <c r="M3184" s="1142"/>
      <c r="N3184" s="1142"/>
    </row>
    <row r="3185" spans="1:14" s="3" customFormat="1" x14ac:dyDescent="0.25">
      <c r="A3185" s="727"/>
      <c r="B3185" s="609"/>
      <c r="C3185" s="609"/>
      <c r="D3185" s="610"/>
      <c r="E3185" s="1140"/>
      <c r="F3185" s="1141"/>
      <c r="G3185" s="1142"/>
      <c r="H3185" s="1142"/>
      <c r="I3185" s="1148"/>
      <c r="J3185" s="1142"/>
      <c r="K3185" s="1142"/>
      <c r="L3185" s="1142"/>
      <c r="M3185" s="1142"/>
      <c r="N3185" s="1142"/>
    </row>
    <row r="3186" spans="1:14" s="3" customFormat="1" x14ac:dyDescent="0.25">
      <c r="A3186" s="727"/>
      <c r="B3186" s="609"/>
      <c r="C3186" s="609"/>
      <c r="D3186" s="610"/>
      <c r="E3186" s="1140"/>
      <c r="F3186" s="1141"/>
      <c r="G3186" s="1142"/>
      <c r="H3186" s="1142"/>
      <c r="I3186" s="1148"/>
      <c r="J3186" s="1142"/>
      <c r="K3186" s="1142"/>
      <c r="L3186" s="1142"/>
      <c r="M3186" s="1142"/>
      <c r="N3186" s="1142"/>
    </row>
    <row r="3187" spans="1:14" s="3" customFormat="1" x14ac:dyDescent="0.25">
      <c r="A3187" s="727"/>
      <c r="B3187" s="609"/>
      <c r="C3187" s="609"/>
      <c r="D3187" s="610"/>
      <c r="E3187" s="1140"/>
      <c r="F3187" s="1141"/>
      <c r="G3187" s="1142"/>
      <c r="H3187" s="1142"/>
      <c r="I3187" s="1148"/>
      <c r="J3187" s="1142"/>
      <c r="K3187" s="1142"/>
      <c r="L3187" s="1142"/>
      <c r="M3187" s="1142"/>
      <c r="N3187" s="1142"/>
    </row>
    <row r="3188" spans="1:14" s="3" customFormat="1" x14ac:dyDescent="0.25">
      <c r="A3188" s="727"/>
      <c r="B3188" s="609"/>
      <c r="C3188" s="609"/>
      <c r="D3188" s="610"/>
      <c r="E3188" s="1140"/>
      <c r="F3188" s="1141"/>
      <c r="G3188" s="1142"/>
      <c r="H3188" s="1142"/>
      <c r="I3188" s="1148"/>
      <c r="J3188" s="1142"/>
      <c r="K3188" s="1142"/>
      <c r="L3188" s="1142"/>
      <c r="M3188" s="1142"/>
      <c r="N3188" s="1142"/>
    </row>
    <row r="3189" spans="1:14" s="3" customFormat="1" x14ac:dyDescent="0.25">
      <c r="A3189" s="727"/>
      <c r="B3189" s="609"/>
      <c r="C3189" s="609"/>
      <c r="D3189" s="610"/>
      <c r="E3189" s="1140"/>
      <c r="F3189" s="1141"/>
      <c r="G3189" s="1142"/>
      <c r="H3189" s="1142"/>
      <c r="I3189" s="1148"/>
      <c r="J3189" s="1142"/>
      <c r="K3189" s="1142"/>
      <c r="L3189" s="1142"/>
      <c r="M3189" s="1142"/>
      <c r="N3189" s="1142"/>
    </row>
    <row r="3190" spans="1:14" s="3" customFormat="1" x14ac:dyDescent="0.25">
      <c r="A3190" s="727"/>
      <c r="B3190" s="609"/>
      <c r="C3190" s="609"/>
      <c r="D3190" s="610"/>
      <c r="E3190" s="1140"/>
      <c r="F3190" s="1141"/>
      <c r="G3190" s="1142"/>
      <c r="H3190" s="1142"/>
      <c r="I3190" s="1148"/>
      <c r="J3190" s="1142"/>
      <c r="K3190" s="1142"/>
      <c r="L3190" s="1142"/>
      <c r="M3190" s="1142"/>
      <c r="N3190" s="1142"/>
    </row>
    <row r="3191" spans="1:14" s="3" customFormat="1" x14ac:dyDescent="0.25">
      <c r="A3191" s="727"/>
      <c r="B3191" s="609"/>
      <c r="C3191" s="609"/>
      <c r="D3191" s="610"/>
      <c r="E3191" s="1140"/>
      <c r="F3191" s="1141"/>
      <c r="G3191" s="1142"/>
      <c r="H3191" s="1142"/>
      <c r="I3191" s="1148"/>
      <c r="J3191" s="1142"/>
      <c r="K3191" s="1142"/>
      <c r="L3191" s="1142"/>
      <c r="M3191" s="1142"/>
      <c r="N3191" s="1142"/>
    </row>
    <row r="3192" spans="1:14" s="3" customFormat="1" x14ac:dyDescent="0.25">
      <c r="A3192" s="727"/>
      <c r="B3192" s="609"/>
      <c r="C3192" s="609"/>
      <c r="D3192" s="610"/>
      <c r="E3192" s="1140"/>
      <c r="F3192" s="1141"/>
      <c r="G3192" s="1142"/>
      <c r="H3192" s="1142"/>
      <c r="I3192" s="1148"/>
      <c r="J3192" s="1142"/>
      <c r="K3192" s="1142"/>
      <c r="L3192" s="1142"/>
      <c r="M3192" s="1142"/>
      <c r="N3192" s="1142"/>
    </row>
    <row r="3193" spans="1:14" s="3" customFormat="1" x14ac:dyDescent="0.25">
      <c r="A3193" s="727"/>
      <c r="B3193" s="609"/>
      <c r="C3193" s="609"/>
      <c r="D3193" s="610"/>
      <c r="E3193" s="1140"/>
      <c r="F3193" s="1141"/>
      <c r="G3193" s="1142"/>
      <c r="H3193" s="1142"/>
      <c r="I3193" s="1148"/>
      <c r="J3193" s="1142"/>
      <c r="K3193" s="1142"/>
      <c r="L3193" s="1142"/>
      <c r="M3193" s="1142"/>
      <c r="N3193" s="1142"/>
    </row>
    <row r="3194" spans="1:14" s="3" customFormat="1" x14ac:dyDescent="0.25">
      <c r="A3194" s="727"/>
      <c r="B3194" s="609"/>
      <c r="C3194" s="609"/>
      <c r="D3194" s="610"/>
      <c r="E3194" s="1140"/>
      <c r="F3194" s="1141"/>
      <c r="G3194" s="1142"/>
      <c r="H3194" s="1142"/>
      <c r="I3194" s="1148"/>
      <c r="J3194" s="1142"/>
      <c r="K3194" s="1142"/>
      <c r="L3194" s="1142"/>
      <c r="M3194" s="1142"/>
      <c r="N3194" s="1142"/>
    </row>
    <row r="3195" spans="1:14" s="3" customFormat="1" x14ac:dyDescent="0.25">
      <c r="A3195" s="727"/>
      <c r="B3195" s="609"/>
      <c r="C3195" s="609"/>
      <c r="D3195" s="610"/>
      <c r="E3195" s="1140"/>
      <c r="F3195" s="1141"/>
      <c r="G3195" s="1142"/>
      <c r="H3195" s="1142"/>
      <c r="I3195" s="1148"/>
      <c r="J3195" s="1142"/>
      <c r="K3195" s="1142"/>
      <c r="L3195" s="1142"/>
      <c r="M3195" s="1142"/>
      <c r="N3195" s="1142"/>
    </row>
    <row r="3196" spans="1:14" s="3" customFormat="1" x14ac:dyDescent="0.25">
      <c r="A3196" s="727"/>
      <c r="B3196" s="609"/>
      <c r="C3196" s="609"/>
      <c r="D3196" s="610"/>
      <c r="E3196" s="1140"/>
      <c r="F3196" s="1141"/>
      <c r="G3196" s="1142"/>
      <c r="H3196" s="1142"/>
      <c r="I3196" s="1148"/>
      <c r="J3196" s="1142"/>
      <c r="K3196" s="1142"/>
      <c r="L3196" s="1142"/>
      <c r="M3196" s="1142"/>
      <c r="N3196" s="1142"/>
    </row>
    <row r="3197" spans="1:14" s="3" customFormat="1" x14ac:dyDescent="0.25">
      <c r="A3197" s="727"/>
      <c r="B3197" s="609"/>
      <c r="C3197" s="609"/>
      <c r="D3197" s="610"/>
      <c r="E3197" s="1140"/>
      <c r="F3197" s="1141"/>
      <c r="G3197" s="1142"/>
      <c r="H3197" s="1142"/>
      <c r="I3197" s="1148"/>
      <c r="J3197" s="1142"/>
      <c r="K3197" s="1142"/>
      <c r="L3197" s="1142"/>
      <c r="M3197" s="1142"/>
      <c r="N3197" s="1142"/>
    </row>
    <row r="3198" spans="1:14" s="3" customFormat="1" x14ac:dyDescent="0.25">
      <c r="A3198" s="727"/>
      <c r="B3198" s="609"/>
      <c r="C3198" s="609"/>
      <c r="D3198" s="610"/>
      <c r="E3198" s="1140"/>
      <c r="F3198" s="1141"/>
      <c r="G3198" s="1142"/>
      <c r="H3198" s="1142"/>
      <c r="I3198" s="1148"/>
      <c r="J3198" s="1142"/>
      <c r="K3198" s="1142"/>
      <c r="L3198" s="1142"/>
      <c r="M3198" s="1142"/>
      <c r="N3198" s="1142"/>
    </row>
    <row r="3199" spans="1:14" s="3" customFormat="1" x14ac:dyDescent="0.25">
      <c r="A3199" s="727"/>
      <c r="B3199" s="609"/>
      <c r="C3199" s="609"/>
      <c r="D3199" s="610"/>
      <c r="E3199" s="1140"/>
      <c r="F3199" s="1141"/>
      <c r="G3199" s="1142"/>
      <c r="H3199" s="1142"/>
      <c r="I3199" s="1148"/>
      <c r="J3199" s="1142"/>
      <c r="K3199" s="1142"/>
      <c r="L3199" s="1142"/>
      <c r="M3199" s="1142"/>
      <c r="N3199" s="1142"/>
    </row>
    <row r="3200" spans="1:14" s="3" customFormat="1" x14ac:dyDescent="0.25">
      <c r="A3200" s="727"/>
      <c r="B3200" s="609"/>
      <c r="C3200" s="609"/>
      <c r="D3200" s="610"/>
      <c r="E3200" s="1140"/>
      <c r="F3200" s="1141"/>
      <c r="G3200" s="1142"/>
      <c r="H3200" s="1142"/>
      <c r="I3200" s="1148"/>
      <c r="J3200" s="1142"/>
      <c r="K3200" s="1142"/>
      <c r="L3200" s="1142"/>
      <c r="M3200" s="1142"/>
      <c r="N3200" s="1142"/>
    </row>
    <row r="3201" spans="1:14" s="3" customFormat="1" x14ac:dyDescent="0.25">
      <c r="A3201" s="727"/>
      <c r="B3201" s="609"/>
      <c r="C3201" s="609"/>
      <c r="D3201" s="610"/>
      <c r="E3201" s="1140"/>
      <c r="F3201" s="1141"/>
      <c r="G3201" s="1142"/>
      <c r="H3201" s="1142"/>
      <c r="I3201" s="1148"/>
      <c r="J3201" s="1142"/>
      <c r="K3201" s="1142"/>
      <c r="L3201" s="1142"/>
      <c r="M3201" s="1142"/>
      <c r="N3201" s="1142"/>
    </row>
    <row r="3202" spans="1:14" s="3" customFormat="1" x14ac:dyDescent="0.25">
      <c r="A3202" s="727"/>
      <c r="B3202" s="609"/>
      <c r="C3202" s="609"/>
      <c r="D3202" s="610"/>
      <c r="E3202" s="1140"/>
      <c r="F3202" s="1141"/>
      <c r="G3202" s="1142"/>
      <c r="H3202" s="1142"/>
      <c r="I3202" s="1148"/>
      <c r="J3202" s="1142"/>
      <c r="K3202" s="1142"/>
      <c r="L3202" s="1142"/>
      <c r="M3202" s="1142"/>
      <c r="N3202" s="1142"/>
    </row>
    <row r="3203" spans="1:14" s="3" customFormat="1" x14ac:dyDescent="0.25">
      <c r="A3203" s="727"/>
      <c r="B3203" s="609"/>
      <c r="C3203" s="609"/>
      <c r="D3203" s="610"/>
      <c r="E3203" s="1140"/>
      <c r="F3203" s="1141"/>
      <c r="G3203" s="1142"/>
      <c r="H3203" s="1142"/>
      <c r="I3203" s="1148"/>
      <c r="J3203" s="1142"/>
      <c r="K3203" s="1142"/>
      <c r="L3203" s="1142"/>
      <c r="M3203" s="1142"/>
      <c r="N3203" s="1142"/>
    </row>
    <row r="3204" spans="1:14" s="3" customFormat="1" x14ac:dyDescent="0.25">
      <c r="A3204" s="727"/>
      <c r="B3204" s="609"/>
      <c r="C3204" s="609"/>
      <c r="D3204" s="610"/>
      <c r="E3204" s="1140"/>
      <c r="F3204" s="1141"/>
      <c r="G3204" s="1142"/>
      <c r="H3204" s="1142"/>
      <c r="I3204" s="1148"/>
      <c r="J3204" s="1142"/>
      <c r="K3204" s="1142"/>
      <c r="L3204" s="1142"/>
      <c r="M3204" s="1142"/>
      <c r="N3204" s="1142"/>
    </row>
    <row r="3205" spans="1:14" s="3" customFormat="1" x14ac:dyDescent="0.25">
      <c r="A3205" s="727"/>
      <c r="B3205" s="609"/>
      <c r="C3205" s="609"/>
      <c r="D3205" s="610"/>
      <c r="E3205" s="1140"/>
      <c r="F3205" s="1141"/>
      <c r="G3205" s="1142"/>
      <c r="H3205" s="1142"/>
      <c r="I3205" s="1148"/>
      <c r="J3205" s="1142"/>
      <c r="K3205" s="1142"/>
      <c r="L3205" s="1142"/>
      <c r="M3205" s="1142"/>
      <c r="N3205" s="1142"/>
    </row>
    <row r="3206" spans="1:14" s="3" customFormat="1" x14ac:dyDescent="0.25">
      <c r="A3206" s="727"/>
      <c r="B3206" s="609"/>
      <c r="C3206" s="609"/>
      <c r="D3206" s="610"/>
      <c r="E3206" s="1140"/>
      <c r="F3206" s="1141"/>
      <c r="G3206" s="1142"/>
      <c r="H3206" s="1142"/>
      <c r="I3206" s="1148"/>
      <c r="J3206" s="1142"/>
      <c r="K3206" s="1142"/>
      <c r="L3206" s="1142"/>
      <c r="M3206" s="1142"/>
      <c r="N3206" s="1142"/>
    </row>
    <row r="3207" spans="1:14" s="3" customFormat="1" x14ac:dyDescent="0.25">
      <c r="A3207" s="727"/>
      <c r="B3207" s="609"/>
      <c r="C3207" s="609"/>
      <c r="D3207" s="610"/>
      <c r="E3207" s="1140"/>
      <c r="F3207" s="1141"/>
      <c r="G3207" s="1142"/>
      <c r="H3207" s="1142"/>
      <c r="I3207" s="1148"/>
      <c r="J3207" s="1142"/>
      <c r="K3207" s="1142"/>
      <c r="L3207" s="1142"/>
      <c r="M3207" s="1142"/>
      <c r="N3207" s="1142"/>
    </row>
    <row r="3208" spans="1:14" s="3" customFormat="1" x14ac:dyDescent="0.25">
      <c r="A3208" s="727"/>
      <c r="B3208" s="609"/>
      <c r="C3208" s="609"/>
      <c r="D3208" s="610"/>
      <c r="E3208" s="1140"/>
      <c r="F3208" s="1141"/>
      <c r="G3208" s="1142"/>
      <c r="H3208" s="1142"/>
      <c r="I3208" s="1148"/>
      <c r="J3208" s="1142"/>
      <c r="K3208" s="1142"/>
      <c r="L3208" s="1142"/>
      <c r="M3208" s="1142"/>
      <c r="N3208" s="1142"/>
    </row>
    <row r="3209" spans="1:14" s="3" customFormat="1" x14ac:dyDescent="0.25">
      <c r="A3209" s="727"/>
      <c r="B3209" s="609"/>
      <c r="C3209" s="609"/>
      <c r="D3209" s="610"/>
      <c r="E3209" s="1140"/>
      <c r="F3209" s="1141"/>
      <c r="G3209" s="1142"/>
      <c r="H3209" s="1142"/>
      <c r="I3209" s="1148"/>
      <c r="J3209" s="1142"/>
      <c r="K3209" s="1142"/>
      <c r="L3209" s="1142"/>
      <c r="M3209" s="1142"/>
      <c r="N3209" s="1142"/>
    </row>
    <row r="3210" spans="1:14" s="3" customFormat="1" x14ac:dyDescent="0.25">
      <c r="A3210" s="727"/>
      <c r="B3210" s="609"/>
      <c r="C3210" s="609"/>
      <c r="D3210" s="610"/>
      <c r="E3210" s="1140"/>
      <c r="F3210" s="1141"/>
      <c r="G3210" s="1142"/>
      <c r="H3210" s="1142"/>
      <c r="I3210" s="1148"/>
      <c r="J3210" s="1142"/>
      <c r="K3210" s="1142"/>
      <c r="L3210" s="1142"/>
      <c r="M3210" s="1142"/>
      <c r="N3210" s="1142"/>
    </row>
    <row r="3211" spans="1:14" s="3" customFormat="1" x14ac:dyDescent="0.25">
      <c r="A3211" s="727"/>
      <c r="B3211" s="609"/>
      <c r="C3211" s="609"/>
      <c r="D3211" s="610"/>
      <c r="E3211" s="1140"/>
      <c r="F3211" s="1141"/>
      <c r="G3211" s="1142"/>
      <c r="H3211" s="1142"/>
      <c r="I3211" s="1148"/>
      <c r="J3211" s="1142"/>
      <c r="K3211" s="1142"/>
      <c r="L3211" s="1142"/>
      <c r="M3211" s="1142"/>
      <c r="N3211" s="1142"/>
    </row>
    <row r="3212" spans="1:14" s="3" customFormat="1" x14ac:dyDescent="0.25">
      <c r="A3212" s="727"/>
      <c r="B3212" s="609"/>
      <c r="C3212" s="609"/>
      <c r="D3212" s="610"/>
      <c r="E3212" s="1140"/>
      <c r="F3212" s="1141"/>
      <c r="G3212" s="1142"/>
      <c r="H3212" s="1142"/>
      <c r="I3212" s="1148"/>
      <c r="J3212" s="1142"/>
      <c r="K3212" s="1142"/>
      <c r="L3212" s="1142"/>
      <c r="M3212" s="1142"/>
      <c r="N3212" s="1142"/>
    </row>
    <row r="3213" spans="1:14" s="3" customFormat="1" x14ac:dyDescent="0.25">
      <c r="A3213" s="727"/>
      <c r="B3213" s="609"/>
      <c r="C3213" s="609"/>
      <c r="D3213" s="610"/>
      <c r="E3213" s="1140"/>
      <c r="F3213" s="1141"/>
      <c r="G3213" s="1142"/>
      <c r="H3213" s="1142"/>
      <c r="I3213" s="1148"/>
      <c r="J3213" s="1142"/>
      <c r="K3213" s="1142"/>
      <c r="L3213" s="1142"/>
      <c r="M3213" s="1142"/>
      <c r="N3213" s="1142"/>
    </row>
    <row r="3214" spans="1:14" s="3" customFormat="1" x14ac:dyDescent="0.25">
      <c r="A3214" s="727"/>
      <c r="B3214" s="609"/>
      <c r="C3214" s="609"/>
      <c r="D3214" s="610"/>
      <c r="E3214" s="1140"/>
      <c r="F3214" s="1141"/>
      <c r="G3214" s="1142"/>
      <c r="H3214" s="1142"/>
      <c r="I3214" s="1148"/>
      <c r="J3214" s="1142"/>
      <c r="K3214" s="1142"/>
      <c r="L3214" s="1142"/>
      <c r="M3214" s="1142"/>
      <c r="N3214" s="1142"/>
    </row>
    <row r="3215" spans="1:14" s="3" customFormat="1" x14ac:dyDescent="0.25">
      <c r="A3215" s="727"/>
      <c r="B3215" s="609"/>
      <c r="C3215" s="609"/>
      <c r="D3215" s="610"/>
      <c r="E3215" s="1140"/>
      <c r="F3215" s="1141"/>
      <c r="G3215" s="1142"/>
      <c r="H3215" s="1142"/>
      <c r="I3215" s="1148"/>
      <c r="J3215" s="1142"/>
      <c r="K3215" s="1142"/>
      <c r="L3215" s="1142"/>
      <c r="M3215" s="1142"/>
      <c r="N3215" s="1142"/>
    </row>
    <row r="3216" spans="1:14" s="3" customFormat="1" x14ac:dyDescent="0.25">
      <c r="A3216" s="727"/>
      <c r="B3216" s="609"/>
      <c r="C3216" s="609"/>
      <c r="D3216" s="610"/>
      <c r="E3216" s="1140"/>
      <c r="F3216" s="1141"/>
      <c r="G3216" s="1142"/>
      <c r="H3216" s="1142"/>
      <c r="I3216" s="1148"/>
      <c r="J3216" s="1142"/>
      <c r="K3216" s="1142"/>
      <c r="L3216" s="1142"/>
      <c r="M3216" s="1142"/>
      <c r="N3216" s="1142"/>
    </row>
    <row r="3217" spans="1:14" s="3" customFormat="1" x14ac:dyDescent="0.25">
      <c r="A3217" s="727"/>
      <c r="B3217" s="609"/>
      <c r="C3217" s="609"/>
      <c r="D3217" s="610"/>
      <c r="E3217" s="1140"/>
      <c r="F3217" s="1141"/>
      <c r="G3217" s="1142"/>
      <c r="H3217" s="1142"/>
      <c r="I3217" s="1148"/>
      <c r="J3217" s="1142"/>
      <c r="K3217" s="1142"/>
      <c r="L3217" s="1142"/>
      <c r="M3217" s="1142"/>
      <c r="N3217" s="1142"/>
    </row>
    <row r="3218" spans="1:14" s="3" customFormat="1" x14ac:dyDescent="0.25">
      <c r="A3218" s="727"/>
      <c r="B3218" s="609"/>
      <c r="C3218" s="609"/>
      <c r="D3218" s="610"/>
      <c r="E3218" s="1140"/>
      <c r="F3218" s="1141"/>
      <c r="G3218" s="1142"/>
      <c r="H3218" s="1142"/>
      <c r="I3218" s="1148"/>
      <c r="J3218" s="1142"/>
      <c r="K3218" s="1142"/>
      <c r="L3218" s="1142"/>
      <c r="M3218" s="1142"/>
      <c r="N3218" s="1142"/>
    </row>
    <row r="3219" spans="1:14" s="3" customFormat="1" x14ac:dyDescent="0.25">
      <c r="A3219" s="727"/>
      <c r="B3219" s="609"/>
      <c r="C3219" s="609"/>
      <c r="D3219" s="610"/>
      <c r="E3219" s="1140"/>
      <c r="F3219" s="1141"/>
      <c r="G3219" s="1142"/>
      <c r="H3219" s="1142"/>
      <c r="I3219" s="1148"/>
      <c r="J3219" s="1142"/>
      <c r="K3219" s="1142"/>
      <c r="L3219" s="1142"/>
      <c r="M3219" s="1142"/>
      <c r="N3219" s="1142"/>
    </row>
    <row r="3220" spans="1:14" s="3" customFormat="1" x14ac:dyDescent="0.25">
      <c r="A3220" s="727"/>
      <c r="B3220" s="609"/>
      <c r="C3220" s="609"/>
      <c r="D3220" s="610"/>
      <c r="E3220" s="1140"/>
      <c r="F3220" s="1141"/>
      <c r="G3220" s="1142"/>
      <c r="H3220" s="1142"/>
      <c r="I3220" s="1148"/>
      <c r="J3220" s="1142"/>
      <c r="K3220" s="1142"/>
      <c r="L3220" s="1142"/>
      <c r="M3220" s="1142"/>
      <c r="N3220" s="1142"/>
    </row>
    <row r="3221" spans="1:14" s="3" customFormat="1" x14ac:dyDescent="0.25">
      <c r="A3221" s="727"/>
      <c r="B3221" s="609"/>
      <c r="C3221" s="609"/>
      <c r="D3221" s="610"/>
      <c r="E3221" s="1140"/>
      <c r="F3221" s="1141"/>
      <c r="G3221" s="1142"/>
      <c r="H3221" s="1142"/>
      <c r="I3221" s="1148"/>
      <c r="J3221" s="1142"/>
      <c r="K3221" s="1142"/>
      <c r="L3221" s="1142"/>
      <c r="M3221" s="1142"/>
      <c r="N3221" s="1142"/>
    </row>
    <row r="3222" spans="1:14" s="3" customFormat="1" x14ac:dyDescent="0.25">
      <c r="A3222" s="727"/>
      <c r="B3222" s="609"/>
      <c r="C3222" s="609"/>
      <c r="D3222" s="610"/>
      <c r="E3222" s="1140"/>
      <c r="F3222" s="1141"/>
      <c r="G3222" s="1142"/>
      <c r="H3222" s="1142"/>
      <c r="I3222" s="1148"/>
      <c r="J3222" s="1142"/>
      <c r="K3222" s="1142"/>
      <c r="L3222" s="1142"/>
      <c r="M3222" s="1142"/>
      <c r="N3222" s="1142"/>
    </row>
    <row r="3223" spans="1:14" s="3" customFormat="1" x14ac:dyDescent="0.25">
      <c r="A3223" s="727"/>
      <c r="B3223" s="609"/>
      <c r="C3223" s="609"/>
      <c r="D3223" s="610"/>
      <c r="E3223" s="1140"/>
      <c r="F3223" s="1141"/>
      <c r="G3223" s="1142"/>
      <c r="H3223" s="1142"/>
      <c r="I3223" s="1148"/>
      <c r="J3223" s="1142"/>
      <c r="K3223" s="1142"/>
      <c r="L3223" s="1142"/>
      <c r="M3223" s="1142"/>
      <c r="N3223" s="1142"/>
    </row>
    <row r="3224" spans="1:14" s="3" customFormat="1" x14ac:dyDescent="0.25">
      <c r="A3224" s="727"/>
      <c r="B3224" s="609"/>
      <c r="C3224" s="609"/>
      <c r="D3224" s="610"/>
      <c r="E3224" s="1140"/>
      <c r="F3224" s="1141"/>
      <c r="G3224" s="1142"/>
      <c r="H3224" s="1142"/>
      <c r="I3224" s="1148"/>
      <c r="J3224" s="1142"/>
      <c r="K3224" s="1142"/>
      <c r="L3224" s="1142"/>
      <c r="M3224" s="1142"/>
      <c r="N3224" s="1142"/>
    </row>
    <row r="3225" spans="1:14" s="3" customFormat="1" x14ac:dyDescent="0.25">
      <c r="A3225" s="727"/>
      <c r="B3225" s="609"/>
      <c r="C3225" s="609"/>
      <c r="D3225" s="610"/>
      <c r="E3225" s="1140"/>
      <c r="F3225" s="1141"/>
      <c r="G3225" s="1142"/>
      <c r="H3225" s="1142"/>
      <c r="I3225" s="1148"/>
      <c r="J3225" s="1142"/>
      <c r="K3225" s="1142"/>
      <c r="L3225" s="1142"/>
      <c r="M3225" s="1142"/>
      <c r="N3225" s="1142"/>
    </row>
    <row r="3226" spans="1:14" s="3" customFormat="1" x14ac:dyDescent="0.25">
      <c r="A3226" s="727"/>
      <c r="B3226" s="609"/>
      <c r="C3226" s="609"/>
      <c r="D3226" s="610"/>
      <c r="E3226" s="1140"/>
      <c r="F3226" s="1141"/>
      <c r="G3226" s="1142"/>
      <c r="H3226" s="1142"/>
      <c r="I3226" s="1148"/>
      <c r="J3226" s="1142"/>
      <c r="K3226" s="1142"/>
      <c r="L3226" s="1142"/>
      <c r="M3226" s="1142"/>
      <c r="N3226" s="1142"/>
    </row>
    <row r="3227" spans="1:14" s="3" customFormat="1" x14ac:dyDescent="0.25">
      <c r="A3227" s="727"/>
      <c r="B3227" s="609"/>
      <c r="C3227" s="609"/>
      <c r="D3227" s="610"/>
      <c r="E3227" s="1140"/>
      <c r="F3227" s="1141"/>
      <c r="G3227" s="1142"/>
      <c r="H3227" s="1142"/>
      <c r="I3227" s="1148"/>
      <c r="J3227" s="1142"/>
      <c r="K3227" s="1142"/>
      <c r="L3227" s="1142"/>
      <c r="M3227" s="1142"/>
      <c r="N3227" s="1142"/>
    </row>
    <row r="3228" spans="1:14" s="3" customFormat="1" x14ac:dyDescent="0.25">
      <c r="A3228" s="727"/>
      <c r="B3228" s="609"/>
      <c r="C3228" s="609"/>
      <c r="D3228" s="610"/>
      <c r="E3228" s="1140"/>
      <c r="F3228" s="1141"/>
      <c r="G3228" s="1142"/>
      <c r="H3228" s="1142"/>
      <c r="I3228" s="1148"/>
      <c r="J3228" s="1142"/>
      <c r="K3228" s="1142"/>
      <c r="L3228" s="1142"/>
      <c r="M3228" s="1142"/>
      <c r="N3228" s="1142"/>
    </row>
    <row r="3229" spans="1:14" s="3" customFormat="1" x14ac:dyDescent="0.25">
      <c r="A3229" s="727"/>
      <c r="B3229" s="609"/>
      <c r="C3229" s="609"/>
      <c r="D3229" s="610"/>
      <c r="E3229" s="1140"/>
      <c r="F3229" s="1141"/>
      <c r="G3229" s="1142"/>
      <c r="H3229" s="1142"/>
      <c r="I3229" s="1148"/>
      <c r="J3229" s="1142"/>
      <c r="K3229" s="1142"/>
      <c r="L3229" s="1142"/>
      <c r="M3229" s="1142"/>
      <c r="N3229" s="1142"/>
    </row>
    <row r="3230" spans="1:14" s="3" customFormat="1" x14ac:dyDescent="0.25">
      <c r="A3230" s="727"/>
      <c r="B3230" s="609"/>
      <c r="C3230" s="609"/>
      <c r="D3230" s="610"/>
      <c r="E3230" s="1140"/>
      <c r="F3230" s="1141"/>
      <c r="G3230" s="1142"/>
      <c r="H3230" s="1142"/>
      <c r="I3230" s="1148"/>
      <c r="J3230" s="1142"/>
      <c r="K3230" s="1142"/>
      <c r="L3230" s="1142"/>
      <c r="M3230" s="1142"/>
      <c r="N3230" s="1142"/>
    </row>
    <row r="3231" spans="1:14" s="3" customFormat="1" x14ac:dyDescent="0.25">
      <c r="A3231" s="727"/>
      <c r="B3231" s="609"/>
      <c r="C3231" s="609"/>
      <c r="D3231" s="610"/>
      <c r="E3231" s="1140"/>
      <c r="F3231" s="1141"/>
      <c r="G3231" s="1142"/>
      <c r="H3231" s="1142"/>
      <c r="I3231" s="1148"/>
      <c r="J3231" s="1142"/>
      <c r="K3231" s="1142"/>
      <c r="L3231" s="1142"/>
      <c r="M3231" s="1142"/>
      <c r="N3231" s="1142"/>
    </row>
    <row r="3232" spans="1:14" s="3" customFormat="1" x14ac:dyDescent="0.25">
      <c r="A3232" s="727"/>
      <c r="B3232" s="609"/>
      <c r="C3232" s="609"/>
      <c r="D3232" s="610"/>
      <c r="E3232" s="1140"/>
      <c r="F3232" s="1141"/>
      <c r="G3232" s="1142"/>
      <c r="H3232" s="1142"/>
      <c r="I3232" s="1148"/>
      <c r="J3232" s="1142"/>
      <c r="K3232" s="1142"/>
      <c r="L3232" s="1142"/>
      <c r="M3232" s="1142"/>
      <c r="N3232" s="1142"/>
    </row>
    <row r="3233" spans="1:14" s="3" customFormat="1" x14ac:dyDescent="0.25">
      <c r="A3233" s="727"/>
      <c r="B3233" s="609"/>
      <c r="C3233" s="609"/>
      <c r="D3233" s="610"/>
      <c r="E3233" s="1140"/>
      <c r="F3233" s="1141"/>
      <c r="G3233" s="1142"/>
      <c r="H3233" s="1142"/>
      <c r="I3233" s="1148"/>
      <c r="J3233" s="1142"/>
      <c r="K3233" s="1142"/>
      <c r="L3233" s="1142"/>
      <c r="M3233" s="1142"/>
      <c r="N3233" s="1142"/>
    </row>
    <row r="3234" spans="1:14" s="3" customFormat="1" x14ac:dyDescent="0.25">
      <c r="A3234" s="727"/>
      <c r="B3234" s="609"/>
      <c r="C3234" s="609"/>
      <c r="D3234" s="610"/>
      <c r="E3234" s="1140"/>
      <c r="F3234" s="1141"/>
      <c r="G3234" s="1142"/>
      <c r="H3234" s="1142"/>
      <c r="I3234" s="1148"/>
      <c r="J3234" s="1142"/>
      <c r="K3234" s="1142"/>
      <c r="L3234" s="1142"/>
      <c r="M3234" s="1142"/>
      <c r="N3234" s="1142"/>
    </row>
    <row r="3235" spans="1:14" s="3" customFormat="1" x14ac:dyDescent="0.25">
      <c r="A3235" s="727"/>
      <c r="B3235" s="609"/>
      <c r="C3235" s="609"/>
      <c r="D3235" s="610"/>
      <c r="E3235" s="1140"/>
      <c r="F3235" s="1141"/>
      <c r="G3235" s="1142"/>
      <c r="H3235" s="1142"/>
      <c r="I3235" s="1148"/>
      <c r="J3235" s="1142"/>
      <c r="K3235" s="1142"/>
      <c r="L3235" s="1142"/>
      <c r="M3235" s="1142"/>
      <c r="N3235" s="1142"/>
    </row>
    <row r="3236" spans="1:14" s="3" customFormat="1" x14ac:dyDescent="0.25">
      <c r="A3236" s="727"/>
      <c r="B3236" s="609"/>
      <c r="C3236" s="609"/>
      <c r="D3236" s="610"/>
      <c r="E3236" s="1140"/>
      <c r="F3236" s="1141"/>
      <c r="G3236" s="1142"/>
      <c r="H3236" s="1142"/>
      <c r="I3236" s="1148"/>
      <c r="J3236" s="1142"/>
      <c r="K3236" s="1142"/>
      <c r="L3236" s="1142"/>
      <c r="M3236" s="1142"/>
      <c r="N3236" s="1142"/>
    </row>
    <row r="3237" spans="1:14" s="3" customFormat="1" x14ac:dyDescent="0.25">
      <c r="A3237" s="727"/>
      <c r="B3237" s="609"/>
      <c r="C3237" s="609"/>
      <c r="D3237" s="610"/>
      <c r="E3237" s="1140"/>
      <c r="F3237" s="1141"/>
      <c r="G3237" s="1142"/>
      <c r="H3237" s="1142"/>
      <c r="I3237" s="1148"/>
      <c r="J3237" s="1142"/>
      <c r="K3237" s="1142"/>
      <c r="L3237" s="1142"/>
      <c r="M3237" s="1142"/>
      <c r="N3237" s="1142"/>
    </row>
    <row r="3238" spans="1:14" s="3" customFormat="1" x14ac:dyDescent="0.25">
      <c r="A3238" s="727"/>
      <c r="B3238" s="609"/>
      <c r="C3238" s="609"/>
      <c r="D3238" s="610"/>
      <c r="E3238" s="1140"/>
      <c r="F3238" s="1141"/>
      <c r="G3238" s="1142"/>
      <c r="H3238" s="1142"/>
      <c r="I3238" s="1148"/>
      <c r="J3238" s="1142"/>
      <c r="K3238" s="1142"/>
      <c r="L3238" s="1142"/>
      <c r="M3238" s="1142"/>
      <c r="N3238" s="1142"/>
    </row>
    <row r="3239" spans="1:14" s="3" customFormat="1" x14ac:dyDescent="0.25">
      <c r="A3239" s="727"/>
      <c r="B3239" s="609"/>
      <c r="C3239" s="609"/>
      <c r="D3239" s="610"/>
      <c r="E3239" s="1140"/>
      <c r="F3239" s="1141"/>
      <c r="G3239" s="1142"/>
      <c r="H3239" s="1142"/>
      <c r="I3239" s="1148"/>
      <c r="J3239" s="1142"/>
      <c r="K3239" s="1142"/>
      <c r="L3239" s="1142"/>
      <c r="M3239" s="1142"/>
      <c r="N3239" s="1142"/>
    </row>
    <row r="3240" spans="1:14" s="3" customFormat="1" x14ac:dyDescent="0.25">
      <c r="A3240" s="727"/>
      <c r="B3240" s="609"/>
      <c r="C3240" s="609"/>
      <c r="D3240" s="610"/>
      <c r="E3240" s="1140"/>
      <c r="F3240" s="1141"/>
      <c r="G3240" s="1142"/>
      <c r="H3240" s="1142"/>
      <c r="I3240" s="1148"/>
      <c r="J3240" s="1142"/>
      <c r="K3240" s="1142"/>
      <c r="L3240" s="1142"/>
      <c r="M3240" s="1142"/>
      <c r="N3240" s="1142"/>
    </row>
    <row r="3241" spans="1:14" s="3" customFormat="1" x14ac:dyDescent="0.25">
      <c r="A3241" s="727"/>
      <c r="B3241" s="609"/>
      <c r="C3241" s="609"/>
      <c r="D3241" s="610"/>
      <c r="E3241" s="1140"/>
      <c r="F3241" s="1141"/>
      <c r="G3241" s="1142"/>
      <c r="H3241" s="1142"/>
      <c r="I3241" s="1148"/>
      <c r="J3241" s="1142"/>
      <c r="K3241" s="1142"/>
      <c r="L3241" s="1142"/>
      <c r="M3241" s="1142"/>
      <c r="N3241" s="1142"/>
    </row>
    <row r="3242" spans="1:14" s="3" customFormat="1" x14ac:dyDescent="0.25">
      <c r="A3242" s="727"/>
      <c r="B3242" s="609"/>
      <c r="C3242" s="609"/>
      <c r="D3242" s="610"/>
      <c r="E3242" s="1140"/>
      <c r="F3242" s="1141"/>
      <c r="G3242" s="1142"/>
      <c r="H3242" s="1142"/>
      <c r="I3242" s="1148"/>
      <c r="J3242" s="1142"/>
      <c r="K3242" s="1142"/>
      <c r="L3242" s="1142"/>
      <c r="M3242" s="1142"/>
      <c r="N3242" s="1142"/>
    </row>
    <row r="3243" spans="1:14" s="3" customFormat="1" x14ac:dyDescent="0.25">
      <c r="A3243" s="727"/>
      <c r="B3243" s="609"/>
      <c r="C3243" s="609"/>
      <c r="D3243" s="610"/>
      <c r="E3243" s="1140"/>
      <c r="F3243" s="1141"/>
      <c r="G3243" s="1142"/>
      <c r="H3243" s="1142"/>
      <c r="I3243" s="1148"/>
      <c r="J3243" s="1142"/>
      <c r="K3243" s="1142"/>
      <c r="L3243" s="1142"/>
      <c r="M3243" s="1142"/>
      <c r="N3243" s="1142"/>
    </row>
    <row r="3244" spans="1:14" s="3" customFormat="1" x14ac:dyDescent="0.25">
      <c r="A3244" s="727"/>
      <c r="B3244" s="609"/>
      <c r="C3244" s="609"/>
      <c r="D3244" s="610"/>
      <c r="E3244" s="1140"/>
      <c r="F3244" s="1141"/>
      <c r="G3244" s="1142"/>
      <c r="H3244" s="1142"/>
      <c r="I3244" s="1148"/>
      <c r="J3244" s="1142"/>
      <c r="K3244" s="1142"/>
      <c r="L3244" s="1142"/>
      <c r="M3244" s="1142"/>
      <c r="N3244" s="1142"/>
    </row>
    <row r="3245" spans="1:14" s="3" customFormat="1" x14ac:dyDescent="0.25">
      <c r="A3245" s="727"/>
      <c r="B3245" s="609"/>
      <c r="C3245" s="609"/>
      <c r="D3245" s="610"/>
      <c r="E3245" s="1140"/>
      <c r="F3245" s="1141"/>
      <c r="G3245" s="1142"/>
      <c r="H3245" s="1142"/>
      <c r="I3245" s="1148"/>
      <c r="J3245" s="1142"/>
      <c r="K3245" s="1142"/>
      <c r="L3245" s="1142"/>
      <c r="M3245" s="1142"/>
      <c r="N3245" s="1142"/>
    </row>
    <row r="3246" spans="1:14" s="3" customFormat="1" x14ac:dyDescent="0.25">
      <c r="A3246" s="727"/>
      <c r="B3246" s="609"/>
      <c r="C3246" s="609"/>
      <c r="D3246" s="610"/>
      <c r="E3246" s="1140"/>
      <c r="F3246" s="1141"/>
      <c r="G3246" s="1142"/>
      <c r="H3246" s="1142"/>
      <c r="I3246" s="1148"/>
      <c r="J3246" s="1142"/>
      <c r="K3246" s="1142"/>
      <c r="L3246" s="1142"/>
      <c r="M3246" s="1142"/>
      <c r="N3246" s="1142"/>
    </row>
    <row r="3247" spans="1:14" s="3" customFormat="1" x14ac:dyDescent="0.25">
      <c r="A3247" s="727"/>
      <c r="B3247" s="609"/>
      <c r="C3247" s="609"/>
      <c r="D3247" s="610"/>
      <c r="E3247" s="1140"/>
      <c r="F3247" s="1141"/>
      <c r="G3247" s="1142"/>
      <c r="H3247" s="1142"/>
      <c r="I3247" s="1148"/>
      <c r="J3247" s="1142"/>
      <c r="K3247" s="1142"/>
      <c r="L3247" s="1142"/>
      <c r="M3247" s="1142"/>
      <c r="N3247" s="1142"/>
    </row>
    <row r="3248" spans="1:14" s="3" customFormat="1" x14ac:dyDescent="0.25">
      <c r="A3248" s="727"/>
      <c r="B3248" s="609"/>
      <c r="C3248" s="609"/>
      <c r="D3248" s="610"/>
      <c r="E3248" s="1140"/>
      <c r="F3248" s="1141"/>
      <c r="G3248" s="1142"/>
      <c r="H3248" s="1142"/>
      <c r="I3248" s="1148"/>
      <c r="J3248" s="1142"/>
      <c r="K3248" s="1142"/>
      <c r="L3248" s="1142"/>
      <c r="M3248" s="1142"/>
      <c r="N3248" s="1142"/>
    </row>
    <row r="3249" spans="1:14" s="3" customFormat="1" x14ac:dyDescent="0.25">
      <c r="A3249" s="727"/>
      <c r="B3249" s="609"/>
      <c r="C3249" s="609"/>
      <c r="D3249" s="610"/>
      <c r="E3249" s="1140"/>
      <c r="F3249" s="1141"/>
      <c r="G3249" s="1142"/>
      <c r="H3249" s="1142"/>
      <c r="I3249" s="1148"/>
      <c r="J3249" s="1142"/>
      <c r="K3249" s="1142"/>
      <c r="L3249" s="1142"/>
      <c r="M3249" s="1142"/>
      <c r="N3249" s="1142"/>
    </row>
    <row r="3250" spans="1:14" s="3" customFormat="1" x14ac:dyDescent="0.25">
      <c r="A3250" s="727"/>
      <c r="B3250" s="609"/>
      <c r="C3250" s="609"/>
      <c r="D3250" s="610"/>
      <c r="E3250" s="1140"/>
      <c r="F3250" s="1141"/>
      <c r="G3250" s="1142"/>
      <c r="H3250" s="1142"/>
      <c r="I3250" s="1148"/>
      <c r="J3250" s="1142"/>
      <c r="K3250" s="1142"/>
      <c r="L3250" s="1142"/>
      <c r="M3250" s="1142"/>
      <c r="N3250" s="1142"/>
    </row>
    <row r="3251" spans="1:14" s="3" customFormat="1" x14ac:dyDescent="0.25">
      <c r="A3251" s="727"/>
      <c r="B3251" s="609"/>
      <c r="C3251" s="609"/>
      <c r="D3251" s="610"/>
      <c r="E3251" s="1140"/>
      <c r="F3251" s="1141"/>
      <c r="G3251" s="1142"/>
      <c r="H3251" s="1142"/>
      <c r="I3251" s="1148"/>
      <c r="J3251" s="1142"/>
      <c r="K3251" s="1142"/>
      <c r="L3251" s="1142"/>
      <c r="M3251" s="1142"/>
      <c r="N3251" s="1142"/>
    </row>
    <row r="3252" spans="1:14" s="3" customFormat="1" x14ac:dyDescent="0.25">
      <c r="A3252" s="727"/>
      <c r="B3252" s="609"/>
      <c r="C3252" s="609"/>
      <c r="D3252" s="610"/>
      <c r="E3252" s="1140"/>
      <c r="F3252" s="1141"/>
      <c r="G3252" s="1142"/>
      <c r="H3252" s="1142"/>
      <c r="I3252" s="1148"/>
      <c r="J3252" s="1142"/>
      <c r="K3252" s="1142"/>
      <c r="L3252" s="1142"/>
      <c r="M3252" s="1142"/>
      <c r="N3252" s="1142"/>
    </row>
    <row r="3253" spans="1:14" s="3" customFormat="1" x14ac:dyDescent="0.25">
      <c r="A3253" s="727"/>
      <c r="B3253" s="609"/>
      <c r="C3253" s="609"/>
      <c r="D3253" s="610"/>
      <c r="E3253" s="1140"/>
      <c r="F3253" s="1141"/>
      <c r="G3253" s="1142"/>
      <c r="H3253" s="1142"/>
      <c r="I3253" s="1148"/>
      <c r="J3253" s="1142"/>
      <c r="K3253" s="1142"/>
      <c r="L3253" s="1142"/>
      <c r="M3253" s="1142"/>
      <c r="N3253" s="1142"/>
    </row>
    <row r="3254" spans="1:14" s="3" customFormat="1" x14ac:dyDescent="0.25">
      <c r="A3254" s="727"/>
      <c r="B3254" s="609"/>
      <c r="C3254" s="609"/>
      <c r="D3254" s="610"/>
      <c r="E3254" s="1140"/>
      <c r="F3254" s="1141"/>
      <c r="G3254" s="1142"/>
      <c r="H3254" s="1142"/>
      <c r="I3254" s="1148"/>
      <c r="J3254" s="1142"/>
      <c r="K3254" s="1142"/>
      <c r="L3254" s="1142"/>
      <c r="M3254" s="1142"/>
      <c r="N3254" s="1142"/>
    </row>
    <row r="3255" spans="1:14" s="3" customFormat="1" x14ac:dyDescent="0.25">
      <c r="A3255" s="727"/>
      <c r="B3255" s="609"/>
      <c r="C3255" s="609"/>
      <c r="D3255" s="610"/>
      <c r="E3255" s="1140"/>
      <c r="F3255" s="1141"/>
      <c r="G3255" s="1142"/>
      <c r="H3255" s="1142"/>
      <c r="I3255" s="1148"/>
      <c r="J3255" s="1142"/>
      <c r="K3255" s="1142"/>
      <c r="L3255" s="1142"/>
      <c r="M3255" s="1142"/>
      <c r="N3255" s="1142"/>
    </row>
    <row r="3256" spans="1:14" s="3" customFormat="1" x14ac:dyDescent="0.25">
      <c r="A3256" s="727"/>
      <c r="B3256" s="609"/>
      <c r="C3256" s="609"/>
      <c r="D3256" s="610"/>
      <c r="E3256" s="1140"/>
      <c r="F3256" s="1141"/>
      <c r="G3256" s="1142"/>
      <c r="H3256" s="1142"/>
      <c r="I3256" s="1148"/>
      <c r="J3256" s="1142"/>
      <c r="K3256" s="1142"/>
      <c r="L3256" s="1142"/>
      <c r="M3256" s="1142"/>
      <c r="N3256" s="1142"/>
    </row>
    <row r="3257" spans="1:14" s="3" customFormat="1" x14ac:dyDescent="0.25">
      <c r="A3257" s="727"/>
      <c r="B3257" s="609"/>
      <c r="C3257" s="609"/>
      <c r="D3257" s="610"/>
      <c r="E3257" s="1140"/>
      <c r="F3257" s="1141"/>
      <c r="G3257" s="1142"/>
      <c r="H3257" s="1142"/>
      <c r="I3257" s="1148"/>
      <c r="J3257" s="1142"/>
      <c r="K3257" s="1142"/>
      <c r="L3257" s="1142"/>
      <c r="M3257" s="1142"/>
      <c r="N3257" s="1142"/>
    </row>
    <row r="3258" spans="1:14" s="3" customFormat="1" x14ac:dyDescent="0.25">
      <c r="A3258" s="727"/>
      <c r="B3258" s="609"/>
      <c r="C3258" s="609"/>
      <c r="D3258" s="610"/>
      <c r="E3258" s="1140"/>
      <c r="F3258" s="1141"/>
      <c r="G3258" s="1142"/>
      <c r="H3258" s="1142"/>
      <c r="I3258" s="1148"/>
      <c r="J3258" s="1142"/>
      <c r="K3258" s="1142"/>
      <c r="L3258" s="1142"/>
      <c r="M3258" s="1142"/>
      <c r="N3258" s="1142"/>
    </row>
    <row r="3259" spans="1:14" s="3" customFormat="1" x14ac:dyDescent="0.25">
      <c r="A3259" s="727"/>
      <c r="B3259" s="609"/>
      <c r="C3259" s="609"/>
      <c r="D3259" s="610"/>
      <c r="E3259" s="1140"/>
      <c r="F3259" s="1141"/>
      <c r="G3259" s="1142"/>
      <c r="H3259" s="1142"/>
      <c r="I3259" s="1148"/>
      <c r="J3259" s="1142"/>
      <c r="K3259" s="1142"/>
      <c r="L3259" s="1142"/>
      <c r="M3259" s="1142"/>
      <c r="N3259" s="1142"/>
    </row>
    <row r="3260" spans="1:14" s="3" customFormat="1" x14ac:dyDescent="0.25">
      <c r="A3260" s="727"/>
      <c r="B3260" s="609"/>
      <c r="C3260" s="609"/>
      <c r="D3260" s="610"/>
      <c r="E3260" s="1140"/>
      <c r="F3260" s="1141"/>
      <c r="G3260" s="1142"/>
      <c r="H3260" s="1142"/>
      <c r="I3260" s="1148"/>
      <c r="J3260" s="1142"/>
      <c r="K3260" s="1142"/>
      <c r="L3260" s="1142"/>
      <c r="M3260" s="1142"/>
      <c r="N3260" s="1142"/>
    </row>
    <row r="3261" spans="1:14" s="3" customFormat="1" x14ac:dyDescent="0.25">
      <c r="A3261" s="727"/>
      <c r="B3261" s="609"/>
      <c r="C3261" s="609"/>
      <c r="D3261" s="610"/>
      <c r="E3261" s="1140"/>
      <c r="F3261" s="1141"/>
      <c r="G3261" s="1142"/>
      <c r="H3261" s="1142"/>
      <c r="I3261" s="1148"/>
      <c r="J3261" s="1142"/>
      <c r="K3261" s="1142"/>
      <c r="L3261" s="1142"/>
      <c r="M3261" s="1142"/>
      <c r="N3261" s="1142"/>
    </row>
    <row r="3262" spans="1:14" s="3" customFormat="1" x14ac:dyDescent="0.25">
      <c r="A3262" s="727"/>
      <c r="B3262" s="609"/>
      <c r="C3262" s="609"/>
      <c r="D3262" s="610"/>
      <c r="E3262" s="1140"/>
      <c r="F3262" s="1141"/>
      <c r="G3262" s="1142"/>
      <c r="H3262" s="1142"/>
      <c r="I3262" s="1148"/>
      <c r="J3262" s="1142"/>
      <c r="K3262" s="1142"/>
      <c r="L3262" s="1142"/>
      <c r="M3262" s="1142"/>
      <c r="N3262" s="1142"/>
    </row>
    <row r="3263" spans="1:14" s="3" customFormat="1" x14ac:dyDescent="0.25">
      <c r="A3263" s="727"/>
      <c r="B3263" s="609"/>
      <c r="C3263" s="609"/>
      <c r="D3263" s="610"/>
      <c r="E3263" s="1140"/>
      <c r="F3263" s="1141"/>
      <c r="G3263" s="1142"/>
      <c r="H3263" s="1142"/>
      <c r="I3263" s="1148"/>
      <c r="J3263" s="1142"/>
      <c r="K3263" s="1142"/>
      <c r="L3263" s="1142"/>
      <c r="M3263" s="1142"/>
      <c r="N3263" s="1142"/>
    </row>
    <row r="3264" spans="1:14" s="3" customFormat="1" x14ac:dyDescent="0.25">
      <c r="A3264" s="727"/>
      <c r="B3264" s="609"/>
      <c r="C3264" s="609"/>
      <c r="D3264" s="610"/>
      <c r="E3264" s="1140"/>
      <c r="F3264" s="1141"/>
      <c r="G3264" s="1142"/>
      <c r="H3264" s="1142"/>
      <c r="I3264" s="1148"/>
      <c r="J3264" s="1142"/>
      <c r="K3264" s="1142"/>
      <c r="L3264" s="1142"/>
      <c r="M3264" s="1142"/>
      <c r="N3264" s="1142"/>
    </row>
    <row r="3265" spans="1:14" s="3" customFormat="1" x14ac:dyDescent="0.25">
      <c r="A3265" s="727"/>
      <c r="B3265" s="609"/>
      <c r="C3265" s="609"/>
      <c r="D3265" s="610"/>
      <c r="E3265" s="1140"/>
      <c r="F3265" s="1141"/>
      <c r="G3265" s="1142"/>
      <c r="H3265" s="1142"/>
      <c r="I3265" s="1148"/>
      <c r="J3265" s="1142"/>
      <c r="K3265" s="1142"/>
      <c r="L3265" s="1142"/>
      <c r="M3265" s="1142"/>
      <c r="N3265" s="1142"/>
    </row>
    <row r="3266" spans="1:14" s="3" customFormat="1" x14ac:dyDescent="0.25">
      <c r="A3266" s="727"/>
      <c r="B3266" s="609"/>
      <c r="C3266" s="609"/>
      <c r="D3266" s="610"/>
      <c r="E3266" s="1140"/>
      <c r="F3266" s="1141"/>
      <c r="G3266" s="1142"/>
      <c r="H3266" s="1142"/>
      <c r="I3266" s="1148"/>
      <c r="J3266" s="1142"/>
      <c r="K3266" s="1142"/>
      <c r="L3266" s="1142"/>
      <c r="M3266" s="1142"/>
      <c r="N3266" s="1142"/>
    </row>
    <row r="3267" spans="1:14" s="3" customFormat="1" x14ac:dyDescent="0.25">
      <c r="A3267" s="727"/>
      <c r="B3267" s="609"/>
      <c r="C3267" s="609"/>
      <c r="D3267" s="610"/>
      <c r="E3267" s="1140"/>
      <c r="F3267" s="1141"/>
      <c r="G3267" s="1142"/>
      <c r="H3267" s="1142"/>
      <c r="I3267" s="1148"/>
      <c r="J3267" s="1142"/>
      <c r="K3267" s="1142"/>
      <c r="L3267" s="1142"/>
      <c r="M3267" s="1142"/>
      <c r="N3267" s="1142"/>
    </row>
    <row r="3268" spans="1:14" s="3" customFormat="1" x14ac:dyDescent="0.25">
      <c r="A3268" s="727"/>
      <c r="B3268" s="609"/>
      <c r="C3268" s="609"/>
      <c r="D3268" s="610"/>
      <c r="E3268" s="1140"/>
      <c r="F3268" s="1141"/>
      <c r="G3268" s="1142"/>
      <c r="H3268" s="1142"/>
      <c r="I3268" s="1148"/>
      <c r="J3268" s="1142"/>
      <c r="K3268" s="1142"/>
      <c r="L3268" s="1142"/>
      <c r="M3268" s="1142"/>
      <c r="N3268" s="1142"/>
    </row>
    <row r="3269" spans="1:14" s="3" customFormat="1" x14ac:dyDescent="0.25">
      <c r="A3269" s="727"/>
      <c r="B3269" s="609"/>
      <c r="C3269" s="609"/>
      <c r="D3269" s="610"/>
      <c r="E3269" s="1140"/>
      <c r="F3269" s="1141"/>
      <c r="G3269" s="1142"/>
      <c r="H3269" s="1142"/>
      <c r="I3269" s="1148"/>
      <c r="J3269" s="1142"/>
      <c r="K3269" s="1142"/>
      <c r="L3269" s="1142"/>
      <c r="M3269" s="1142"/>
      <c r="N3269" s="1142"/>
    </row>
    <row r="3270" spans="1:14" s="3" customFormat="1" x14ac:dyDescent="0.25">
      <c r="A3270" s="727"/>
      <c r="B3270" s="609"/>
      <c r="C3270" s="609"/>
      <c r="D3270" s="610"/>
      <c r="E3270" s="1140"/>
      <c r="F3270" s="1141"/>
      <c r="G3270" s="1142"/>
      <c r="H3270" s="1142"/>
      <c r="I3270" s="1148"/>
      <c r="J3270" s="1142"/>
      <c r="K3270" s="1142"/>
      <c r="L3270" s="1142"/>
      <c r="M3270" s="1142"/>
      <c r="N3270" s="1142"/>
    </row>
    <row r="3271" spans="1:14" s="3" customFormat="1" x14ac:dyDescent="0.25">
      <c r="A3271" s="727"/>
      <c r="B3271" s="609"/>
      <c r="C3271" s="609"/>
      <c r="D3271" s="610"/>
      <c r="E3271" s="1140"/>
      <c r="F3271" s="1141"/>
      <c r="G3271" s="1142"/>
      <c r="H3271" s="1142"/>
      <c r="I3271" s="1148"/>
      <c r="J3271" s="1142"/>
      <c r="K3271" s="1142"/>
      <c r="L3271" s="1142"/>
      <c r="M3271" s="1142"/>
      <c r="N3271" s="1142"/>
    </row>
    <row r="3272" spans="1:14" s="3" customFormat="1" x14ac:dyDescent="0.25">
      <c r="A3272" s="727"/>
      <c r="B3272" s="609"/>
      <c r="C3272" s="609"/>
      <c r="D3272" s="610"/>
      <c r="E3272" s="1140"/>
      <c r="F3272" s="1141"/>
      <c r="G3272" s="1142"/>
      <c r="H3272" s="1142"/>
      <c r="I3272" s="1148"/>
      <c r="J3272" s="1142"/>
      <c r="K3272" s="1142"/>
      <c r="L3272" s="1142"/>
      <c r="M3272" s="1142"/>
      <c r="N3272" s="1142"/>
    </row>
    <row r="3273" spans="1:14" s="3" customFormat="1" x14ac:dyDescent="0.25">
      <c r="A3273" s="727"/>
      <c r="B3273" s="609"/>
      <c r="C3273" s="609"/>
      <c r="D3273" s="610"/>
      <c r="E3273" s="1140"/>
      <c r="F3273" s="1141"/>
      <c r="G3273" s="1142"/>
      <c r="H3273" s="1142"/>
      <c r="I3273" s="1148"/>
      <c r="J3273" s="1142"/>
      <c r="K3273" s="1142"/>
      <c r="L3273" s="1142"/>
      <c r="M3273" s="1142"/>
      <c r="N3273" s="1142"/>
    </row>
    <row r="3274" spans="1:14" s="3" customFormat="1" x14ac:dyDescent="0.25">
      <c r="A3274" s="727"/>
      <c r="B3274" s="609"/>
      <c r="C3274" s="609"/>
      <c r="D3274" s="610"/>
      <c r="E3274" s="1140"/>
      <c r="F3274" s="1141"/>
      <c r="G3274" s="1142"/>
      <c r="H3274" s="1142"/>
      <c r="I3274" s="1148"/>
      <c r="J3274" s="1142"/>
      <c r="K3274" s="1142"/>
      <c r="L3274" s="1142"/>
      <c r="M3274" s="1142"/>
      <c r="N3274" s="1142"/>
    </row>
    <row r="3275" spans="1:14" s="3" customFormat="1" x14ac:dyDescent="0.25">
      <c r="A3275" s="727"/>
      <c r="B3275" s="609"/>
      <c r="C3275" s="609"/>
      <c r="D3275" s="610"/>
      <c r="E3275" s="1140"/>
      <c r="F3275" s="1141"/>
      <c r="G3275" s="1142"/>
      <c r="H3275" s="1142"/>
      <c r="I3275" s="1148"/>
      <c r="J3275" s="1142"/>
      <c r="K3275" s="1142"/>
      <c r="L3275" s="1142"/>
      <c r="M3275" s="1142"/>
      <c r="N3275" s="1142"/>
    </row>
    <row r="3276" spans="1:14" s="3" customFormat="1" x14ac:dyDescent="0.25">
      <c r="A3276" s="727"/>
      <c r="B3276" s="609"/>
      <c r="C3276" s="609"/>
      <c r="D3276" s="610"/>
      <c r="E3276" s="1140"/>
      <c r="F3276" s="1141"/>
      <c r="G3276" s="1142"/>
      <c r="H3276" s="1142"/>
      <c r="I3276" s="1148"/>
      <c r="J3276" s="1142"/>
      <c r="K3276" s="1142"/>
      <c r="L3276" s="1142"/>
      <c r="M3276" s="1142"/>
      <c r="N3276" s="1142"/>
    </row>
    <row r="3277" spans="1:14" s="3" customFormat="1" x14ac:dyDescent="0.25">
      <c r="A3277" s="727"/>
      <c r="B3277" s="609"/>
      <c r="C3277" s="609"/>
      <c r="D3277" s="610"/>
      <c r="E3277" s="1140"/>
      <c r="F3277" s="1141"/>
      <c r="G3277" s="1142"/>
      <c r="H3277" s="1142"/>
      <c r="I3277" s="1148"/>
      <c r="J3277" s="1142"/>
      <c r="K3277" s="1142"/>
      <c r="L3277" s="1142"/>
      <c r="M3277" s="1142"/>
      <c r="N3277" s="1142"/>
    </row>
    <row r="3278" spans="1:14" s="3" customFormat="1" x14ac:dyDescent="0.25">
      <c r="A3278" s="727"/>
      <c r="B3278" s="609"/>
      <c r="C3278" s="609"/>
      <c r="D3278" s="610"/>
      <c r="E3278" s="1140"/>
      <c r="F3278" s="1141"/>
      <c r="G3278" s="1142"/>
      <c r="H3278" s="1142"/>
      <c r="I3278" s="1148"/>
      <c r="J3278" s="1142"/>
      <c r="K3278" s="1142"/>
      <c r="L3278" s="1142"/>
      <c r="M3278" s="1142"/>
      <c r="N3278" s="1142"/>
    </row>
    <row r="3279" spans="1:14" s="3" customFormat="1" x14ac:dyDescent="0.25">
      <c r="A3279" s="727"/>
      <c r="B3279" s="609"/>
      <c r="C3279" s="609"/>
      <c r="D3279" s="610"/>
      <c r="E3279" s="1140"/>
      <c r="F3279" s="1141"/>
      <c r="G3279" s="1142"/>
      <c r="H3279" s="1142"/>
      <c r="I3279" s="1148"/>
      <c r="J3279" s="1142"/>
      <c r="K3279" s="1142"/>
      <c r="L3279" s="1142"/>
      <c r="M3279" s="1142"/>
      <c r="N3279" s="1142"/>
    </row>
    <row r="3280" spans="1:14" s="3" customFormat="1" x14ac:dyDescent="0.25">
      <c r="A3280" s="727"/>
      <c r="B3280" s="609"/>
      <c r="C3280" s="609"/>
      <c r="D3280" s="610"/>
      <c r="E3280" s="1140"/>
      <c r="F3280" s="1141"/>
      <c r="G3280" s="1142"/>
      <c r="H3280" s="1142"/>
      <c r="I3280" s="1148"/>
      <c r="J3280" s="1142"/>
      <c r="K3280" s="1142"/>
      <c r="L3280" s="1142"/>
      <c r="M3280" s="1142"/>
      <c r="N3280" s="1142"/>
    </row>
    <row r="3281" spans="1:14" s="3" customFormat="1" x14ac:dyDescent="0.25">
      <c r="A3281" s="727"/>
      <c r="B3281" s="609"/>
      <c r="C3281" s="609"/>
      <c r="D3281" s="610"/>
      <c r="E3281" s="1140"/>
      <c r="F3281" s="1141"/>
      <c r="G3281" s="1142"/>
      <c r="H3281" s="1142"/>
      <c r="I3281" s="1148"/>
      <c r="J3281" s="1142"/>
      <c r="K3281" s="1142"/>
      <c r="L3281" s="1142"/>
      <c r="M3281" s="1142"/>
      <c r="N3281" s="1142"/>
    </row>
    <row r="3282" spans="1:14" s="3" customFormat="1" x14ac:dyDescent="0.25">
      <c r="A3282" s="727"/>
      <c r="B3282" s="609"/>
      <c r="C3282" s="609"/>
      <c r="D3282" s="610"/>
      <c r="E3282" s="1140"/>
      <c r="F3282" s="1141"/>
      <c r="G3282" s="1142"/>
      <c r="H3282" s="1142"/>
      <c r="I3282" s="1148"/>
      <c r="J3282" s="1142"/>
      <c r="K3282" s="1142"/>
      <c r="L3282" s="1142"/>
      <c r="M3282" s="1142"/>
      <c r="N3282" s="1142"/>
    </row>
    <row r="3283" spans="1:14" s="3" customFormat="1" x14ac:dyDescent="0.25">
      <c r="A3283" s="727"/>
      <c r="B3283" s="609"/>
      <c r="C3283" s="609"/>
      <c r="D3283" s="610"/>
      <c r="E3283" s="1140"/>
      <c r="F3283" s="1141"/>
      <c r="G3283" s="1142"/>
      <c r="H3283" s="1142"/>
      <c r="I3283" s="1148"/>
      <c r="J3283" s="1142"/>
      <c r="K3283" s="1142"/>
      <c r="L3283" s="1142"/>
      <c r="M3283" s="1142"/>
      <c r="N3283" s="1142"/>
    </row>
    <row r="3284" spans="1:14" s="3" customFormat="1" x14ac:dyDescent="0.25">
      <c r="A3284" s="727"/>
      <c r="B3284" s="609"/>
      <c r="C3284" s="609"/>
      <c r="D3284" s="610"/>
      <c r="E3284" s="1140"/>
      <c r="F3284" s="1141"/>
      <c r="G3284" s="1142"/>
      <c r="H3284" s="1142"/>
      <c r="I3284" s="1148"/>
      <c r="J3284" s="1142"/>
      <c r="K3284" s="1142"/>
      <c r="L3284" s="1142"/>
      <c r="M3284" s="1142"/>
      <c r="N3284" s="1142"/>
    </row>
    <row r="3285" spans="1:14" s="3" customFormat="1" x14ac:dyDescent="0.25">
      <c r="A3285" s="727"/>
      <c r="B3285" s="609"/>
      <c r="C3285" s="609"/>
      <c r="D3285" s="610"/>
      <c r="E3285" s="1140"/>
      <c r="F3285" s="1141"/>
      <c r="G3285" s="1142"/>
      <c r="H3285" s="1142"/>
      <c r="I3285" s="1148"/>
      <c r="J3285" s="1142"/>
      <c r="K3285" s="1142"/>
      <c r="L3285" s="1142"/>
      <c r="M3285" s="1142"/>
      <c r="N3285" s="1142"/>
    </row>
    <row r="3286" spans="1:14" s="3" customFormat="1" x14ac:dyDescent="0.25">
      <c r="A3286" s="727"/>
      <c r="B3286" s="609"/>
      <c r="C3286" s="609"/>
      <c r="D3286" s="610"/>
      <c r="E3286" s="1140"/>
      <c r="F3286" s="1141"/>
      <c r="G3286" s="1142"/>
      <c r="H3286" s="1142"/>
      <c r="I3286" s="1148"/>
      <c r="J3286" s="1142"/>
      <c r="K3286" s="1142"/>
      <c r="L3286" s="1142"/>
      <c r="M3286" s="1142"/>
      <c r="N3286" s="1142"/>
    </row>
    <row r="3287" spans="1:14" s="3" customFormat="1" x14ac:dyDescent="0.25">
      <c r="A3287" s="727"/>
      <c r="B3287" s="609"/>
      <c r="C3287" s="609"/>
      <c r="D3287" s="610"/>
      <c r="E3287" s="1140"/>
      <c r="F3287" s="1141"/>
      <c r="G3287" s="1142"/>
      <c r="H3287" s="1142"/>
      <c r="I3287" s="1148"/>
      <c r="J3287" s="1142"/>
      <c r="K3287" s="1142"/>
      <c r="L3287" s="1142"/>
      <c r="M3287" s="1142"/>
      <c r="N3287" s="1142"/>
    </row>
    <row r="3288" spans="1:14" s="3" customFormat="1" x14ac:dyDescent="0.25">
      <c r="A3288" s="727"/>
      <c r="B3288" s="609"/>
      <c r="C3288" s="609"/>
      <c r="D3288" s="610"/>
      <c r="E3288" s="1140"/>
      <c r="F3288" s="1141"/>
      <c r="G3288" s="1142"/>
      <c r="H3288" s="1142"/>
      <c r="I3288" s="1148"/>
      <c r="J3288" s="1142"/>
      <c r="K3288" s="1142"/>
      <c r="L3288" s="1142"/>
      <c r="M3288" s="1142"/>
      <c r="N3288" s="1142"/>
    </row>
    <row r="3289" spans="1:14" s="3" customFormat="1" x14ac:dyDescent="0.25">
      <c r="A3289" s="727"/>
      <c r="B3289" s="609"/>
      <c r="C3289" s="609"/>
      <c r="D3289" s="610"/>
      <c r="E3289" s="1140"/>
      <c r="F3289" s="1141"/>
      <c r="G3289" s="1142"/>
      <c r="H3289" s="1142"/>
      <c r="I3289" s="1148"/>
      <c r="J3289" s="1142"/>
      <c r="K3289" s="1142"/>
      <c r="L3289" s="1142"/>
      <c r="M3289" s="1142"/>
      <c r="N3289" s="1142"/>
    </row>
    <row r="3290" spans="1:14" s="3" customFormat="1" x14ac:dyDescent="0.25">
      <c r="A3290" s="727"/>
      <c r="B3290" s="609"/>
      <c r="C3290" s="609"/>
      <c r="D3290" s="610"/>
      <c r="E3290" s="1140"/>
      <c r="F3290" s="1141"/>
      <c r="G3290" s="1142"/>
      <c r="H3290" s="1142"/>
      <c r="I3290" s="1148"/>
      <c r="J3290" s="1142"/>
      <c r="K3290" s="1142"/>
      <c r="L3290" s="1142"/>
      <c r="M3290" s="1142"/>
      <c r="N3290" s="1142"/>
    </row>
    <row r="3291" spans="1:14" s="3" customFormat="1" x14ac:dyDescent="0.25">
      <c r="A3291" s="727"/>
      <c r="B3291" s="609"/>
      <c r="C3291" s="609"/>
      <c r="D3291" s="610"/>
      <c r="E3291" s="1140"/>
      <c r="F3291" s="1141"/>
      <c r="G3291" s="1142"/>
      <c r="H3291" s="1142"/>
      <c r="I3291" s="1148"/>
      <c r="J3291" s="1142"/>
      <c r="K3291" s="1142"/>
      <c r="L3291" s="1142"/>
      <c r="M3291" s="1142"/>
      <c r="N3291" s="1142"/>
    </row>
    <row r="3292" spans="1:14" s="3" customFormat="1" x14ac:dyDescent="0.25">
      <c r="A3292" s="727"/>
      <c r="B3292" s="609"/>
      <c r="C3292" s="609"/>
      <c r="D3292" s="610"/>
      <c r="E3292" s="1140"/>
      <c r="F3292" s="1141"/>
      <c r="G3292" s="1142"/>
      <c r="H3292" s="1142"/>
      <c r="I3292" s="1148"/>
      <c r="J3292" s="1142"/>
      <c r="K3292" s="1142"/>
      <c r="L3292" s="1142"/>
      <c r="M3292" s="1142"/>
      <c r="N3292" s="1142"/>
    </row>
    <row r="3293" spans="1:14" s="3" customFormat="1" x14ac:dyDescent="0.25">
      <c r="A3293" s="727"/>
      <c r="B3293" s="609"/>
      <c r="C3293" s="609"/>
      <c r="D3293" s="610"/>
      <c r="E3293" s="1140"/>
      <c r="F3293" s="1141"/>
      <c r="G3293" s="1142"/>
      <c r="H3293" s="1142"/>
      <c r="I3293" s="1148"/>
      <c r="J3293" s="1142"/>
      <c r="K3293" s="1142"/>
      <c r="L3293" s="1142"/>
      <c r="M3293" s="1142"/>
      <c r="N3293" s="1142"/>
    </row>
    <row r="3294" spans="1:14" s="3" customFormat="1" x14ac:dyDescent="0.25">
      <c r="A3294" s="727"/>
      <c r="B3294" s="609"/>
      <c r="C3294" s="609"/>
      <c r="D3294" s="610"/>
      <c r="E3294" s="1140"/>
      <c r="F3294" s="1141"/>
      <c r="G3294" s="1142"/>
      <c r="H3294" s="1142"/>
      <c r="I3294" s="1148"/>
      <c r="J3294" s="1142"/>
      <c r="K3294" s="1142"/>
      <c r="L3294" s="1142"/>
      <c r="M3294" s="1142"/>
      <c r="N3294" s="1142"/>
    </row>
    <row r="3295" spans="1:14" s="3" customFormat="1" x14ac:dyDescent="0.25">
      <c r="A3295" s="727"/>
      <c r="B3295" s="609"/>
      <c r="C3295" s="609"/>
      <c r="D3295" s="610"/>
      <c r="E3295" s="1140"/>
      <c r="F3295" s="1141"/>
      <c r="G3295" s="1142"/>
      <c r="H3295" s="1142"/>
      <c r="I3295" s="1148"/>
      <c r="J3295" s="1142"/>
      <c r="K3295" s="1142"/>
      <c r="L3295" s="1142"/>
      <c r="M3295" s="1142"/>
      <c r="N3295" s="1142"/>
    </row>
    <row r="3296" spans="1:14" s="3" customFormat="1" x14ac:dyDescent="0.25">
      <c r="A3296" s="727"/>
      <c r="B3296" s="609"/>
      <c r="C3296" s="609"/>
      <c r="D3296" s="610"/>
      <c r="E3296" s="1140"/>
      <c r="F3296" s="1141"/>
      <c r="G3296" s="1142"/>
      <c r="H3296" s="1142"/>
      <c r="I3296" s="1148"/>
      <c r="J3296" s="1142"/>
      <c r="K3296" s="1142"/>
      <c r="L3296" s="1142"/>
      <c r="M3296" s="1142"/>
      <c r="N3296" s="1142"/>
    </row>
    <row r="3297" spans="1:14" s="3" customFormat="1" x14ac:dyDescent="0.25">
      <c r="A3297" s="727"/>
      <c r="B3297" s="609"/>
      <c r="C3297" s="609"/>
      <c r="D3297" s="610"/>
      <c r="E3297" s="1140"/>
      <c r="F3297" s="1141"/>
      <c r="G3297" s="1142"/>
      <c r="H3297" s="1142"/>
      <c r="I3297" s="1148"/>
      <c r="J3297" s="1142"/>
      <c r="K3297" s="1142"/>
      <c r="L3297" s="1142"/>
      <c r="M3297" s="1142"/>
      <c r="N3297" s="1142"/>
    </row>
    <row r="3298" spans="1:14" s="3" customFormat="1" x14ac:dyDescent="0.25">
      <c r="A3298" s="727"/>
      <c r="B3298" s="609"/>
      <c r="C3298" s="609"/>
      <c r="D3298" s="610"/>
      <c r="E3298" s="1140"/>
      <c r="F3298" s="1141"/>
      <c r="G3298" s="1142"/>
      <c r="H3298" s="1142"/>
      <c r="I3298" s="1148"/>
      <c r="J3298" s="1142"/>
      <c r="K3298" s="1142"/>
      <c r="L3298" s="1142"/>
      <c r="M3298" s="1142"/>
      <c r="N3298" s="1142"/>
    </row>
    <row r="3299" spans="1:14" s="3" customFormat="1" x14ac:dyDescent="0.25">
      <c r="A3299" s="727"/>
      <c r="B3299" s="609"/>
      <c r="C3299" s="609"/>
      <c r="D3299" s="610"/>
      <c r="E3299" s="1140"/>
      <c r="F3299" s="1141"/>
      <c r="G3299" s="1142"/>
      <c r="H3299" s="1142"/>
      <c r="I3299" s="1148"/>
      <c r="J3299" s="1142"/>
      <c r="K3299" s="1142"/>
      <c r="L3299" s="1142"/>
      <c r="M3299" s="1142"/>
      <c r="N3299" s="1142"/>
    </row>
    <row r="3300" spans="1:14" s="3" customFormat="1" x14ac:dyDescent="0.25">
      <c r="A3300" s="727"/>
      <c r="B3300" s="609"/>
      <c r="C3300" s="609"/>
      <c r="D3300" s="610"/>
      <c r="E3300" s="1140"/>
      <c r="F3300" s="1141"/>
      <c r="G3300" s="1142"/>
      <c r="H3300" s="1142"/>
      <c r="I3300" s="1148"/>
      <c r="J3300" s="1142"/>
      <c r="K3300" s="1142"/>
      <c r="L3300" s="1142"/>
      <c r="M3300" s="1142"/>
      <c r="N3300" s="1142"/>
    </row>
    <row r="3301" spans="1:14" s="3" customFormat="1" x14ac:dyDescent="0.25">
      <c r="A3301" s="727"/>
      <c r="B3301" s="609"/>
      <c r="C3301" s="609"/>
      <c r="D3301" s="610"/>
      <c r="E3301" s="1140"/>
      <c r="F3301" s="1141"/>
      <c r="G3301" s="1142"/>
      <c r="H3301" s="1142"/>
      <c r="I3301" s="1148"/>
      <c r="J3301" s="1142"/>
      <c r="K3301" s="1142"/>
      <c r="L3301" s="1142"/>
      <c r="M3301" s="1142"/>
      <c r="N3301" s="1142"/>
    </row>
    <row r="3302" spans="1:14" s="3" customFormat="1" x14ac:dyDescent="0.25">
      <c r="A3302" s="727"/>
      <c r="B3302" s="609"/>
      <c r="C3302" s="609"/>
      <c r="D3302" s="610"/>
      <c r="E3302" s="1140"/>
      <c r="F3302" s="1141"/>
      <c r="G3302" s="1142"/>
      <c r="H3302" s="1142"/>
      <c r="I3302" s="1148"/>
      <c r="J3302" s="1142"/>
      <c r="K3302" s="1142"/>
      <c r="L3302" s="1142"/>
      <c r="M3302" s="1142"/>
      <c r="N3302" s="1142"/>
    </row>
    <row r="3303" spans="1:14" s="3" customFormat="1" x14ac:dyDescent="0.25">
      <c r="A3303" s="727"/>
      <c r="B3303" s="609"/>
      <c r="C3303" s="609"/>
      <c r="D3303" s="610"/>
      <c r="E3303" s="1140"/>
      <c r="F3303" s="1141"/>
      <c r="G3303" s="1142"/>
      <c r="H3303" s="1142"/>
      <c r="I3303" s="1148"/>
      <c r="J3303" s="1142"/>
      <c r="K3303" s="1142"/>
      <c r="L3303" s="1142"/>
      <c r="M3303" s="1142"/>
      <c r="N3303" s="1142"/>
    </row>
    <row r="3304" spans="1:14" s="3" customFormat="1" x14ac:dyDescent="0.25">
      <c r="A3304" s="727"/>
      <c r="B3304" s="609"/>
      <c r="C3304" s="609"/>
      <c r="D3304" s="610"/>
      <c r="E3304" s="1140"/>
      <c r="F3304" s="1141"/>
      <c r="G3304" s="1142"/>
      <c r="H3304" s="1142"/>
      <c r="I3304" s="1148"/>
      <c r="J3304" s="1142"/>
      <c r="K3304" s="1142"/>
      <c r="L3304" s="1142"/>
      <c r="M3304" s="1142"/>
      <c r="N3304" s="1142"/>
    </row>
    <row r="3305" spans="1:14" s="3" customFormat="1" x14ac:dyDescent="0.25">
      <c r="A3305" s="727"/>
      <c r="B3305" s="609"/>
      <c r="C3305" s="609"/>
      <c r="D3305" s="610"/>
      <c r="E3305" s="1140"/>
      <c r="F3305" s="1141"/>
      <c r="G3305" s="1142"/>
      <c r="H3305" s="1142"/>
      <c r="I3305" s="1148"/>
      <c r="J3305" s="1142"/>
      <c r="K3305" s="1142"/>
      <c r="L3305" s="1142"/>
      <c r="M3305" s="1142"/>
      <c r="N3305" s="1142"/>
    </row>
    <row r="3306" spans="1:14" s="3" customFormat="1" x14ac:dyDescent="0.25">
      <c r="A3306" s="727"/>
      <c r="B3306" s="609"/>
      <c r="C3306" s="609"/>
      <c r="D3306" s="610"/>
      <c r="E3306" s="1140"/>
      <c r="F3306" s="1141"/>
      <c r="G3306" s="1142"/>
      <c r="H3306" s="1142"/>
      <c r="I3306" s="1148"/>
      <c r="J3306" s="1142"/>
      <c r="K3306" s="1142"/>
      <c r="L3306" s="1142"/>
      <c r="M3306" s="1142"/>
      <c r="N3306" s="1142"/>
    </row>
    <row r="3307" spans="1:14" s="3" customFormat="1" x14ac:dyDescent="0.25">
      <c r="A3307" s="727"/>
      <c r="B3307" s="609"/>
      <c r="C3307" s="609"/>
      <c r="D3307" s="610"/>
      <c r="E3307" s="1140"/>
      <c r="F3307" s="1141"/>
      <c r="G3307" s="1142"/>
      <c r="H3307" s="1142"/>
      <c r="I3307" s="1148"/>
      <c r="J3307" s="1142"/>
      <c r="K3307" s="1142"/>
      <c r="L3307" s="1142"/>
      <c r="M3307" s="1142"/>
      <c r="N3307" s="1142"/>
    </row>
    <row r="3308" spans="1:14" s="3" customFormat="1" x14ac:dyDescent="0.25">
      <c r="A3308" s="727"/>
      <c r="B3308" s="609"/>
      <c r="C3308" s="609"/>
      <c r="D3308" s="610"/>
      <c r="E3308" s="1140"/>
      <c r="F3308" s="1141"/>
      <c r="G3308" s="1142"/>
      <c r="H3308" s="1142"/>
      <c r="I3308" s="1148"/>
      <c r="J3308" s="1142"/>
      <c r="K3308" s="1142"/>
      <c r="L3308" s="1142"/>
      <c r="M3308" s="1142"/>
      <c r="N3308" s="1142"/>
    </row>
    <row r="3309" spans="1:14" s="3" customFormat="1" x14ac:dyDescent="0.25">
      <c r="A3309" s="727"/>
      <c r="B3309" s="609"/>
      <c r="C3309" s="609"/>
      <c r="D3309" s="610"/>
      <c r="E3309" s="1140"/>
      <c r="F3309" s="1141"/>
      <c r="G3309" s="1142"/>
      <c r="H3309" s="1142"/>
      <c r="I3309" s="1148"/>
      <c r="J3309" s="1142"/>
      <c r="K3309" s="1142"/>
      <c r="L3309" s="1142"/>
      <c r="M3309" s="1142"/>
      <c r="N3309" s="1142"/>
    </row>
    <row r="3310" spans="1:14" s="3" customFormat="1" x14ac:dyDescent="0.25">
      <c r="A3310" s="727"/>
      <c r="B3310" s="609"/>
      <c r="C3310" s="609"/>
      <c r="D3310" s="610"/>
      <c r="E3310" s="1140"/>
      <c r="F3310" s="1141"/>
      <c r="G3310" s="1142"/>
      <c r="H3310" s="1142"/>
      <c r="I3310" s="1148"/>
      <c r="J3310" s="1142"/>
      <c r="K3310" s="1142"/>
      <c r="L3310" s="1142"/>
      <c r="M3310" s="1142"/>
      <c r="N3310" s="1142"/>
    </row>
    <row r="3311" spans="1:14" s="3" customFormat="1" x14ac:dyDescent="0.25">
      <c r="A3311" s="727"/>
      <c r="B3311" s="609"/>
      <c r="C3311" s="609"/>
      <c r="D3311" s="610"/>
      <c r="E3311" s="1140"/>
      <c r="F3311" s="1141"/>
      <c r="G3311" s="1142"/>
      <c r="H3311" s="1142"/>
      <c r="I3311" s="1148"/>
      <c r="J3311" s="1142"/>
      <c r="K3311" s="1142"/>
      <c r="L3311" s="1142"/>
      <c r="M3311" s="1142"/>
      <c r="N3311" s="1142"/>
    </row>
    <row r="3312" spans="1:14" s="3" customFormat="1" x14ac:dyDescent="0.25">
      <c r="A3312" s="727"/>
      <c r="B3312" s="609"/>
      <c r="C3312" s="609"/>
      <c r="D3312" s="610"/>
      <c r="E3312" s="1140"/>
      <c r="F3312" s="1141"/>
      <c r="G3312" s="1142"/>
      <c r="H3312" s="1142"/>
      <c r="I3312" s="1148"/>
      <c r="J3312" s="1142"/>
      <c r="K3312" s="1142"/>
      <c r="L3312" s="1142"/>
      <c r="M3312" s="1142"/>
      <c r="N3312" s="1142"/>
    </row>
    <row r="3313" spans="1:14" s="3" customFormat="1" x14ac:dyDescent="0.25">
      <c r="A3313" s="727"/>
      <c r="B3313" s="609"/>
      <c r="C3313" s="609"/>
      <c r="D3313" s="610"/>
      <c r="E3313" s="1140"/>
      <c r="F3313" s="1141"/>
      <c r="G3313" s="1142"/>
      <c r="H3313" s="1142"/>
      <c r="I3313" s="1148"/>
      <c r="J3313" s="1142"/>
      <c r="K3313" s="1142"/>
      <c r="L3313" s="1142"/>
      <c r="M3313" s="1142"/>
      <c r="N3313" s="1142"/>
    </row>
    <row r="3314" spans="1:14" s="3" customFormat="1" x14ac:dyDescent="0.25">
      <c r="A3314" s="727"/>
      <c r="B3314" s="609"/>
      <c r="C3314" s="609"/>
      <c r="D3314" s="610"/>
      <c r="E3314" s="1140"/>
      <c r="F3314" s="1141"/>
      <c r="G3314" s="1142"/>
      <c r="H3314" s="1142"/>
      <c r="I3314" s="1148"/>
      <c r="J3314" s="1142"/>
      <c r="K3314" s="1142"/>
      <c r="L3314" s="1142"/>
      <c r="M3314" s="1142"/>
      <c r="N3314" s="1142"/>
    </row>
    <row r="3315" spans="1:14" s="3" customFormat="1" x14ac:dyDescent="0.25">
      <c r="A3315" s="727"/>
      <c r="B3315" s="609"/>
      <c r="C3315" s="609"/>
      <c r="D3315" s="610"/>
      <c r="E3315" s="1140"/>
      <c r="F3315" s="1141"/>
      <c r="G3315" s="1142"/>
      <c r="H3315" s="1142"/>
      <c r="I3315" s="1148"/>
      <c r="J3315" s="1142"/>
      <c r="K3315" s="1142"/>
      <c r="L3315" s="1142"/>
      <c r="M3315" s="1142"/>
      <c r="N3315" s="1142"/>
    </row>
    <row r="3316" spans="1:14" s="3" customFormat="1" x14ac:dyDescent="0.25">
      <c r="A3316" s="727"/>
      <c r="B3316" s="609"/>
      <c r="C3316" s="609"/>
      <c r="D3316" s="610"/>
      <c r="E3316" s="1140"/>
      <c r="F3316" s="1141"/>
      <c r="G3316" s="1142"/>
      <c r="H3316" s="1142"/>
      <c r="I3316" s="1148"/>
      <c r="J3316" s="1142"/>
      <c r="K3316" s="1142"/>
      <c r="L3316" s="1142"/>
      <c r="M3316" s="1142"/>
      <c r="N3316" s="1142"/>
    </row>
    <row r="3317" spans="1:14" s="3" customFormat="1" x14ac:dyDescent="0.25">
      <c r="A3317" s="727"/>
      <c r="B3317" s="609"/>
      <c r="C3317" s="609"/>
      <c r="D3317" s="610"/>
      <c r="E3317" s="1140"/>
      <c r="F3317" s="1141"/>
      <c r="G3317" s="1142"/>
      <c r="H3317" s="1142"/>
      <c r="I3317" s="1148"/>
      <c r="J3317" s="1142"/>
      <c r="K3317" s="1142"/>
      <c r="L3317" s="1142"/>
      <c r="M3317" s="1142"/>
      <c r="N3317" s="1142"/>
    </row>
    <row r="3318" spans="1:14" s="3" customFormat="1" x14ac:dyDescent="0.25">
      <c r="A3318" s="727"/>
      <c r="B3318" s="609"/>
      <c r="C3318" s="609"/>
      <c r="D3318" s="610"/>
      <c r="E3318" s="1140"/>
      <c r="F3318" s="1141"/>
      <c r="G3318" s="1142"/>
      <c r="H3318" s="1142"/>
      <c r="I3318" s="1148"/>
      <c r="J3318" s="1142"/>
      <c r="K3318" s="1142"/>
      <c r="L3318" s="1142"/>
      <c r="M3318" s="1142"/>
      <c r="N3318" s="1142"/>
    </row>
    <row r="3319" spans="1:14" s="3" customFormat="1" x14ac:dyDescent="0.25">
      <c r="A3319" s="727"/>
      <c r="B3319" s="609"/>
      <c r="C3319" s="609"/>
      <c r="D3319" s="610"/>
      <c r="E3319" s="1140"/>
      <c r="F3319" s="1141"/>
      <c r="G3319" s="1142"/>
      <c r="H3319" s="1142"/>
      <c r="I3319" s="1148"/>
      <c r="J3319" s="1142"/>
      <c r="K3319" s="1142"/>
      <c r="L3319" s="1142"/>
      <c r="M3319" s="1142"/>
      <c r="N3319" s="1142"/>
    </row>
    <row r="3320" spans="1:14" s="3" customFormat="1" x14ac:dyDescent="0.25">
      <c r="A3320" s="727"/>
      <c r="B3320" s="609"/>
      <c r="C3320" s="609"/>
      <c r="D3320" s="610"/>
      <c r="E3320" s="1140"/>
      <c r="F3320" s="1141"/>
      <c r="G3320" s="1142"/>
      <c r="H3320" s="1142"/>
      <c r="I3320" s="1148"/>
      <c r="J3320" s="1142"/>
      <c r="K3320" s="1142"/>
      <c r="L3320" s="1142"/>
      <c r="M3320" s="1142"/>
      <c r="N3320" s="1142"/>
    </row>
    <row r="3321" spans="1:14" s="3" customFormat="1" x14ac:dyDescent="0.25">
      <c r="A3321" s="727"/>
      <c r="B3321" s="609"/>
      <c r="C3321" s="609"/>
      <c r="D3321" s="610"/>
      <c r="E3321" s="1140"/>
      <c r="F3321" s="1141"/>
      <c r="G3321" s="1142"/>
      <c r="H3321" s="1142"/>
      <c r="I3321" s="1148"/>
      <c r="J3321" s="1142"/>
      <c r="K3321" s="1142"/>
      <c r="L3321" s="1142"/>
      <c r="M3321" s="1142"/>
      <c r="N3321" s="1142"/>
    </row>
    <row r="3322" spans="1:14" s="3" customFormat="1" x14ac:dyDescent="0.25">
      <c r="A3322" s="727"/>
      <c r="B3322" s="609"/>
      <c r="C3322" s="609"/>
      <c r="D3322" s="610"/>
      <c r="E3322" s="1140"/>
      <c r="F3322" s="1141"/>
      <c r="G3322" s="1142"/>
      <c r="H3322" s="1142"/>
      <c r="I3322" s="1148"/>
      <c r="J3322" s="1142"/>
      <c r="K3322" s="1142"/>
      <c r="L3322" s="1142"/>
      <c r="M3322" s="1142"/>
      <c r="N3322" s="1142"/>
    </row>
    <row r="3323" spans="1:14" s="3" customFormat="1" x14ac:dyDescent="0.25">
      <c r="A3323" s="727"/>
      <c r="B3323" s="609"/>
      <c r="C3323" s="609"/>
      <c r="D3323" s="610"/>
      <c r="E3323" s="1140"/>
      <c r="F3323" s="1141"/>
      <c r="G3323" s="1142"/>
      <c r="H3323" s="1142"/>
      <c r="I3323" s="1148"/>
      <c r="J3323" s="1142"/>
      <c r="K3323" s="1142"/>
      <c r="L3323" s="1142"/>
      <c r="M3323" s="1142"/>
      <c r="N3323" s="1142"/>
    </row>
    <row r="3324" spans="1:14" s="3" customFormat="1" x14ac:dyDescent="0.25">
      <c r="A3324" s="727"/>
      <c r="B3324" s="609"/>
      <c r="C3324" s="609"/>
      <c r="D3324" s="610"/>
      <c r="E3324" s="1140"/>
      <c r="F3324" s="1141"/>
      <c r="G3324" s="1142"/>
      <c r="H3324" s="1142"/>
      <c r="I3324" s="1148"/>
      <c r="J3324" s="1142"/>
      <c r="K3324" s="1142"/>
      <c r="L3324" s="1142"/>
      <c r="M3324" s="1142"/>
      <c r="N3324" s="1142"/>
    </row>
    <row r="3325" spans="1:14" s="3" customFormat="1" x14ac:dyDescent="0.25">
      <c r="A3325" s="727"/>
      <c r="B3325" s="609"/>
      <c r="C3325" s="609"/>
      <c r="D3325" s="610"/>
      <c r="E3325" s="1140"/>
      <c r="F3325" s="1141"/>
      <c r="G3325" s="1142"/>
      <c r="H3325" s="1142"/>
      <c r="I3325" s="1148"/>
      <c r="J3325" s="1142"/>
      <c r="K3325" s="1142"/>
      <c r="L3325" s="1142"/>
      <c r="M3325" s="1142"/>
      <c r="N3325" s="1142"/>
    </row>
    <row r="3326" spans="1:14" s="3" customFormat="1" x14ac:dyDescent="0.25">
      <c r="A3326" s="727"/>
      <c r="B3326" s="609"/>
      <c r="C3326" s="609"/>
      <c r="D3326" s="610"/>
      <c r="E3326" s="1140"/>
      <c r="F3326" s="1141"/>
      <c r="G3326" s="1142"/>
      <c r="H3326" s="1142"/>
      <c r="I3326" s="1148"/>
      <c r="J3326" s="1142"/>
      <c r="K3326" s="1142"/>
      <c r="L3326" s="1142"/>
      <c r="M3326" s="1142"/>
      <c r="N3326" s="1142"/>
    </row>
    <row r="3327" spans="1:14" s="3" customFormat="1" x14ac:dyDescent="0.25">
      <c r="A3327" s="727"/>
      <c r="B3327" s="609"/>
      <c r="C3327" s="609"/>
      <c r="D3327" s="610"/>
      <c r="E3327" s="1140"/>
      <c r="F3327" s="1141"/>
      <c r="G3327" s="1142"/>
      <c r="H3327" s="1142"/>
      <c r="I3327" s="1148"/>
      <c r="J3327" s="1142"/>
      <c r="K3327" s="1142"/>
      <c r="L3327" s="1142"/>
      <c r="M3327" s="1142"/>
      <c r="N3327" s="1142"/>
    </row>
    <row r="3328" spans="1:14" s="3" customFormat="1" x14ac:dyDescent="0.25">
      <c r="A3328" s="727"/>
      <c r="B3328" s="609"/>
      <c r="C3328" s="609"/>
      <c r="D3328" s="610"/>
      <c r="E3328" s="1140"/>
      <c r="F3328" s="1141"/>
      <c r="G3328" s="1142"/>
      <c r="H3328" s="1142"/>
      <c r="I3328" s="1148"/>
      <c r="J3328" s="1142"/>
      <c r="K3328" s="1142"/>
      <c r="L3328" s="1142"/>
      <c r="M3328" s="1142"/>
      <c r="N3328" s="1142"/>
    </row>
    <row r="3329" spans="1:14" s="3" customFormat="1" x14ac:dyDescent="0.25">
      <c r="A3329" s="727"/>
      <c r="B3329" s="609"/>
      <c r="C3329" s="609"/>
      <c r="D3329" s="610"/>
      <c r="E3329" s="1140"/>
      <c r="F3329" s="1141"/>
      <c r="G3329" s="1142"/>
      <c r="H3329" s="1142"/>
      <c r="I3329" s="1148"/>
      <c r="J3329" s="1142"/>
      <c r="K3329" s="1142"/>
      <c r="L3329" s="1142"/>
      <c r="M3329" s="1142"/>
      <c r="N3329" s="1142"/>
    </row>
    <row r="3330" spans="1:14" s="3" customFormat="1" x14ac:dyDescent="0.25">
      <c r="A3330" s="727"/>
      <c r="B3330" s="609"/>
      <c r="C3330" s="609"/>
      <c r="D3330" s="610"/>
      <c r="E3330" s="1140"/>
      <c r="F3330" s="1141"/>
      <c r="G3330" s="1142"/>
      <c r="H3330" s="1142"/>
      <c r="I3330" s="1148"/>
      <c r="J3330" s="1142"/>
      <c r="K3330" s="1142"/>
      <c r="L3330" s="1142"/>
      <c r="M3330" s="1142"/>
      <c r="N3330" s="1142"/>
    </row>
    <row r="3331" spans="1:14" s="3" customFormat="1" x14ac:dyDescent="0.25">
      <c r="A3331" s="727"/>
      <c r="B3331" s="609"/>
      <c r="C3331" s="609"/>
      <c r="D3331" s="610"/>
      <c r="E3331" s="1140"/>
      <c r="F3331" s="1141"/>
      <c r="G3331" s="1142"/>
      <c r="H3331" s="1142"/>
      <c r="I3331" s="1148"/>
      <c r="J3331" s="1142"/>
      <c r="K3331" s="1142"/>
      <c r="L3331" s="1142"/>
      <c r="M3331" s="1142"/>
      <c r="N3331" s="1142"/>
    </row>
    <row r="3332" spans="1:14" s="3" customFormat="1" x14ac:dyDescent="0.25">
      <c r="A3332" s="727"/>
      <c r="B3332" s="609"/>
      <c r="C3332" s="609"/>
      <c r="D3332" s="610"/>
      <c r="E3332" s="1140"/>
      <c r="F3332" s="1141"/>
      <c r="G3332" s="1142"/>
      <c r="H3332" s="1142"/>
      <c r="I3332" s="1148"/>
      <c r="J3332" s="1142"/>
      <c r="K3332" s="1142"/>
      <c r="L3332" s="1142"/>
      <c r="M3332" s="1142"/>
      <c r="N3332" s="1142"/>
    </row>
    <row r="3333" spans="1:14" s="3" customFormat="1" x14ac:dyDescent="0.25">
      <c r="A3333" s="727"/>
      <c r="B3333" s="609"/>
      <c r="C3333" s="609"/>
      <c r="D3333" s="610"/>
      <c r="E3333" s="1140"/>
      <c r="F3333" s="1141"/>
      <c r="G3333" s="1142"/>
      <c r="H3333" s="1142"/>
      <c r="I3333" s="1148"/>
      <c r="J3333" s="1142"/>
      <c r="K3333" s="1142"/>
      <c r="L3333" s="1142"/>
      <c r="M3333" s="1142"/>
      <c r="N3333" s="1142"/>
    </row>
    <row r="3334" spans="1:14" s="3" customFormat="1" x14ac:dyDescent="0.25">
      <c r="A3334" s="727"/>
      <c r="B3334" s="609"/>
      <c r="C3334" s="609"/>
      <c r="D3334" s="610"/>
      <c r="E3334" s="1140"/>
      <c r="F3334" s="1141"/>
      <c r="G3334" s="1142"/>
      <c r="H3334" s="1142"/>
      <c r="I3334" s="1148"/>
      <c r="J3334" s="1142"/>
      <c r="K3334" s="1142"/>
      <c r="L3334" s="1142"/>
      <c r="M3334" s="1142"/>
      <c r="N3334" s="1142"/>
    </row>
    <row r="3335" spans="1:14" s="3" customFormat="1" x14ac:dyDescent="0.25">
      <c r="A3335" s="727"/>
      <c r="B3335" s="609"/>
      <c r="C3335" s="609"/>
      <c r="D3335" s="610"/>
      <c r="E3335" s="1140"/>
      <c r="F3335" s="1141"/>
      <c r="G3335" s="1142"/>
      <c r="H3335" s="1142"/>
      <c r="I3335" s="1148"/>
      <c r="J3335" s="1142"/>
      <c r="K3335" s="1142"/>
      <c r="L3335" s="1142"/>
      <c r="M3335" s="1142"/>
      <c r="N3335" s="1142"/>
    </row>
    <row r="3336" spans="1:14" s="3" customFormat="1" x14ac:dyDescent="0.25">
      <c r="A3336" s="727"/>
      <c r="B3336" s="609"/>
      <c r="C3336" s="609"/>
      <c r="D3336" s="610"/>
      <c r="E3336" s="1140"/>
      <c r="F3336" s="1141"/>
      <c r="G3336" s="1142"/>
      <c r="H3336" s="1142"/>
      <c r="I3336" s="1148"/>
      <c r="J3336" s="1142"/>
      <c r="K3336" s="1142"/>
      <c r="L3336" s="1142"/>
      <c r="M3336" s="1142"/>
      <c r="N3336" s="1142"/>
    </row>
    <row r="3337" spans="1:14" s="3" customFormat="1" x14ac:dyDescent="0.25">
      <c r="A3337" s="727"/>
      <c r="B3337" s="609"/>
      <c r="C3337" s="609"/>
      <c r="D3337" s="610"/>
      <c r="E3337" s="1140"/>
      <c r="F3337" s="1141"/>
      <c r="G3337" s="1142"/>
      <c r="H3337" s="1142"/>
      <c r="I3337" s="1148"/>
      <c r="J3337" s="1142"/>
      <c r="K3337" s="1142"/>
      <c r="L3337" s="1142"/>
      <c r="M3337" s="1142"/>
      <c r="N3337" s="1142"/>
    </row>
    <row r="3338" spans="1:14" s="3" customFormat="1" x14ac:dyDescent="0.25">
      <c r="A3338" s="727"/>
      <c r="B3338" s="609"/>
      <c r="C3338" s="609"/>
      <c r="D3338" s="610"/>
      <c r="E3338" s="1140"/>
      <c r="F3338" s="1141"/>
      <c r="G3338" s="1142"/>
      <c r="H3338" s="1142"/>
      <c r="I3338" s="1148"/>
      <c r="J3338" s="1142"/>
      <c r="K3338" s="1142"/>
      <c r="L3338" s="1142"/>
      <c r="M3338" s="1142"/>
      <c r="N3338" s="1142"/>
    </row>
    <row r="3339" spans="1:14" s="3" customFormat="1" x14ac:dyDescent="0.25">
      <c r="A3339" s="727"/>
      <c r="B3339" s="609"/>
      <c r="C3339" s="609"/>
      <c r="D3339" s="610"/>
      <c r="E3339" s="1140"/>
      <c r="F3339" s="1141"/>
      <c r="G3339" s="1142"/>
      <c r="H3339" s="1142"/>
      <c r="I3339" s="1148"/>
      <c r="J3339" s="1142"/>
      <c r="K3339" s="1142"/>
      <c r="L3339" s="1142"/>
      <c r="M3339" s="1142"/>
      <c r="N3339" s="1142"/>
    </row>
    <row r="3340" spans="1:14" s="3" customFormat="1" x14ac:dyDescent="0.25">
      <c r="A3340" s="727"/>
      <c r="B3340" s="609"/>
      <c r="C3340" s="609"/>
      <c r="D3340" s="610"/>
      <c r="E3340" s="1140"/>
      <c r="F3340" s="1141"/>
      <c r="G3340" s="1142"/>
      <c r="H3340" s="1142"/>
      <c r="I3340" s="1148"/>
      <c r="J3340" s="1142"/>
      <c r="K3340" s="1142"/>
      <c r="L3340" s="1142"/>
      <c r="M3340" s="1142"/>
      <c r="N3340" s="1142"/>
    </row>
    <row r="3341" spans="1:14" s="3" customFormat="1" x14ac:dyDescent="0.25">
      <c r="A3341" s="727"/>
      <c r="B3341" s="609"/>
      <c r="C3341" s="609"/>
      <c r="D3341" s="610"/>
      <c r="E3341" s="1140"/>
      <c r="F3341" s="1141"/>
      <c r="G3341" s="1142"/>
      <c r="H3341" s="1142"/>
      <c r="I3341" s="1148"/>
      <c r="J3341" s="1142"/>
      <c r="K3341" s="1142"/>
      <c r="L3341" s="1142"/>
      <c r="M3341" s="1142"/>
      <c r="N3341" s="1142"/>
    </row>
    <row r="3342" spans="1:14" s="3" customFormat="1" x14ac:dyDescent="0.25">
      <c r="A3342" s="727"/>
      <c r="B3342" s="609"/>
      <c r="C3342" s="609"/>
      <c r="D3342" s="610"/>
      <c r="E3342" s="1140"/>
      <c r="F3342" s="1141"/>
      <c r="G3342" s="1142"/>
      <c r="H3342" s="1142"/>
      <c r="I3342" s="1148"/>
      <c r="J3342" s="1142"/>
      <c r="K3342" s="1142"/>
      <c r="L3342" s="1142"/>
      <c r="M3342" s="1142"/>
      <c r="N3342" s="1142"/>
    </row>
    <row r="3343" spans="1:14" s="3" customFormat="1" x14ac:dyDescent="0.25">
      <c r="A3343" s="727"/>
      <c r="B3343" s="609"/>
      <c r="C3343" s="609"/>
      <c r="D3343" s="610"/>
      <c r="E3343" s="1140"/>
      <c r="F3343" s="1141"/>
      <c r="G3343" s="1142"/>
      <c r="H3343" s="1142"/>
      <c r="I3343" s="1148"/>
      <c r="J3343" s="1142"/>
      <c r="K3343" s="1142"/>
      <c r="L3343" s="1142"/>
      <c r="M3343" s="1142"/>
      <c r="N3343" s="1142"/>
    </row>
    <row r="3344" spans="1:14" s="3" customFormat="1" x14ac:dyDescent="0.25">
      <c r="A3344" s="727"/>
      <c r="B3344" s="609"/>
      <c r="C3344" s="609"/>
      <c r="D3344" s="610"/>
      <c r="E3344" s="1140"/>
      <c r="F3344" s="1141"/>
      <c r="G3344" s="1142"/>
      <c r="H3344" s="1142"/>
      <c r="I3344" s="1148"/>
      <c r="J3344" s="1142"/>
      <c r="K3344" s="1142"/>
      <c r="L3344" s="1142"/>
      <c r="M3344" s="1142"/>
      <c r="N3344" s="1142"/>
    </row>
    <row r="3345" spans="1:14" s="3" customFormat="1" x14ac:dyDescent="0.25">
      <c r="A3345" s="727"/>
      <c r="B3345" s="609"/>
      <c r="C3345" s="609"/>
      <c r="D3345" s="610"/>
      <c r="E3345" s="1140"/>
      <c r="F3345" s="1141"/>
      <c r="G3345" s="1142"/>
      <c r="H3345" s="1142"/>
      <c r="I3345" s="1148"/>
      <c r="J3345" s="1142"/>
      <c r="K3345" s="1142"/>
      <c r="L3345" s="1142"/>
      <c r="M3345" s="1142"/>
      <c r="N3345" s="1142"/>
    </row>
    <row r="3346" spans="1:14" s="3" customFormat="1" x14ac:dyDescent="0.25">
      <c r="A3346" s="727"/>
      <c r="B3346" s="609"/>
      <c r="C3346" s="609"/>
      <c r="D3346" s="610"/>
      <c r="E3346" s="1140"/>
      <c r="F3346" s="1141"/>
      <c r="G3346" s="1142"/>
      <c r="H3346" s="1142"/>
      <c r="I3346" s="1148"/>
      <c r="J3346" s="1142"/>
      <c r="K3346" s="1142"/>
      <c r="L3346" s="1142"/>
      <c r="M3346" s="1142"/>
      <c r="N3346" s="1142"/>
    </row>
    <row r="3347" spans="1:14" s="3" customFormat="1" x14ac:dyDescent="0.25">
      <c r="A3347" s="727"/>
      <c r="B3347" s="609"/>
      <c r="C3347" s="609"/>
      <c r="D3347" s="610"/>
      <c r="E3347" s="1140"/>
      <c r="F3347" s="1141"/>
      <c r="G3347" s="1142"/>
      <c r="H3347" s="1142"/>
      <c r="I3347" s="1148"/>
      <c r="J3347" s="1142"/>
      <c r="K3347" s="1142"/>
      <c r="L3347" s="1142"/>
      <c r="M3347" s="1142"/>
      <c r="N3347" s="1142"/>
    </row>
    <row r="3348" spans="1:14" s="3" customFormat="1" x14ac:dyDescent="0.25">
      <c r="A3348" s="727"/>
      <c r="B3348" s="609"/>
      <c r="C3348" s="609"/>
      <c r="D3348" s="610"/>
      <c r="E3348" s="1140"/>
      <c r="F3348" s="1141"/>
      <c r="G3348" s="1142"/>
      <c r="H3348" s="1142"/>
      <c r="I3348" s="1148"/>
      <c r="J3348" s="1142"/>
      <c r="K3348" s="1142"/>
      <c r="L3348" s="1142"/>
      <c r="M3348" s="1142"/>
      <c r="N3348" s="1142"/>
    </row>
    <row r="3349" spans="1:14" s="3" customFormat="1" x14ac:dyDescent="0.25">
      <c r="A3349" s="727"/>
      <c r="B3349" s="609"/>
      <c r="C3349" s="609"/>
      <c r="D3349" s="610"/>
      <c r="E3349" s="1140"/>
      <c r="F3349" s="1141"/>
      <c r="G3349" s="1142"/>
      <c r="H3349" s="1142"/>
      <c r="I3349" s="1148"/>
      <c r="J3349" s="1142"/>
      <c r="K3349" s="1142"/>
      <c r="L3349" s="1142"/>
      <c r="M3349" s="1142"/>
      <c r="N3349" s="1142"/>
    </row>
    <row r="3350" spans="1:14" s="3" customFormat="1" x14ac:dyDescent="0.25">
      <c r="A3350" s="727"/>
      <c r="B3350" s="609"/>
      <c r="C3350" s="609"/>
      <c r="D3350" s="610"/>
      <c r="E3350" s="1140"/>
      <c r="F3350" s="1141"/>
      <c r="G3350" s="1142"/>
      <c r="H3350" s="1142"/>
      <c r="I3350" s="1148"/>
      <c r="J3350" s="1142"/>
      <c r="K3350" s="1142"/>
      <c r="L3350" s="1142"/>
      <c r="M3350" s="1142"/>
      <c r="N3350" s="1142"/>
    </row>
    <row r="3351" spans="1:14" s="3" customFormat="1" x14ac:dyDescent="0.25">
      <c r="A3351" s="727"/>
      <c r="B3351" s="609"/>
      <c r="C3351" s="609"/>
      <c r="D3351" s="610"/>
      <c r="E3351" s="1140"/>
      <c r="F3351" s="1141"/>
      <c r="G3351" s="1142"/>
      <c r="H3351" s="1142"/>
      <c r="I3351" s="1148"/>
      <c r="J3351" s="1142"/>
      <c r="K3351" s="1142"/>
      <c r="L3351" s="1142"/>
      <c r="M3351" s="1142"/>
      <c r="N3351" s="1142"/>
    </row>
    <row r="3352" spans="1:14" s="3" customFormat="1" x14ac:dyDescent="0.25">
      <c r="A3352" s="727"/>
      <c r="B3352" s="609"/>
      <c r="C3352" s="609"/>
      <c r="D3352" s="610"/>
      <c r="E3352" s="1140"/>
      <c r="F3352" s="1141"/>
      <c r="G3352" s="1142"/>
      <c r="H3352" s="1142"/>
      <c r="I3352" s="1148"/>
      <c r="J3352" s="1142"/>
      <c r="K3352" s="1142"/>
      <c r="L3352" s="1142"/>
      <c r="M3352" s="1142"/>
      <c r="N3352" s="1142"/>
    </row>
    <row r="3353" spans="1:14" s="3" customFormat="1" x14ac:dyDescent="0.25">
      <c r="A3353" s="727"/>
      <c r="B3353" s="609"/>
      <c r="C3353" s="609"/>
      <c r="D3353" s="610"/>
      <c r="E3353" s="1140"/>
      <c r="F3353" s="1141"/>
      <c r="G3353" s="1142"/>
      <c r="H3353" s="1142"/>
      <c r="I3353" s="1148"/>
      <c r="J3353" s="1142"/>
      <c r="K3353" s="1142"/>
      <c r="L3353" s="1142"/>
      <c r="M3353" s="1142"/>
      <c r="N3353" s="1142"/>
    </row>
    <row r="3354" spans="1:14" s="3" customFormat="1" x14ac:dyDescent="0.25">
      <c r="A3354" s="727"/>
      <c r="B3354" s="609"/>
      <c r="C3354" s="609"/>
      <c r="D3354" s="610"/>
      <c r="E3354" s="1140"/>
      <c r="F3354" s="1141"/>
      <c r="G3354" s="1142"/>
      <c r="H3354" s="1142"/>
      <c r="I3354" s="1148"/>
      <c r="J3354" s="1142"/>
      <c r="K3354" s="1142"/>
      <c r="L3354" s="1142"/>
      <c r="M3354" s="1142"/>
      <c r="N3354" s="1142"/>
    </row>
    <row r="3355" spans="1:14" s="3" customFormat="1" x14ac:dyDescent="0.25">
      <c r="A3355" s="727"/>
      <c r="B3355" s="609"/>
      <c r="C3355" s="609"/>
      <c r="D3355" s="610"/>
      <c r="E3355" s="1140"/>
      <c r="F3355" s="1141"/>
      <c r="G3355" s="1142"/>
      <c r="H3355" s="1142"/>
      <c r="I3355" s="1148"/>
      <c r="J3355" s="1142"/>
      <c r="K3355" s="1142"/>
      <c r="L3355" s="1142"/>
      <c r="M3355" s="1142"/>
      <c r="N3355" s="1142"/>
    </row>
    <row r="3356" spans="1:14" s="3" customFormat="1" x14ac:dyDescent="0.25">
      <c r="A3356" s="727"/>
      <c r="B3356" s="609"/>
      <c r="C3356" s="609"/>
      <c r="D3356" s="610"/>
      <c r="E3356" s="1140"/>
      <c r="F3356" s="1141"/>
      <c r="G3356" s="1142"/>
      <c r="H3356" s="1142"/>
      <c r="I3356" s="1148"/>
      <c r="J3356" s="1142"/>
      <c r="K3356" s="1142"/>
      <c r="L3356" s="1142"/>
      <c r="M3356" s="1142"/>
      <c r="N3356" s="1142"/>
    </row>
    <row r="3357" spans="1:14" s="3" customFormat="1" x14ac:dyDescent="0.25">
      <c r="A3357" s="727"/>
      <c r="B3357" s="609"/>
      <c r="C3357" s="609"/>
      <c r="D3357" s="610"/>
      <c r="E3357" s="1140"/>
      <c r="F3357" s="1141"/>
      <c r="G3357" s="1142"/>
      <c r="H3357" s="1142"/>
      <c r="I3357" s="1148"/>
      <c r="J3357" s="1142"/>
      <c r="K3357" s="1142"/>
      <c r="L3357" s="1142"/>
      <c r="M3357" s="1142"/>
      <c r="N3357" s="1142"/>
    </row>
    <row r="3358" spans="1:14" s="3" customFormat="1" x14ac:dyDescent="0.25">
      <c r="A3358" s="727"/>
      <c r="B3358" s="609"/>
      <c r="C3358" s="609"/>
      <c r="D3358" s="610"/>
      <c r="E3358" s="1140"/>
      <c r="F3358" s="1141"/>
      <c r="G3358" s="1142"/>
      <c r="H3358" s="1142"/>
      <c r="I3358" s="1148"/>
      <c r="J3358" s="1142"/>
      <c r="K3358" s="1142"/>
      <c r="L3358" s="1142"/>
      <c r="M3358" s="1142"/>
      <c r="N3358" s="1142"/>
    </row>
    <row r="3359" spans="1:14" s="3" customFormat="1" x14ac:dyDescent="0.25">
      <c r="A3359" s="727"/>
      <c r="B3359" s="609"/>
      <c r="C3359" s="609"/>
      <c r="D3359" s="610"/>
      <c r="E3359" s="1140"/>
      <c r="F3359" s="1141"/>
      <c r="G3359" s="1142"/>
      <c r="H3359" s="1142"/>
      <c r="I3359" s="1148"/>
      <c r="J3359" s="1142"/>
      <c r="K3359" s="1142"/>
      <c r="L3359" s="1142"/>
      <c r="M3359" s="1142"/>
      <c r="N3359" s="1142"/>
    </row>
    <row r="3360" spans="1:14" s="3" customFormat="1" x14ac:dyDescent="0.25">
      <c r="A3360" s="727"/>
      <c r="B3360" s="609"/>
      <c r="C3360" s="609"/>
      <c r="D3360" s="610"/>
      <c r="E3360" s="1140"/>
      <c r="F3360" s="1141"/>
      <c r="G3360" s="1142"/>
      <c r="H3360" s="1142"/>
      <c r="I3360" s="1148"/>
      <c r="J3360" s="1142"/>
      <c r="K3360" s="1142"/>
      <c r="L3360" s="1142"/>
      <c r="M3360" s="1142"/>
      <c r="N3360" s="1142"/>
    </row>
    <row r="3361" spans="1:14" s="3" customFormat="1" x14ac:dyDescent="0.25">
      <c r="A3361" s="727"/>
      <c r="B3361" s="609"/>
      <c r="C3361" s="609"/>
      <c r="D3361" s="610"/>
      <c r="E3361" s="1140"/>
      <c r="F3361" s="1141"/>
      <c r="G3361" s="1142"/>
      <c r="H3361" s="1142"/>
      <c r="I3361" s="1148"/>
      <c r="J3361" s="1142"/>
      <c r="K3361" s="1142"/>
      <c r="L3361" s="1142"/>
      <c r="M3361" s="1142"/>
      <c r="N3361" s="1142"/>
    </row>
    <row r="3362" spans="1:14" s="3" customFormat="1" x14ac:dyDescent="0.25">
      <c r="A3362" s="727"/>
      <c r="B3362" s="609"/>
      <c r="C3362" s="609"/>
      <c r="D3362" s="610"/>
      <c r="E3362" s="1140"/>
      <c r="F3362" s="1141"/>
      <c r="G3362" s="1142"/>
      <c r="H3362" s="1142"/>
      <c r="I3362" s="1148"/>
      <c r="J3362" s="1142"/>
      <c r="K3362" s="1142"/>
      <c r="L3362" s="1142"/>
      <c r="M3362" s="1142"/>
      <c r="N3362" s="1142"/>
    </row>
    <row r="3363" spans="1:14" s="3" customFormat="1" x14ac:dyDescent="0.25">
      <c r="A3363" s="727"/>
      <c r="B3363" s="609"/>
      <c r="C3363" s="609"/>
      <c r="D3363" s="610"/>
      <c r="E3363" s="1140"/>
      <c r="F3363" s="1141"/>
      <c r="G3363" s="1142"/>
      <c r="H3363" s="1142"/>
      <c r="I3363" s="1148"/>
      <c r="J3363" s="1142"/>
      <c r="K3363" s="1142"/>
      <c r="L3363" s="1142"/>
      <c r="M3363" s="1142"/>
      <c r="N3363" s="1142"/>
    </row>
    <row r="3364" spans="1:14" s="3" customFormat="1" x14ac:dyDescent="0.25">
      <c r="A3364" s="727"/>
      <c r="B3364" s="609"/>
      <c r="C3364" s="609"/>
      <c r="D3364" s="610"/>
      <c r="E3364" s="1140"/>
      <c r="F3364" s="1141"/>
      <c r="G3364" s="1142"/>
      <c r="H3364" s="1142"/>
      <c r="I3364" s="1148"/>
      <c r="J3364" s="1142"/>
      <c r="K3364" s="1142"/>
      <c r="L3364" s="1142"/>
      <c r="M3364" s="1142"/>
      <c r="N3364" s="1142"/>
    </row>
    <row r="3365" spans="1:14" s="3" customFormat="1" x14ac:dyDescent="0.25">
      <c r="A3365" s="727"/>
      <c r="B3365" s="609"/>
      <c r="C3365" s="609"/>
      <c r="D3365" s="610"/>
      <c r="E3365" s="1140"/>
      <c r="F3365" s="1141"/>
      <c r="G3365" s="1142"/>
      <c r="H3365" s="1142"/>
      <c r="I3365" s="1148"/>
      <c r="J3365" s="1142"/>
      <c r="K3365" s="1142"/>
      <c r="L3365" s="1142"/>
      <c r="M3365" s="1142"/>
      <c r="N3365" s="1142"/>
    </row>
    <row r="3366" spans="1:14" s="3" customFormat="1" x14ac:dyDescent="0.25">
      <c r="A3366" s="727"/>
      <c r="B3366" s="609"/>
      <c r="C3366" s="609"/>
      <c r="D3366" s="610"/>
      <c r="E3366" s="1140"/>
      <c r="F3366" s="1141"/>
      <c r="G3366" s="1142"/>
      <c r="H3366" s="1142"/>
      <c r="I3366" s="1148"/>
      <c r="J3366" s="1142"/>
      <c r="K3366" s="1142"/>
      <c r="L3366" s="1142"/>
      <c r="M3366" s="1142"/>
      <c r="N3366" s="1142"/>
    </row>
    <row r="3367" spans="1:14" s="3" customFormat="1" x14ac:dyDescent="0.25">
      <c r="A3367" s="727"/>
      <c r="B3367" s="609"/>
      <c r="C3367" s="609"/>
      <c r="D3367" s="610"/>
      <c r="E3367" s="1140"/>
      <c r="F3367" s="1141"/>
      <c r="G3367" s="1142"/>
      <c r="H3367" s="1142"/>
      <c r="I3367" s="1148"/>
      <c r="J3367" s="1142"/>
      <c r="K3367" s="1142"/>
      <c r="L3367" s="1142"/>
      <c r="M3367" s="1142"/>
      <c r="N3367" s="1142"/>
    </row>
    <row r="3368" spans="1:14" s="3" customFormat="1" x14ac:dyDescent="0.25">
      <c r="A3368" s="727"/>
      <c r="B3368" s="609"/>
      <c r="C3368" s="609"/>
      <c r="D3368" s="610"/>
      <c r="E3368" s="1140"/>
      <c r="F3368" s="1141"/>
      <c r="G3368" s="1142"/>
      <c r="H3368" s="1142"/>
      <c r="I3368" s="1148"/>
      <c r="J3368" s="1142"/>
      <c r="K3368" s="1142"/>
      <c r="L3368" s="1142"/>
      <c r="M3368" s="1142"/>
      <c r="N3368" s="1142"/>
    </row>
    <row r="3369" spans="1:14" s="3" customFormat="1" x14ac:dyDescent="0.25">
      <c r="A3369" s="727"/>
      <c r="B3369" s="609"/>
      <c r="C3369" s="609"/>
      <c r="D3369" s="610"/>
      <c r="E3369" s="1140"/>
      <c r="F3369" s="1141"/>
      <c r="G3369" s="1142"/>
      <c r="H3369" s="1142"/>
      <c r="I3369" s="1148"/>
      <c r="J3369" s="1142"/>
      <c r="K3369" s="1142"/>
      <c r="L3369" s="1142"/>
      <c r="M3369" s="1142"/>
      <c r="N3369" s="1142"/>
    </row>
    <row r="3370" spans="1:14" s="3" customFormat="1" x14ac:dyDescent="0.25">
      <c r="A3370" s="727"/>
      <c r="B3370" s="609"/>
      <c r="C3370" s="609"/>
      <c r="D3370" s="610"/>
      <c r="E3370" s="1140"/>
      <c r="F3370" s="1141"/>
      <c r="G3370" s="1142"/>
      <c r="H3370" s="1142"/>
      <c r="I3370" s="1148"/>
      <c r="J3370" s="1142"/>
      <c r="K3370" s="1142"/>
      <c r="L3370" s="1142"/>
      <c r="M3370" s="1142"/>
      <c r="N3370" s="1142"/>
    </row>
    <row r="3371" spans="1:14" s="3" customFormat="1" x14ac:dyDescent="0.25">
      <c r="A3371" s="727"/>
      <c r="B3371" s="609"/>
      <c r="C3371" s="609"/>
      <c r="D3371" s="610"/>
      <c r="E3371" s="1140"/>
      <c r="F3371" s="1141"/>
      <c r="G3371" s="1142"/>
      <c r="H3371" s="1142"/>
      <c r="I3371" s="1148"/>
      <c r="J3371" s="1142"/>
      <c r="K3371" s="1142"/>
      <c r="L3371" s="1142"/>
      <c r="M3371" s="1142"/>
      <c r="N3371" s="1142"/>
    </row>
    <row r="3372" spans="1:14" s="3" customFormat="1" x14ac:dyDescent="0.25">
      <c r="A3372" s="727"/>
      <c r="B3372" s="609"/>
      <c r="C3372" s="609"/>
      <c r="D3372" s="610"/>
      <c r="E3372" s="1140"/>
      <c r="F3372" s="1141"/>
      <c r="G3372" s="1142"/>
      <c r="H3372" s="1142"/>
      <c r="I3372" s="1148"/>
      <c r="J3372" s="1142"/>
      <c r="K3372" s="1142"/>
      <c r="L3372" s="1142"/>
      <c r="M3372" s="1142"/>
      <c r="N3372" s="1142"/>
    </row>
    <row r="3373" spans="1:14" s="3" customFormat="1" x14ac:dyDescent="0.25">
      <c r="A3373" s="727"/>
      <c r="B3373" s="609"/>
      <c r="C3373" s="609"/>
      <c r="D3373" s="610"/>
      <c r="E3373" s="1140"/>
      <c r="F3373" s="1141"/>
      <c r="G3373" s="1142"/>
      <c r="H3373" s="1142"/>
      <c r="I3373" s="1148"/>
      <c r="J3373" s="1142"/>
      <c r="K3373" s="1142"/>
      <c r="L3373" s="1142"/>
      <c r="M3373" s="1142"/>
      <c r="N3373" s="1142"/>
    </row>
    <row r="3374" spans="1:14" s="3" customFormat="1" x14ac:dyDescent="0.25">
      <c r="A3374" s="727"/>
      <c r="B3374" s="609"/>
      <c r="C3374" s="609"/>
      <c r="D3374" s="610"/>
      <c r="E3374" s="1140"/>
      <c r="F3374" s="1141"/>
      <c r="G3374" s="1142"/>
      <c r="H3374" s="1142"/>
      <c r="I3374" s="1148"/>
      <c r="J3374" s="1142"/>
      <c r="K3374" s="1142"/>
      <c r="L3374" s="1142"/>
      <c r="M3374" s="1142"/>
      <c r="N3374" s="1142"/>
    </row>
    <row r="3375" spans="1:14" s="3" customFormat="1" x14ac:dyDescent="0.25">
      <c r="A3375" s="727"/>
      <c r="B3375" s="609"/>
      <c r="C3375" s="609"/>
      <c r="D3375" s="610"/>
      <c r="E3375" s="1140"/>
      <c r="F3375" s="1141"/>
      <c r="G3375" s="1142"/>
      <c r="H3375" s="1142"/>
      <c r="I3375" s="1148"/>
      <c r="J3375" s="1142"/>
      <c r="K3375" s="1142"/>
      <c r="L3375" s="1142"/>
      <c r="M3375" s="1142"/>
      <c r="N3375" s="1142"/>
    </row>
    <row r="3376" spans="1:14" s="3" customFormat="1" x14ac:dyDescent="0.25">
      <c r="A3376" s="727"/>
      <c r="B3376" s="609"/>
      <c r="C3376" s="609"/>
      <c r="D3376" s="610"/>
      <c r="E3376" s="1140"/>
      <c r="F3376" s="1141"/>
      <c r="G3376" s="1142"/>
      <c r="H3376" s="1142"/>
      <c r="I3376" s="1148"/>
      <c r="J3376" s="1142"/>
      <c r="K3376" s="1142"/>
      <c r="L3376" s="1142"/>
      <c r="M3376" s="1142"/>
      <c r="N3376" s="1142"/>
    </row>
    <row r="3377" spans="1:14" s="3" customFormat="1" x14ac:dyDescent="0.25">
      <c r="A3377" s="727"/>
      <c r="B3377" s="609"/>
      <c r="C3377" s="609"/>
      <c r="D3377" s="610"/>
      <c r="E3377" s="1140"/>
      <c r="F3377" s="1141"/>
      <c r="G3377" s="1142"/>
      <c r="H3377" s="1142"/>
      <c r="I3377" s="1148"/>
      <c r="J3377" s="1142"/>
      <c r="K3377" s="1142"/>
      <c r="L3377" s="1142"/>
      <c r="M3377" s="1142"/>
      <c r="N3377" s="1142"/>
    </row>
    <row r="3378" spans="1:14" s="3" customFormat="1" x14ac:dyDescent="0.25">
      <c r="A3378" s="727"/>
      <c r="B3378" s="609"/>
      <c r="C3378" s="609"/>
      <c r="D3378" s="610"/>
      <c r="E3378" s="1140"/>
      <c r="F3378" s="1141"/>
      <c r="G3378" s="1142"/>
      <c r="H3378" s="1142"/>
      <c r="I3378" s="1148"/>
      <c r="J3378" s="1142"/>
      <c r="K3378" s="1142"/>
      <c r="L3378" s="1142"/>
      <c r="M3378" s="1142"/>
      <c r="N3378" s="1142"/>
    </row>
    <row r="3379" spans="1:14" s="3" customFormat="1" x14ac:dyDescent="0.25">
      <c r="A3379" s="727"/>
      <c r="B3379" s="609"/>
      <c r="C3379" s="609"/>
      <c r="D3379" s="610"/>
      <c r="E3379" s="1140"/>
      <c r="F3379" s="1141"/>
      <c r="G3379" s="1142"/>
      <c r="H3379" s="1142"/>
      <c r="I3379" s="1148"/>
      <c r="J3379" s="1142"/>
      <c r="K3379" s="1142"/>
      <c r="L3379" s="1142"/>
      <c r="M3379" s="1142"/>
      <c r="N3379" s="1142"/>
    </row>
    <row r="3380" spans="1:14" s="3" customFormat="1" x14ac:dyDescent="0.25">
      <c r="A3380" s="727"/>
      <c r="B3380" s="609"/>
      <c r="C3380" s="609"/>
      <c r="D3380" s="610"/>
      <c r="E3380" s="1140"/>
      <c r="F3380" s="1141"/>
      <c r="G3380" s="1142"/>
      <c r="H3380" s="1142"/>
      <c r="I3380" s="1148"/>
      <c r="J3380" s="1142"/>
      <c r="K3380" s="1142"/>
      <c r="L3380" s="1142"/>
      <c r="M3380" s="1142"/>
      <c r="N3380" s="1142"/>
    </row>
    <row r="3381" spans="1:14" s="3" customFormat="1" x14ac:dyDescent="0.25">
      <c r="A3381" s="727"/>
      <c r="B3381" s="609"/>
      <c r="C3381" s="609"/>
      <c r="D3381" s="610"/>
      <c r="E3381" s="1140"/>
      <c r="F3381" s="1141"/>
      <c r="G3381" s="1142"/>
      <c r="H3381" s="1142"/>
      <c r="I3381" s="1148"/>
      <c r="J3381" s="1142"/>
      <c r="K3381" s="1142"/>
      <c r="L3381" s="1142"/>
      <c r="M3381" s="1142"/>
      <c r="N3381" s="1142"/>
    </row>
    <row r="3382" spans="1:14" s="3" customFormat="1" x14ac:dyDescent="0.25">
      <c r="A3382" s="727"/>
      <c r="B3382" s="609"/>
      <c r="C3382" s="609"/>
      <c r="D3382" s="610"/>
      <c r="E3382" s="1140"/>
      <c r="F3382" s="1141"/>
      <c r="G3382" s="1142"/>
      <c r="H3382" s="1142"/>
      <c r="I3382" s="1148"/>
      <c r="J3382" s="1142"/>
      <c r="K3382" s="1142"/>
      <c r="L3382" s="1142"/>
      <c r="M3382" s="1142"/>
      <c r="N3382" s="1142"/>
    </row>
    <row r="3383" spans="1:14" s="3" customFormat="1" x14ac:dyDescent="0.25">
      <c r="A3383" s="727"/>
      <c r="B3383" s="609"/>
      <c r="C3383" s="609"/>
      <c r="D3383" s="610"/>
      <c r="E3383" s="1140"/>
      <c r="F3383" s="1141"/>
      <c r="G3383" s="1142"/>
      <c r="H3383" s="1142"/>
      <c r="I3383" s="1148"/>
      <c r="J3383" s="1142"/>
      <c r="K3383" s="1142"/>
      <c r="L3383" s="1142"/>
      <c r="M3383" s="1142"/>
      <c r="N3383" s="1142"/>
    </row>
    <row r="3384" spans="1:14" s="3" customFormat="1" x14ac:dyDescent="0.25">
      <c r="A3384" s="727"/>
      <c r="B3384" s="609"/>
      <c r="C3384" s="609"/>
      <c r="D3384" s="610"/>
      <c r="E3384" s="1140"/>
      <c r="F3384" s="1141"/>
      <c r="G3384" s="1142"/>
      <c r="H3384" s="1142"/>
      <c r="I3384" s="1148"/>
      <c r="J3384" s="1142"/>
      <c r="K3384" s="1142"/>
      <c r="L3384" s="1142"/>
      <c r="M3384" s="1142"/>
      <c r="N3384" s="1142"/>
    </row>
    <row r="3385" spans="1:14" s="3" customFormat="1" x14ac:dyDescent="0.25">
      <c r="A3385" s="727"/>
      <c r="B3385" s="609"/>
      <c r="C3385" s="609"/>
      <c r="D3385" s="610"/>
      <c r="E3385" s="1140"/>
      <c r="F3385" s="1141"/>
      <c r="G3385" s="1142"/>
      <c r="H3385" s="1142"/>
      <c r="I3385" s="1148"/>
      <c r="J3385" s="1142"/>
      <c r="K3385" s="1142"/>
      <c r="L3385" s="1142"/>
      <c r="M3385" s="1142"/>
      <c r="N3385" s="1142"/>
    </row>
    <row r="3386" spans="1:14" s="3" customFormat="1" x14ac:dyDescent="0.25">
      <c r="A3386" s="727"/>
      <c r="B3386" s="609"/>
      <c r="C3386" s="609"/>
      <c r="D3386" s="610"/>
      <c r="E3386" s="1140"/>
      <c r="F3386" s="1141"/>
      <c r="G3386" s="1142"/>
      <c r="H3386" s="1142"/>
      <c r="I3386" s="1148"/>
      <c r="J3386" s="1142"/>
      <c r="K3386" s="1142"/>
      <c r="L3386" s="1142"/>
      <c r="M3386" s="1142"/>
      <c r="N3386" s="1142"/>
    </row>
    <row r="3387" spans="1:14" s="3" customFormat="1" x14ac:dyDescent="0.25">
      <c r="A3387" s="727"/>
      <c r="B3387" s="609"/>
      <c r="C3387" s="609"/>
      <c r="D3387" s="610"/>
      <c r="E3387" s="1140"/>
      <c r="F3387" s="1141"/>
      <c r="G3387" s="1142"/>
      <c r="H3387" s="1142"/>
      <c r="I3387" s="1148"/>
      <c r="J3387" s="1142"/>
      <c r="K3387" s="1142"/>
      <c r="L3387" s="1142"/>
      <c r="M3387" s="1142"/>
      <c r="N3387" s="1142"/>
    </row>
    <row r="3388" spans="1:14" s="3" customFormat="1" x14ac:dyDescent="0.25">
      <c r="A3388" s="727"/>
      <c r="B3388" s="609"/>
      <c r="C3388" s="609"/>
      <c r="D3388" s="610"/>
      <c r="E3388" s="1140"/>
      <c r="F3388" s="1141"/>
      <c r="G3388" s="1142"/>
      <c r="H3388" s="1142"/>
      <c r="I3388" s="1148"/>
      <c r="J3388" s="1142"/>
      <c r="K3388" s="1142"/>
      <c r="L3388" s="1142"/>
      <c r="M3388" s="1142"/>
      <c r="N3388" s="1142"/>
    </row>
    <row r="3389" spans="1:14" s="3" customFormat="1" x14ac:dyDescent="0.25">
      <c r="A3389" s="727"/>
      <c r="B3389" s="609"/>
      <c r="C3389" s="609"/>
      <c r="D3389" s="610"/>
      <c r="E3389" s="1140"/>
      <c r="F3389" s="1141"/>
      <c r="G3389" s="1142"/>
      <c r="H3389" s="1142"/>
      <c r="I3389" s="1148"/>
      <c r="J3389" s="1142"/>
      <c r="K3389" s="1142"/>
      <c r="L3389" s="1142"/>
      <c r="M3389" s="1142"/>
      <c r="N3389" s="1142"/>
    </row>
    <row r="3390" spans="1:14" s="3" customFormat="1" x14ac:dyDescent="0.25">
      <c r="A3390" s="727"/>
      <c r="B3390" s="609"/>
      <c r="C3390" s="609"/>
      <c r="D3390" s="610"/>
      <c r="E3390" s="1140"/>
      <c r="F3390" s="1141"/>
      <c r="G3390" s="1142"/>
      <c r="H3390" s="1142"/>
      <c r="I3390" s="1148"/>
      <c r="J3390" s="1142"/>
      <c r="K3390" s="1142"/>
      <c r="L3390" s="1142"/>
      <c r="M3390" s="1142"/>
      <c r="N3390" s="1142"/>
    </row>
    <row r="3391" spans="1:14" s="3" customFormat="1" x14ac:dyDescent="0.25">
      <c r="A3391" s="727"/>
      <c r="B3391" s="609"/>
      <c r="C3391" s="609"/>
      <c r="D3391" s="610"/>
      <c r="E3391" s="1140"/>
      <c r="F3391" s="1141"/>
      <c r="G3391" s="1142"/>
      <c r="H3391" s="1142"/>
      <c r="I3391" s="1148"/>
      <c r="J3391" s="1142"/>
      <c r="K3391" s="1142"/>
      <c r="L3391" s="1142"/>
      <c r="M3391" s="1142"/>
      <c r="N3391" s="1142"/>
    </row>
    <row r="3392" spans="1:14" s="3" customFormat="1" x14ac:dyDescent="0.25">
      <c r="A3392" s="727"/>
      <c r="B3392" s="609"/>
      <c r="C3392" s="609"/>
      <c r="D3392" s="610"/>
      <c r="E3392" s="1140"/>
      <c r="F3392" s="1141"/>
      <c r="G3392" s="1142"/>
      <c r="H3392" s="1142"/>
      <c r="I3392" s="1148"/>
      <c r="J3392" s="1142"/>
      <c r="K3392" s="1142"/>
      <c r="L3392" s="1142"/>
      <c r="M3392" s="1142"/>
      <c r="N3392" s="1142"/>
    </row>
    <row r="3393" spans="1:14" s="3" customFormat="1" x14ac:dyDescent="0.25">
      <c r="A3393" s="727"/>
      <c r="B3393" s="609"/>
      <c r="C3393" s="609"/>
      <c r="D3393" s="610"/>
      <c r="E3393" s="1140"/>
      <c r="F3393" s="1141"/>
      <c r="G3393" s="1142"/>
      <c r="H3393" s="1142"/>
      <c r="I3393" s="1148"/>
      <c r="J3393" s="1142"/>
      <c r="K3393" s="1142"/>
      <c r="L3393" s="1142"/>
      <c r="M3393" s="1142"/>
      <c r="N3393" s="1142"/>
    </row>
    <row r="3394" spans="1:14" s="3" customFormat="1" x14ac:dyDescent="0.25">
      <c r="A3394" s="727"/>
      <c r="B3394" s="609"/>
      <c r="C3394" s="609"/>
      <c r="D3394" s="610"/>
      <c r="E3394" s="1140"/>
      <c r="F3394" s="1141"/>
      <c r="G3394" s="1142"/>
      <c r="H3394" s="1142"/>
      <c r="I3394" s="1148"/>
      <c r="J3394" s="1142"/>
      <c r="K3394" s="1142"/>
      <c r="L3394" s="1142"/>
      <c r="M3394" s="1142"/>
      <c r="N3394" s="1142"/>
    </row>
    <row r="3395" spans="1:14" s="3" customFormat="1" x14ac:dyDescent="0.25">
      <c r="A3395" s="727"/>
      <c r="B3395" s="609"/>
      <c r="C3395" s="609"/>
      <c r="D3395" s="610"/>
      <c r="E3395" s="1140"/>
      <c r="F3395" s="1141"/>
      <c r="G3395" s="1142"/>
      <c r="H3395" s="1142"/>
      <c r="I3395" s="1148"/>
      <c r="J3395" s="1142"/>
      <c r="K3395" s="1142"/>
      <c r="L3395" s="1142"/>
      <c r="M3395" s="1142"/>
      <c r="N3395" s="1142"/>
    </row>
    <row r="3396" spans="1:14" s="3" customFormat="1" x14ac:dyDescent="0.25">
      <c r="A3396" s="727"/>
      <c r="B3396" s="609"/>
      <c r="C3396" s="609"/>
      <c r="D3396" s="610"/>
      <c r="E3396" s="1140"/>
      <c r="F3396" s="1141"/>
      <c r="G3396" s="1142"/>
      <c r="H3396" s="1142"/>
      <c r="I3396" s="1148"/>
      <c r="J3396" s="1142"/>
      <c r="K3396" s="1142"/>
      <c r="L3396" s="1142"/>
      <c r="M3396" s="1142"/>
      <c r="N3396" s="1142"/>
    </row>
    <row r="3397" spans="1:14" s="3" customFormat="1" x14ac:dyDescent="0.25">
      <c r="A3397" s="727"/>
      <c r="B3397" s="609"/>
      <c r="C3397" s="609"/>
      <c r="D3397" s="610"/>
      <c r="E3397" s="1140"/>
      <c r="F3397" s="1141"/>
      <c r="G3397" s="1142"/>
      <c r="H3397" s="1142"/>
      <c r="I3397" s="1148"/>
      <c r="J3397" s="1142"/>
      <c r="K3397" s="1142"/>
      <c r="L3397" s="1142"/>
      <c r="M3397" s="1142"/>
      <c r="N3397" s="1142"/>
    </row>
    <row r="3398" spans="1:14" s="3" customFormat="1" x14ac:dyDescent="0.25">
      <c r="A3398" s="727"/>
      <c r="B3398" s="609"/>
      <c r="C3398" s="609"/>
      <c r="D3398" s="610"/>
      <c r="E3398" s="1140"/>
      <c r="F3398" s="1141"/>
      <c r="G3398" s="1142"/>
      <c r="H3398" s="1142"/>
      <c r="I3398" s="1148"/>
      <c r="J3398" s="1142"/>
      <c r="K3398" s="1142"/>
      <c r="L3398" s="1142"/>
      <c r="M3398" s="1142"/>
      <c r="N3398" s="1142"/>
    </row>
    <row r="3399" spans="1:14" s="3" customFormat="1" x14ac:dyDescent="0.25">
      <c r="A3399" s="727"/>
      <c r="B3399" s="609"/>
      <c r="C3399" s="609"/>
      <c r="D3399" s="610"/>
      <c r="E3399" s="1140"/>
      <c r="F3399" s="1141"/>
      <c r="G3399" s="1142"/>
      <c r="H3399" s="1142"/>
      <c r="I3399" s="1148"/>
      <c r="J3399" s="1142"/>
      <c r="K3399" s="1142"/>
      <c r="L3399" s="1142"/>
      <c r="M3399" s="1142"/>
      <c r="N3399" s="1142"/>
    </row>
    <row r="3400" spans="1:14" s="3" customFormat="1" x14ac:dyDescent="0.25">
      <c r="A3400" s="727"/>
      <c r="B3400" s="609"/>
      <c r="C3400" s="609"/>
      <c r="D3400" s="610"/>
      <c r="E3400" s="1140"/>
      <c r="F3400" s="1141"/>
      <c r="G3400" s="1142"/>
      <c r="H3400" s="1142"/>
      <c r="I3400" s="1148"/>
      <c r="J3400" s="1142"/>
      <c r="K3400" s="1142"/>
      <c r="L3400" s="1142"/>
      <c r="M3400" s="1142"/>
      <c r="N3400" s="1142"/>
    </row>
    <row r="3401" spans="1:14" s="3" customFormat="1" x14ac:dyDescent="0.25">
      <c r="A3401" s="727"/>
      <c r="B3401" s="609"/>
      <c r="C3401" s="609"/>
      <c r="D3401" s="610"/>
      <c r="E3401" s="1140"/>
      <c r="F3401" s="1141"/>
      <c r="G3401" s="1142"/>
      <c r="H3401" s="1142"/>
      <c r="I3401" s="1148"/>
      <c r="J3401" s="1142"/>
      <c r="K3401" s="1142"/>
      <c r="L3401" s="1142"/>
      <c r="M3401" s="1142"/>
      <c r="N3401" s="1142"/>
    </row>
    <row r="3402" spans="1:14" s="3" customFormat="1" x14ac:dyDescent="0.25">
      <c r="A3402" s="727"/>
      <c r="B3402" s="609"/>
      <c r="C3402" s="609"/>
      <c r="D3402" s="610"/>
      <c r="E3402" s="1140"/>
      <c r="F3402" s="1141"/>
      <c r="G3402" s="1142"/>
      <c r="H3402" s="1142"/>
      <c r="I3402" s="1148"/>
      <c r="J3402" s="1142"/>
      <c r="K3402" s="1142"/>
      <c r="L3402" s="1142"/>
      <c r="M3402" s="1142"/>
      <c r="N3402" s="1142"/>
    </row>
    <row r="3403" spans="1:14" s="3" customFormat="1" x14ac:dyDescent="0.25">
      <c r="A3403" s="727"/>
      <c r="B3403" s="609"/>
      <c r="C3403" s="609"/>
      <c r="D3403" s="610"/>
      <c r="E3403" s="1140"/>
      <c r="F3403" s="1141"/>
      <c r="G3403" s="1142"/>
      <c r="H3403" s="1142"/>
      <c r="I3403" s="1148"/>
      <c r="J3403" s="1142"/>
      <c r="K3403" s="1142"/>
      <c r="L3403" s="1142"/>
      <c r="M3403" s="1142"/>
      <c r="N3403" s="1142"/>
    </row>
    <row r="3404" spans="1:14" s="3" customFormat="1" x14ac:dyDescent="0.25">
      <c r="A3404" s="727"/>
      <c r="B3404" s="609"/>
      <c r="C3404" s="609"/>
      <c r="D3404" s="610"/>
      <c r="E3404" s="1140"/>
      <c r="F3404" s="1141"/>
      <c r="G3404" s="1142"/>
      <c r="H3404" s="1142"/>
      <c r="I3404" s="1148"/>
      <c r="J3404" s="1142"/>
      <c r="K3404" s="1142"/>
      <c r="L3404" s="1142"/>
      <c r="M3404" s="1142"/>
      <c r="N3404" s="1142"/>
    </row>
    <row r="3405" spans="1:14" s="3" customFormat="1" x14ac:dyDescent="0.25">
      <c r="A3405" s="727"/>
      <c r="B3405" s="609"/>
      <c r="C3405" s="609"/>
      <c r="D3405" s="610"/>
      <c r="E3405" s="1140"/>
      <c r="F3405" s="1141"/>
      <c r="G3405" s="1142"/>
      <c r="H3405" s="1142"/>
      <c r="I3405" s="1148"/>
      <c r="J3405" s="1142"/>
      <c r="K3405" s="1142"/>
      <c r="L3405" s="1142"/>
      <c r="M3405" s="1142"/>
      <c r="N3405" s="1142"/>
    </row>
    <row r="3406" spans="1:14" s="3" customFormat="1" x14ac:dyDescent="0.25">
      <c r="A3406" s="727"/>
      <c r="B3406" s="609"/>
      <c r="C3406" s="609"/>
      <c r="D3406" s="610"/>
      <c r="E3406" s="1140"/>
      <c r="F3406" s="1141"/>
      <c r="G3406" s="1142"/>
      <c r="H3406" s="1142"/>
      <c r="I3406" s="1148"/>
      <c r="J3406" s="1142"/>
      <c r="K3406" s="1142"/>
      <c r="L3406" s="1142"/>
      <c r="M3406" s="1142"/>
      <c r="N3406" s="1142"/>
    </row>
    <row r="3407" spans="1:14" s="3" customFormat="1" x14ac:dyDescent="0.25">
      <c r="A3407" s="727"/>
      <c r="B3407" s="609"/>
      <c r="C3407" s="609"/>
      <c r="D3407" s="610"/>
      <c r="E3407" s="1140"/>
      <c r="F3407" s="1141"/>
      <c r="G3407" s="1142"/>
      <c r="H3407" s="1142"/>
      <c r="I3407" s="1148"/>
      <c r="J3407" s="1142"/>
      <c r="K3407" s="1142"/>
      <c r="L3407" s="1142"/>
      <c r="M3407" s="1142"/>
      <c r="N3407" s="1142"/>
    </row>
    <row r="3408" spans="1:14" s="3" customFormat="1" x14ac:dyDescent="0.25">
      <c r="A3408" s="727"/>
      <c r="B3408" s="609"/>
      <c r="C3408" s="609"/>
      <c r="D3408" s="610"/>
      <c r="E3408" s="1140"/>
      <c r="F3408" s="1141"/>
      <c r="G3408" s="1142"/>
      <c r="H3408" s="1142"/>
      <c r="I3408" s="1148"/>
      <c r="J3408" s="1142"/>
      <c r="K3408" s="1142"/>
      <c r="L3408" s="1142"/>
      <c r="M3408" s="1142"/>
      <c r="N3408" s="1142"/>
    </row>
    <row r="3409" spans="1:14" s="3" customFormat="1" x14ac:dyDescent="0.25">
      <c r="A3409" s="727"/>
      <c r="B3409" s="609"/>
      <c r="C3409" s="609"/>
      <c r="D3409" s="610"/>
      <c r="E3409" s="1140"/>
      <c r="F3409" s="1141"/>
      <c r="G3409" s="1142"/>
      <c r="H3409" s="1142"/>
      <c r="I3409" s="1148"/>
      <c r="J3409" s="1142"/>
      <c r="K3409" s="1142"/>
      <c r="L3409" s="1142"/>
      <c r="M3409" s="1142"/>
      <c r="N3409" s="1142"/>
    </row>
    <row r="3410" spans="1:14" s="3" customFormat="1" x14ac:dyDescent="0.25">
      <c r="A3410" s="727"/>
      <c r="B3410" s="609"/>
      <c r="C3410" s="609"/>
      <c r="D3410" s="610"/>
      <c r="E3410" s="1140"/>
      <c r="F3410" s="1141"/>
      <c r="G3410" s="1142"/>
      <c r="H3410" s="1142"/>
      <c r="I3410" s="1148"/>
      <c r="J3410" s="1142"/>
      <c r="K3410" s="1142"/>
      <c r="L3410" s="1142"/>
      <c r="M3410" s="1142"/>
      <c r="N3410" s="1142"/>
    </row>
    <row r="3411" spans="1:14" s="3" customFormat="1" x14ac:dyDescent="0.25">
      <c r="A3411" s="727"/>
      <c r="B3411" s="609"/>
      <c r="C3411" s="609"/>
      <c r="D3411" s="610"/>
      <c r="E3411" s="1140"/>
      <c r="F3411" s="1141"/>
      <c r="G3411" s="1142"/>
      <c r="H3411" s="1142"/>
      <c r="I3411" s="1148"/>
      <c r="J3411" s="1142"/>
      <c r="K3411" s="1142"/>
      <c r="L3411" s="1142"/>
      <c r="M3411" s="1142"/>
      <c r="N3411" s="1142"/>
    </row>
    <row r="3412" spans="1:14" s="3" customFormat="1" x14ac:dyDescent="0.25">
      <c r="A3412" s="727"/>
      <c r="B3412" s="609"/>
      <c r="C3412" s="609"/>
      <c r="D3412" s="610"/>
      <c r="E3412" s="1140"/>
      <c r="F3412" s="1141"/>
      <c r="G3412" s="1142"/>
      <c r="H3412" s="1142"/>
      <c r="I3412" s="1148"/>
      <c r="J3412" s="1142"/>
      <c r="K3412" s="1142"/>
      <c r="L3412" s="1142"/>
      <c r="M3412" s="1142"/>
      <c r="N3412" s="1142"/>
    </row>
    <row r="3413" spans="1:14" s="3" customFormat="1" x14ac:dyDescent="0.25">
      <c r="A3413" s="727"/>
      <c r="B3413" s="609"/>
      <c r="C3413" s="609"/>
      <c r="D3413" s="610"/>
      <c r="E3413" s="1140"/>
      <c r="F3413" s="1141"/>
      <c r="G3413" s="1142"/>
      <c r="H3413" s="1142"/>
      <c r="I3413" s="1148"/>
      <c r="J3413" s="1142"/>
      <c r="K3413" s="1142"/>
      <c r="L3413" s="1142"/>
      <c r="M3413" s="1142"/>
      <c r="N3413" s="1142"/>
    </row>
    <row r="3414" spans="1:14" s="3" customFormat="1" x14ac:dyDescent="0.25">
      <c r="A3414" s="727"/>
      <c r="B3414" s="609"/>
      <c r="C3414" s="609"/>
      <c r="D3414" s="610"/>
      <c r="E3414" s="1140"/>
      <c r="F3414" s="1141"/>
      <c r="G3414" s="1142"/>
      <c r="H3414" s="1142"/>
      <c r="I3414" s="1148"/>
      <c r="J3414" s="1142"/>
      <c r="K3414" s="1142"/>
      <c r="L3414" s="1142"/>
      <c r="M3414" s="1142"/>
      <c r="N3414" s="1142"/>
    </row>
    <row r="3415" spans="1:14" s="3" customFormat="1" x14ac:dyDescent="0.25">
      <c r="A3415" s="727"/>
      <c r="B3415" s="609"/>
      <c r="C3415" s="609"/>
      <c r="D3415" s="610"/>
      <c r="E3415" s="1140"/>
      <c r="F3415" s="1141"/>
      <c r="G3415" s="1142"/>
      <c r="H3415" s="1142"/>
      <c r="I3415" s="1148"/>
      <c r="J3415" s="1142"/>
      <c r="K3415" s="1142"/>
      <c r="L3415" s="1142"/>
      <c r="M3415" s="1142"/>
      <c r="N3415" s="1142"/>
    </row>
    <row r="3416" spans="1:14" s="3" customFormat="1" x14ac:dyDescent="0.25">
      <c r="A3416" s="727"/>
      <c r="B3416" s="609"/>
      <c r="C3416" s="609"/>
      <c r="D3416" s="610"/>
      <c r="E3416" s="1140"/>
      <c r="F3416" s="1141"/>
      <c r="G3416" s="1142"/>
      <c r="H3416" s="1142"/>
      <c r="I3416" s="1148"/>
      <c r="J3416" s="1142"/>
      <c r="K3416" s="1142"/>
      <c r="L3416" s="1142"/>
      <c r="M3416" s="1142"/>
      <c r="N3416" s="1142"/>
    </row>
    <row r="3417" spans="1:14" s="3" customFormat="1" x14ac:dyDescent="0.25">
      <c r="A3417" s="727"/>
      <c r="B3417" s="609"/>
      <c r="C3417" s="609"/>
      <c r="D3417" s="610"/>
      <c r="E3417" s="1140"/>
      <c r="F3417" s="1141"/>
      <c r="G3417" s="1142"/>
      <c r="H3417" s="1142"/>
      <c r="I3417" s="1148"/>
      <c r="J3417" s="1142"/>
      <c r="K3417" s="1142"/>
      <c r="L3417" s="1142"/>
      <c r="M3417" s="1142"/>
      <c r="N3417" s="1142"/>
    </row>
    <row r="3418" spans="1:14" s="3" customFormat="1" x14ac:dyDescent="0.25">
      <c r="A3418" s="727"/>
      <c r="B3418" s="609"/>
      <c r="C3418" s="609"/>
      <c r="D3418" s="610"/>
      <c r="E3418" s="1140"/>
      <c r="F3418" s="1141"/>
      <c r="G3418" s="1142"/>
      <c r="H3418" s="1142"/>
      <c r="I3418" s="1148"/>
      <c r="J3418" s="1142"/>
      <c r="K3418" s="1142"/>
      <c r="L3418" s="1142"/>
      <c r="M3418" s="1142"/>
      <c r="N3418" s="1142"/>
    </row>
    <row r="3419" spans="1:14" s="3" customFormat="1" x14ac:dyDescent="0.25">
      <c r="A3419" s="727"/>
      <c r="B3419" s="609"/>
      <c r="C3419" s="609"/>
      <c r="D3419" s="610"/>
      <c r="E3419" s="1140"/>
      <c r="F3419" s="1141"/>
      <c r="G3419" s="1142"/>
      <c r="H3419" s="1142"/>
      <c r="I3419" s="1148"/>
      <c r="J3419" s="1142"/>
      <c r="K3419" s="1142"/>
      <c r="L3419" s="1142"/>
      <c r="M3419" s="1142"/>
      <c r="N3419" s="1142"/>
    </row>
    <row r="3420" spans="1:14" s="3" customFormat="1" x14ac:dyDescent="0.25">
      <c r="A3420" s="727"/>
      <c r="B3420" s="609"/>
      <c r="C3420" s="609"/>
      <c r="D3420" s="610"/>
      <c r="E3420" s="1140"/>
      <c r="F3420" s="1141"/>
      <c r="G3420" s="1142"/>
      <c r="H3420" s="1142"/>
      <c r="I3420" s="1148"/>
      <c r="J3420" s="1142"/>
      <c r="K3420" s="1142"/>
      <c r="L3420" s="1142"/>
      <c r="M3420" s="1142"/>
      <c r="N3420" s="1142"/>
    </row>
    <row r="3421" spans="1:14" s="3" customFormat="1" x14ac:dyDescent="0.25">
      <c r="A3421" s="727"/>
      <c r="B3421" s="609"/>
      <c r="C3421" s="609"/>
      <c r="D3421" s="610"/>
      <c r="E3421" s="1140"/>
      <c r="F3421" s="1141"/>
      <c r="G3421" s="1142"/>
      <c r="H3421" s="1142"/>
      <c r="I3421" s="1148"/>
      <c r="J3421" s="1142"/>
      <c r="K3421" s="1142"/>
      <c r="L3421" s="1142"/>
      <c r="M3421" s="1142"/>
      <c r="N3421" s="1142"/>
    </row>
    <row r="3422" spans="1:14" s="3" customFormat="1" x14ac:dyDescent="0.25">
      <c r="A3422" s="727"/>
      <c r="B3422" s="609"/>
      <c r="C3422" s="609"/>
      <c r="D3422" s="610"/>
      <c r="E3422" s="1140"/>
      <c r="F3422" s="1141"/>
      <c r="G3422" s="1142"/>
      <c r="H3422" s="1142"/>
      <c r="I3422" s="1148"/>
      <c r="J3422" s="1142"/>
      <c r="K3422" s="1142"/>
      <c r="L3422" s="1142"/>
      <c r="M3422" s="1142"/>
      <c r="N3422" s="1142"/>
    </row>
    <row r="3423" spans="1:14" s="3" customFormat="1" x14ac:dyDescent="0.25">
      <c r="A3423" s="727"/>
      <c r="B3423" s="609"/>
      <c r="C3423" s="609"/>
      <c r="D3423" s="610"/>
      <c r="E3423" s="1140"/>
      <c r="F3423" s="1141"/>
      <c r="G3423" s="1142"/>
      <c r="H3423" s="1142"/>
      <c r="I3423" s="1148"/>
      <c r="J3423" s="1142"/>
      <c r="K3423" s="1142"/>
      <c r="L3423" s="1142"/>
      <c r="M3423" s="1142"/>
      <c r="N3423" s="1142"/>
    </row>
    <row r="3424" spans="1:14" s="3" customFormat="1" x14ac:dyDescent="0.25">
      <c r="A3424" s="727"/>
      <c r="B3424" s="609"/>
      <c r="C3424" s="609"/>
      <c r="D3424" s="610"/>
      <c r="E3424" s="1140"/>
      <c r="F3424" s="1141"/>
      <c r="G3424" s="1142"/>
      <c r="H3424" s="1142"/>
      <c r="I3424" s="1148"/>
      <c r="J3424" s="1142"/>
      <c r="K3424" s="1142"/>
      <c r="L3424" s="1142"/>
      <c r="M3424" s="1142"/>
      <c r="N3424" s="1142"/>
    </row>
    <row r="3425" spans="1:14" s="3" customFormat="1" x14ac:dyDescent="0.25">
      <c r="A3425" s="727"/>
      <c r="B3425" s="609"/>
      <c r="C3425" s="609"/>
      <c r="D3425" s="610"/>
      <c r="E3425" s="1140"/>
      <c r="F3425" s="1141"/>
      <c r="G3425" s="1142"/>
      <c r="H3425" s="1142"/>
      <c r="I3425" s="1148"/>
      <c r="J3425" s="1142"/>
      <c r="K3425" s="1142"/>
      <c r="L3425" s="1142"/>
      <c r="M3425" s="1142"/>
      <c r="N3425" s="1142"/>
    </row>
    <row r="3426" spans="1:14" s="3" customFormat="1" x14ac:dyDescent="0.25">
      <c r="A3426" s="727"/>
      <c r="B3426" s="609"/>
      <c r="C3426" s="609"/>
      <c r="D3426" s="610"/>
      <c r="E3426" s="1140"/>
      <c r="F3426" s="1141"/>
      <c r="G3426" s="1142"/>
      <c r="H3426" s="1142"/>
      <c r="I3426" s="1148"/>
      <c r="J3426" s="1142"/>
      <c r="K3426" s="1142"/>
      <c r="L3426" s="1142"/>
      <c r="M3426" s="1142"/>
      <c r="N3426" s="1142"/>
    </row>
    <row r="3427" spans="1:14" s="3" customFormat="1" x14ac:dyDescent="0.25">
      <c r="A3427" s="727"/>
      <c r="B3427" s="609"/>
      <c r="C3427" s="609"/>
      <c r="D3427" s="610"/>
      <c r="E3427" s="1140"/>
      <c r="F3427" s="1141"/>
      <c r="G3427" s="1142"/>
      <c r="H3427" s="1142"/>
      <c r="I3427" s="1148"/>
      <c r="J3427" s="1142"/>
      <c r="K3427" s="1142"/>
      <c r="L3427" s="1142"/>
      <c r="M3427" s="1142"/>
      <c r="N3427" s="1142"/>
    </row>
    <row r="3428" spans="1:14" s="3" customFormat="1" x14ac:dyDescent="0.25">
      <c r="A3428" s="727"/>
      <c r="B3428" s="609"/>
      <c r="C3428" s="609"/>
      <c r="D3428" s="610"/>
      <c r="E3428" s="1140"/>
      <c r="F3428" s="1141"/>
      <c r="G3428" s="1142"/>
      <c r="H3428" s="1142"/>
      <c r="I3428" s="1148"/>
      <c r="J3428" s="1142"/>
      <c r="K3428" s="1142"/>
      <c r="L3428" s="1142"/>
      <c r="M3428" s="1142"/>
      <c r="N3428" s="1142"/>
    </row>
    <row r="3429" spans="1:14" s="3" customFormat="1" x14ac:dyDescent="0.25">
      <c r="A3429" s="727"/>
      <c r="B3429" s="609"/>
      <c r="C3429" s="609"/>
      <c r="D3429" s="610"/>
      <c r="E3429" s="1140"/>
      <c r="F3429" s="1141"/>
      <c r="G3429" s="1142"/>
      <c r="H3429" s="1142"/>
      <c r="I3429" s="1148"/>
      <c r="J3429" s="1142"/>
      <c r="K3429" s="1142"/>
      <c r="L3429" s="1142"/>
      <c r="M3429" s="1142"/>
      <c r="N3429" s="1142"/>
    </row>
    <row r="3430" spans="1:14" s="3" customFormat="1" x14ac:dyDescent="0.25">
      <c r="A3430" s="727"/>
      <c r="B3430" s="609"/>
      <c r="C3430" s="609"/>
      <c r="D3430" s="610"/>
      <c r="E3430" s="1140"/>
      <c r="F3430" s="1141"/>
      <c r="G3430" s="1142"/>
      <c r="H3430" s="1142"/>
      <c r="I3430" s="1148"/>
      <c r="J3430" s="1142"/>
      <c r="K3430" s="1142"/>
      <c r="L3430" s="1142"/>
      <c r="M3430" s="1142"/>
      <c r="N3430" s="1142"/>
    </row>
    <row r="3431" spans="1:14" s="3" customFormat="1" x14ac:dyDescent="0.25">
      <c r="A3431" s="727"/>
      <c r="B3431" s="609"/>
      <c r="C3431" s="609"/>
      <c r="D3431" s="610"/>
      <c r="E3431" s="1140"/>
      <c r="F3431" s="1141"/>
      <c r="G3431" s="1142"/>
      <c r="H3431" s="1142"/>
      <c r="I3431" s="1148"/>
      <c r="J3431" s="1142"/>
      <c r="K3431" s="1142"/>
      <c r="L3431" s="1142"/>
      <c r="M3431" s="1142"/>
      <c r="N3431" s="1142"/>
    </row>
    <row r="3432" spans="1:14" s="3" customFormat="1" x14ac:dyDescent="0.25">
      <c r="A3432" s="727"/>
      <c r="B3432" s="609"/>
      <c r="C3432" s="609"/>
      <c r="D3432" s="610"/>
      <c r="E3432" s="1140"/>
      <c r="F3432" s="1141"/>
      <c r="G3432" s="1142"/>
      <c r="H3432" s="1142"/>
      <c r="I3432" s="1148"/>
      <c r="J3432" s="1142"/>
      <c r="K3432" s="1142"/>
      <c r="L3432" s="1142"/>
      <c r="M3432" s="1142"/>
      <c r="N3432" s="1142"/>
    </row>
    <row r="3433" spans="1:14" s="3" customFormat="1" x14ac:dyDescent="0.25">
      <c r="A3433" s="727"/>
      <c r="B3433" s="609"/>
      <c r="C3433" s="609"/>
      <c r="D3433" s="610"/>
      <c r="E3433" s="1140"/>
      <c r="F3433" s="1141"/>
      <c r="G3433" s="1142"/>
      <c r="H3433" s="1142"/>
      <c r="I3433" s="1148"/>
      <c r="J3433" s="1142"/>
      <c r="K3433" s="1142"/>
      <c r="L3433" s="1142"/>
      <c r="M3433" s="1142"/>
      <c r="N3433" s="1142"/>
    </row>
    <row r="3434" spans="1:14" s="3" customFormat="1" x14ac:dyDescent="0.25">
      <c r="A3434" s="727"/>
      <c r="B3434" s="609"/>
      <c r="C3434" s="609"/>
      <c r="D3434" s="610"/>
      <c r="E3434" s="1140"/>
      <c r="F3434" s="1141"/>
      <c r="G3434" s="1142"/>
      <c r="H3434" s="1142"/>
      <c r="I3434" s="1148"/>
      <c r="J3434" s="1142"/>
      <c r="K3434" s="1142"/>
      <c r="L3434" s="1142"/>
      <c r="M3434" s="1142"/>
      <c r="N3434" s="1142"/>
    </row>
    <row r="3435" spans="1:14" s="3" customFormat="1" x14ac:dyDescent="0.25">
      <c r="A3435" s="727"/>
      <c r="B3435" s="609"/>
      <c r="C3435" s="609"/>
      <c r="D3435" s="610"/>
      <c r="E3435" s="1140"/>
      <c r="F3435" s="1141"/>
      <c r="G3435" s="1142"/>
      <c r="H3435" s="1142"/>
      <c r="I3435" s="1148"/>
      <c r="J3435" s="1142"/>
      <c r="K3435" s="1142"/>
      <c r="L3435" s="1142"/>
      <c r="M3435" s="1142"/>
      <c r="N3435" s="1142"/>
    </row>
    <row r="3436" spans="1:14" s="3" customFormat="1" x14ac:dyDescent="0.25">
      <c r="A3436" s="727"/>
      <c r="B3436" s="609"/>
      <c r="C3436" s="609"/>
      <c r="D3436" s="610"/>
      <c r="E3436" s="1140"/>
      <c r="F3436" s="1141"/>
      <c r="G3436" s="1142"/>
      <c r="H3436" s="1142"/>
      <c r="I3436" s="1148"/>
      <c r="J3436" s="1142"/>
      <c r="K3436" s="1142"/>
      <c r="L3436" s="1142"/>
      <c r="M3436" s="1142"/>
      <c r="N3436" s="1142"/>
    </row>
    <row r="3437" spans="1:14" s="3" customFormat="1" x14ac:dyDescent="0.25">
      <c r="A3437" s="727"/>
      <c r="B3437" s="609"/>
      <c r="C3437" s="609"/>
      <c r="D3437" s="610"/>
      <c r="E3437" s="1140"/>
      <c r="F3437" s="1141"/>
      <c r="G3437" s="1142"/>
      <c r="H3437" s="1142"/>
      <c r="I3437" s="1148"/>
      <c r="J3437" s="1142"/>
      <c r="K3437" s="1142"/>
      <c r="L3437" s="1142"/>
      <c r="M3437" s="1142"/>
      <c r="N3437" s="1142"/>
    </row>
    <row r="3438" spans="1:14" s="3" customFormat="1" x14ac:dyDescent="0.25">
      <c r="A3438" s="727"/>
      <c r="B3438" s="609"/>
      <c r="C3438" s="609"/>
      <c r="D3438" s="610"/>
      <c r="E3438" s="1140"/>
      <c r="F3438" s="1141"/>
      <c r="G3438" s="1142"/>
      <c r="H3438" s="1142"/>
      <c r="I3438" s="1148"/>
      <c r="J3438" s="1142"/>
      <c r="K3438" s="1142"/>
      <c r="L3438" s="1142"/>
      <c r="M3438" s="1142"/>
      <c r="N3438" s="1142"/>
    </row>
    <row r="3439" spans="1:14" s="3" customFormat="1" x14ac:dyDescent="0.25">
      <c r="A3439" s="727"/>
      <c r="B3439" s="609"/>
      <c r="C3439" s="609"/>
      <c r="D3439" s="610"/>
      <c r="E3439" s="1140"/>
      <c r="F3439" s="1141"/>
      <c r="G3439" s="1142"/>
      <c r="H3439" s="1142"/>
      <c r="I3439" s="1148"/>
      <c r="J3439" s="1142"/>
      <c r="K3439" s="1142"/>
      <c r="L3439" s="1142"/>
      <c r="M3439" s="1142"/>
      <c r="N3439" s="1142"/>
    </row>
    <row r="3440" spans="1:14" s="3" customFormat="1" x14ac:dyDescent="0.25">
      <c r="A3440" s="727"/>
      <c r="B3440" s="609"/>
      <c r="C3440" s="609"/>
      <c r="D3440" s="610"/>
      <c r="E3440" s="1140"/>
      <c r="F3440" s="1141"/>
      <c r="G3440" s="1142"/>
      <c r="H3440" s="1142"/>
      <c r="I3440" s="1148"/>
      <c r="J3440" s="1142"/>
      <c r="K3440" s="1142"/>
      <c r="L3440" s="1142"/>
      <c r="M3440" s="1142"/>
      <c r="N3440" s="1142"/>
    </row>
    <row r="3441" spans="1:14" s="3" customFormat="1" x14ac:dyDescent="0.25">
      <c r="A3441" s="727"/>
      <c r="B3441" s="609"/>
      <c r="C3441" s="609"/>
      <c r="D3441" s="610"/>
      <c r="E3441" s="1140"/>
      <c r="F3441" s="1141"/>
      <c r="G3441" s="1142"/>
      <c r="H3441" s="1142"/>
      <c r="I3441" s="1148"/>
      <c r="J3441" s="1142"/>
      <c r="K3441" s="1142"/>
      <c r="L3441" s="1142"/>
      <c r="M3441" s="1142"/>
      <c r="N3441" s="1142"/>
    </row>
    <row r="3442" spans="1:14" s="3" customFormat="1" x14ac:dyDescent="0.25">
      <c r="A3442" s="727"/>
      <c r="B3442" s="609"/>
      <c r="C3442" s="609"/>
      <c r="D3442" s="610"/>
      <c r="E3442" s="1140"/>
      <c r="F3442" s="1141"/>
      <c r="G3442" s="1142"/>
      <c r="H3442" s="1142"/>
      <c r="I3442" s="1148"/>
      <c r="J3442" s="1142"/>
      <c r="K3442" s="1142"/>
      <c r="L3442" s="1142"/>
      <c r="M3442" s="1142"/>
      <c r="N3442" s="1142"/>
    </row>
    <row r="3443" spans="1:14" s="3" customFormat="1" x14ac:dyDescent="0.25">
      <c r="A3443" s="727"/>
      <c r="B3443" s="609"/>
      <c r="C3443" s="609"/>
      <c r="D3443" s="610"/>
      <c r="E3443" s="1140"/>
      <c r="F3443" s="1141"/>
      <c r="G3443" s="1142"/>
      <c r="H3443" s="1142"/>
      <c r="I3443" s="1148"/>
      <c r="J3443" s="1142"/>
      <c r="K3443" s="1142"/>
      <c r="L3443" s="1142"/>
      <c r="M3443" s="1142"/>
      <c r="N3443" s="1142"/>
    </row>
    <row r="3444" spans="1:14" s="3" customFormat="1" x14ac:dyDescent="0.25">
      <c r="A3444" s="727"/>
      <c r="B3444" s="609"/>
      <c r="C3444" s="609"/>
      <c r="D3444" s="610"/>
      <c r="E3444" s="1140"/>
      <c r="F3444" s="1141"/>
      <c r="G3444" s="1142"/>
      <c r="H3444" s="1142"/>
      <c r="I3444" s="1148"/>
      <c r="J3444" s="1142"/>
      <c r="K3444" s="1142"/>
      <c r="L3444" s="1142"/>
      <c r="M3444" s="1142"/>
      <c r="N3444" s="1142"/>
    </row>
    <row r="3445" spans="1:14" s="3" customFormat="1" x14ac:dyDescent="0.25">
      <c r="A3445" s="727"/>
      <c r="B3445" s="609"/>
      <c r="C3445" s="609"/>
      <c r="D3445" s="610"/>
      <c r="E3445" s="1140"/>
      <c r="F3445" s="1141"/>
      <c r="G3445" s="1142"/>
      <c r="H3445" s="1142"/>
      <c r="I3445" s="1148"/>
      <c r="J3445" s="1142"/>
      <c r="K3445" s="1142"/>
      <c r="L3445" s="1142"/>
      <c r="M3445" s="1142"/>
      <c r="N3445" s="1142"/>
    </row>
    <row r="3446" spans="1:14" s="3" customFormat="1" x14ac:dyDescent="0.25">
      <c r="A3446" s="727"/>
      <c r="B3446" s="609"/>
      <c r="C3446" s="609"/>
      <c r="D3446" s="610"/>
      <c r="E3446" s="1140"/>
      <c r="F3446" s="1141"/>
      <c r="G3446" s="1142"/>
      <c r="H3446" s="1142"/>
      <c r="I3446" s="1148"/>
      <c r="J3446" s="1142"/>
      <c r="K3446" s="1142"/>
      <c r="L3446" s="1142"/>
      <c r="M3446" s="1142"/>
      <c r="N3446" s="1142"/>
    </row>
    <row r="3447" spans="1:14" s="3" customFormat="1" x14ac:dyDescent="0.25">
      <c r="A3447" s="727"/>
      <c r="B3447" s="609"/>
      <c r="C3447" s="609"/>
      <c r="D3447" s="610"/>
      <c r="E3447" s="1140"/>
      <c r="F3447" s="1141"/>
      <c r="G3447" s="1142"/>
      <c r="H3447" s="1142"/>
      <c r="I3447" s="1148"/>
      <c r="J3447" s="1142"/>
      <c r="K3447" s="1142"/>
      <c r="L3447" s="1142"/>
      <c r="M3447" s="1142"/>
      <c r="N3447" s="1142"/>
    </row>
    <row r="3448" spans="1:14" s="3" customFormat="1" x14ac:dyDescent="0.25">
      <c r="A3448" s="727"/>
      <c r="B3448" s="609"/>
      <c r="C3448" s="609"/>
      <c r="D3448" s="610"/>
      <c r="E3448" s="1140"/>
      <c r="F3448" s="1141"/>
      <c r="G3448" s="1142"/>
      <c r="H3448" s="1142"/>
      <c r="I3448" s="1148"/>
      <c r="J3448" s="1142"/>
      <c r="K3448" s="1142"/>
      <c r="L3448" s="1142"/>
      <c r="M3448" s="1142"/>
      <c r="N3448" s="1142"/>
    </row>
    <row r="3449" spans="1:14" s="3" customFormat="1" x14ac:dyDescent="0.25">
      <c r="A3449" s="727"/>
      <c r="B3449" s="609"/>
      <c r="C3449" s="609"/>
      <c r="D3449" s="610"/>
      <c r="E3449" s="1140"/>
      <c r="F3449" s="1141"/>
      <c r="G3449" s="1142"/>
      <c r="H3449" s="1142"/>
      <c r="I3449" s="1148"/>
      <c r="J3449" s="1142"/>
      <c r="K3449" s="1142"/>
      <c r="L3449" s="1142"/>
      <c r="M3449" s="1142"/>
      <c r="N3449" s="1142"/>
    </row>
    <row r="3450" spans="1:14" s="3" customFormat="1" x14ac:dyDescent="0.25">
      <c r="A3450" s="727"/>
      <c r="B3450" s="609"/>
      <c r="C3450" s="609"/>
      <c r="D3450" s="610"/>
      <c r="E3450" s="1140"/>
      <c r="F3450" s="1141"/>
      <c r="G3450" s="1142"/>
      <c r="H3450" s="1142"/>
      <c r="I3450" s="1148"/>
      <c r="J3450" s="1142"/>
      <c r="K3450" s="1142"/>
      <c r="L3450" s="1142"/>
      <c r="M3450" s="1142"/>
      <c r="N3450" s="1142"/>
    </row>
    <row r="3451" spans="1:14" s="3" customFormat="1" x14ac:dyDescent="0.25">
      <c r="A3451" s="727"/>
      <c r="B3451" s="609"/>
      <c r="C3451" s="609"/>
      <c r="D3451" s="610"/>
      <c r="E3451" s="1140"/>
      <c r="F3451" s="1141"/>
      <c r="G3451" s="1142"/>
      <c r="H3451" s="1142"/>
      <c r="I3451" s="1148"/>
      <c r="J3451" s="1142"/>
      <c r="K3451" s="1142"/>
      <c r="L3451" s="1142"/>
      <c r="M3451" s="1142"/>
      <c r="N3451" s="1142"/>
    </row>
    <row r="3452" spans="1:14" s="3" customFormat="1" x14ac:dyDescent="0.25">
      <c r="A3452" s="727"/>
      <c r="B3452" s="609"/>
      <c r="C3452" s="609"/>
      <c r="D3452" s="610"/>
      <c r="E3452" s="1140"/>
      <c r="F3452" s="1141"/>
      <c r="G3452" s="1142"/>
      <c r="H3452" s="1142"/>
      <c r="I3452" s="1148"/>
      <c r="J3452" s="1142"/>
      <c r="K3452" s="1142"/>
      <c r="L3452" s="1142"/>
      <c r="M3452" s="1142"/>
      <c r="N3452" s="1142"/>
    </row>
    <row r="3453" spans="1:14" s="3" customFormat="1" x14ac:dyDescent="0.25">
      <c r="A3453" s="727"/>
      <c r="B3453" s="609"/>
      <c r="C3453" s="609"/>
      <c r="D3453" s="610"/>
      <c r="E3453" s="1140"/>
      <c r="F3453" s="1141"/>
      <c r="G3453" s="1142"/>
      <c r="H3453" s="1142"/>
      <c r="I3453" s="1148"/>
      <c r="J3453" s="1142"/>
      <c r="K3453" s="1142"/>
      <c r="L3453" s="1142"/>
      <c r="M3453" s="1142"/>
      <c r="N3453" s="1142"/>
    </row>
    <row r="3454" spans="1:14" s="3" customFormat="1" x14ac:dyDescent="0.25">
      <c r="A3454" s="727"/>
      <c r="B3454" s="609"/>
      <c r="C3454" s="609"/>
      <c r="D3454" s="610"/>
      <c r="E3454" s="1140"/>
      <c r="F3454" s="1141"/>
      <c r="G3454" s="1142"/>
      <c r="H3454" s="1142"/>
      <c r="I3454" s="1148"/>
      <c r="J3454" s="1142"/>
      <c r="K3454" s="1142"/>
      <c r="L3454" s="1142"/>
      <c r="M3454" s="1142"/>
      <c r="N3454" s="1142"/>
    </row>
    <row r="3455" spans="1:14" s="3" customFormat="1" x14ac:dyDescent="0.25">
      <c r="A3455" s="727"/>
      <c r="B3455" s="609"/>
      <c r="C3455" s="609"/>
      <c r="D3455" s="610"/>
      <c r="E3455" s="1140"/>
      <c r="F3455" s="1141"/>
      <c r="G3455" s="1142"/>
      <c r="H3455" s="1142"/>
      <c r="I3455" s="1148"/>
      <c r="J3455" s="1142"/>
      <c r="K3455" s="1142"/>
      <c r="L3455" s="1142"/>
      <c r="M3455" s="1142"/>
      <c r="N3455" s="1142"/>
    </row>
    <row r="3456" spans="1:14" s="3" customFormat="1" x14ac:dyDescent="0.25">
      <c r="A3456" s="727"/>
      <c r="B3456" s="609"/>
      <c r="C3456" s="609"/>
      <c r="D3456" s="610"/>
      <c r="E3456" s="1140"/>
      <c r="F3456" s="1141"/>
      <c r="G3456" s="1142"/>
      <c r="H3456" s="1142"/>
      <c r="I3456" s="1148"/>
      <c r="J3456" s="1142"/>
      <c r="K3456" s="1142"/>
      <c r="L3456" s="1142"/>
      <c r="M3456" s="1142"/>
      <c r="N3456" s="1142"/>
    </row>
    <row r="3457" spans="1:14" s="3" customFormat="1" x14ac:dyDescent="0.25">
      <c r="A3457" s="727"/>
      <c r="B3457" s="609"/>
      <c r="C3457" s="609"/>
      <c r="D3457" s="610"/>
      <c r="E3457" s="1140"/>
      <c r="F3457" s="1141"/>
      <c r="G3457" s="1142"/>
      <c r="H3457" s="1142"/>
      <c r="I3457" s="1148"/>
      <c r="J3457" s="1142"/>
      <c r="K3457" s="1142"/>
      <c r="L3457" s="1142"/>
      <c r="M3457" s="1142"/>
      <c r="N3457" s="1142"/>
    </row>
    <row r="3458" spans="1:14" s="3" customFormat="1" x14ac:dyDescent="0.25">
      <c r="A3458" s="727"/>
      <c r="B3458" s="609"/>
      <c r="C3458" s="609"/>
      <c r="D3458" s="610"/>
      <c r="E3458" s="1140"/>
      <c r="F3458" s="1141"/>
      <c r="G3458" s="1142"/>
      <c r="H3458" s="1142"/>
      <c r="I3458" s="1148"/>
      <c r="J3458" s="1142"/>
      <c r="K3458" s="1142"/>
      <c r="L3458" s="1142"/>
      <c r="M3458" s="1142"/>
      <c r="N3458" s="1142"/>
    </row>
    <row r="3459" spans="1:14" s="3" customFormat="1" x14ac:dyDescent="0.25">
      <c r="A3459" s="727"/>
      <c r="B3459" s="609"/>
      <c r="C3459" s="609"/>
      <c r="D3459" s="610"/>
      <c r="E3459" s="1140"/>
      <c r="F3459" s="1141"/>
      <c r="G3459" s="1142"/>
      <c r="H3459" s="1142"/>
      <c r="I3459" s="1148"/>
      <c r="J3459" s="1142"/>
      <c r="K3459" s="1142"/>
      <c r="L3459" s="1142"/>
      <c r="M3459" s="1142"/>
      <c r="N3459" s="1142"/>
    </row>
    <row r="3460" spans="1:14" s="3" customFormat="1" x14ac:dyDescent="0.25">
      <c r="A3460" s="727"/>
      <c r="B3460" s="609"/>
      <c r="C3460" s="609"/>
      <c r="D3460" s="610"/>
      <c r="E3460" s="1140"/>
      <c r="F3460" s="1141"/>
      <c r="G3460" s="1142"/>
      <c r="H3460" s="1142"/>
      <c r="I3460" s="1148"/>
      <c r="J3460" s="1142"/>
      <c r="K3460" s="1142"/>
      <c r="L3460" s="1142"/>
      <c r="M3460" s="1142"/>
      <c r="N3460" s="1142"/>
    </row>
    <row r="3461" spans="1:14" s="3" customFormat="1" x14ac:dyDescent="0.25">
      <c r="A3461" s="727"/>
      <c r="B3461" s="609"/>
      <c r="C3461" s="609"/>
      <c r="D3461" s="610"/>
      <c r="E3461" s="1140"/>
      <c r="F3461" s="1141"/>
      <c r="G3461" s="1142"/>
      <c r="H3461" s="1142"/>
      <c r="I3461" s="1148"/>
      <c r="J3461" s="1142"/>
      <c r="K3461" s="1142"/>
      <c r="L3461" s="1142"/>
      <c r="M3461" s="1142"/>
      <c r="N3461" s="1142"/>
    </row>
    <row r="3462" spans="1:14" s="3" customFormat="1" x14ac:dyDescent="0.25">
      <c r="A3462" s="727"/>
      <c r="B3462" s="609"/>
      <c r="C3462" s="609"/>
      <c r="D3462" s="610"/>
      <c r="E3462" s="1140"/>
      <c r="F3462" s="1141"/>
      <c r="G3462" s="1142"/>
      <c r="H3462" s="1142"/>
      <c r="I3462" s="1148"/>
      <c r="J3462" s="1142"/>
      <c r="K3462" s="1142"/>
      <c r="L3462" s="1142"/>
      <c r="M3462" s="1142"/>
      <c r="N3462" s="1142"/>
    </row>
    <row r="3463" spans="1:14" s="3" customFormat="1" x14ac:dyDescent="0.25">
      <c r="A3463" s="727"/>
      <c r="B3463" s="609"/>
      <c r="C3463" s="609"/>
      <c r="D3463" s="610"/>
      <c r="E3463" s="1140"/>
      <c r="F3463" s="1141"/>
      <c r="G3463" s="1142"/>
      <c r="H3463" s="1142"/>
      <c r="I3463" s="1148"/>
      <c r="J3463" s="1142"/>
      <c r="K3463" s="1142"/>
      <c r="L3463" s="1142"/>
      <c r="M3463" s="1142"/>
      <c r="N3463" s="1142"/>
    </row>
    <row r="3464" spans="1:14" s="3" customFormat="1" x14ac:dyDescent="0.25">
      <c r="A3464" s="727"/>
      <c r="B3464" s="609"/>
      <c r="C3464" s="609"/>
      <c r="D3464" s="610"/>
      <c r="E3464" s="1140"/>
      <c r="F3464" s="1141"/>
      <c r="G3464" s="1142"/>
      <c r="H3464" s="1142"/>
      <c r="I3464" s="1148"/>
      <c r="J3464" s="1142"/>
      <c r="K3464" s="1142"/>
      <c r="L3464" s="1142"/>
      <c r="M3464" s="1142"/>
      <c r="N3464" s="1142"/>
    </row>
    <row r="3465" spans="1:14" s="3" customFormat="1" x14ac:dyDescent="0.25">
      <c r="A3465" s="727"/>
      <c r="B3465" s="609"/>
      <c r="C3465" s="609"/>
      <c r="D3465" s="610"/>
      <c r="E3465" s="1140"/>
      <c r="F3465" s="1141"/>
      <c r="G3465" s="1142"/>
      <c r="H3465" s="1142"/>
      <c r="I3465" s="1148"/>
      <c r="J3465" s="1142"/>
      <c r="K3465" s="1142"/>
      <c r="L3465" s="1142"/>
      <c r="M3465" s="1142"/>
      <c r="N3465" s="1142"/>
    </row>
    <row r="3466" spans="1:14" s="3" customFormat="1" x14ac:dyDescent="0.25">
      <c r="A3466" s="727"/>
      <c r="B3466" s="609"/>
      <c r="C3466" s="609"/>
      <c r="D3466" s="610"/>
      <c r="E3466" s="1140"/>
      <c r="F3466" s="1141"/>
      <c r="G3466" s="1142"/>
      <c r="H3466" s="1142"/>
      <c r="I3466" s="1148"/>
      <c r="J3466" s="1142"/>
      <c r="K3466" s="1142"/>
      <c r="L3466" s="1142"/>
      <c r="M3466" s="1142"/>
      <c r="N3466" s="1142"/>
    </row>
    <row r="3467" spans="1:14" s="3" customFormat="1" x14ac:dyDescent="0.25">
      <c r="A3467" s="727"/>
      <c r="B3467" s="609"/>
      <c r="C3467" s="609"/>
      <c r="D3467" s="610"/>
      <c r="E3467" s="1140"/>
      <c r="F3467" s="1141"/>
      <c r="G3467" s="1142"/>
      <c r="H3467" s="1142"/>
      <c r="I3467" s="1148"/>
      <c r="J3467" s="1142"/>
      <c r="K3467" s="1142"/>
      <c r="L3467" s="1142"/>
      <c r="M3467" s="1142"/>
      <c r="N3467" s="1142"/>
    </row>
    <row r="3468" spans="1:14" s="3" customFormat="1" x14ac:dyDescent="0.25">
      <c r="A3468" s="727"/>
      <c r="B3468" s="609"/>
      <c r="C3468" s="609"/>
      <c r="D3468" s="610"/>
      <c r="E3468" s="1140"/>
      <c r="F3468" s="1141"/>
      <c r="G3468" s="1142"/>
      <c r="H3468" s="1142"/>
      <c r="I3468" s="1148"/>
      <c r="J3468" s="1142"/>
      <c r="K3468" s="1142"/>
      <c r="L3468" s="1142"/>
      <c r="M3468" s="1142"/>
      <c r="N3468" s="1142"/>
    </row>
    <row r="3469" spans="1:14" s="3" customFormat="1" x14ac:dyDescent="0.25">
      <c r="A3469" s="727"/>
      <c r="B3469" s="609"/>
      <c r="C3469" s="609"/>
      <c r="D3469" s="610"/>
      <c r="E3469" s="1140"/>
      <c r="F3469" s="1141"/>
      <c r="G3469" s="1142"/>
      <c r="H3469" s="1142"/>
      <c r="I3469" s="1148"/>
      <c r="J3469" s="1142"/>
      <c r="K3469" s="1142"/>
      <c r="L3469" s="1142"/>
      <c r="M3469" s="1142"/>
      <c r="N3469" s="1142"/>
    </row>
    <row r="3470" spans="1:14" s="3" customFormat="1" x14ac:dyDescent="0.25">
      <c r="A3470" s="727"/>
      <c r="B3470" s="609"/>
      <c r="C3470" s="609"/>
      <c r="D3470" s="610"/>
      <c r="E3470" s="1140"/>
      <c r="F3470" s="1141"/>
      <c r="G3470" s="1142"/>
      <c r="H3470" s="1142"/>
      <c r="I3470" s="1148"/>
      <c r="J3470" s="1142"/>
      <c r="K3470" s="1142"/>
      <c r="L3470" s="1142"/>
      <c r="M3470" s="1142"/>
      <c r="N3470" s="1142"/>
    </row>
    <row r="3471" spans="1:14" s="3" customFormat="1" x14ac:dyDescent="0.25">
      <c r="A3471" s="727"/>
      <c r="B3471" s="609"/>
      <c r="C3471" s="609"/>
      <c r="D3471" s="610"/>
      <c r="E3471" s="1140"/>
      <c r="F3471" s="1141"/>
      <c r="G3471" s="1142"/>
      <c r="H3471" s="1142"/>
      <c r="I3471" s="1148"/>
      <c r="J3471" s="1142"/>
      <c r="K3471" s="1142"/>
      <c r="L3471" s="1142"/>
      <c r="M3471" s="1142"/>
      <c r="N3471" s="1142"/>
    </row>
    <row r="3472" spans="1:14" s="3" customFormat="1" x14ac:dyDescent="0.25">
      <c r="A3472" s="727"/>
      <c r="B3472" s="609"/>
      <c r="C3472" s="609"/>
      <c r="D3472" s="610"/>
      <c r="E3472" s="1140"/>
      <c r="F3472" s="1141"/>
      <c r="G3472" s="1142"/>
      <c r="H3472" s="1142"/>
      <c r="I3472" s="1148"/>
      <c r="J3472" s="1142"/>
      <c r="K3472" s="1142"/>
      <c r="L3472" s="1142"/>
      <c r="M3472" s="1142"/>
      <c r="N3472" s="1142"/>
    </row>
    <row r="3473" spans="1:14" s="3" customFormat="1" x14ac:dyDescent="0.25">
      <c r="A3473" s="727"/>
      <c r="B3473" s="609"/>
      <c r="C3473" s="609"/>
      <c r="D3473" s="610"/>
      <c r="E3473" s="1140"/>
      <c r="F3473" s="1141"/>
      <c r="G3473" s="1142"/>
      <c r="H3473" s="1142"/>
      <c r="I3473" s="1148"/>
      <c r="J3473" s="1142"/>
      <c r="K3473" s="1142"/>
      <c r="L3473" s="1142"/>
      <c r="M3473" s="1142"/>
      <c r="N3473" s="1142"/>
    </row>
    <row r="3474" spans="1:14" s="3" customFormat="1" x14ac:dyDescent="0.25">
      <c r="A3474" s="727"/>
      <c r="B3474" s="609"/>
      <c r="C3474" s="609"/>
      <c r="D3474" s="610"/>
      <c r="E3474" s="1140"/>
      <c r="F3474" s="1141"/>
      <c r="G3474" s="1142"/>
      <c r="H3474" s="1142"/>
      <c r="I3474" s="1148"/>
      <c r="J3474" s="1142"/>
      <c r="K3474" s="1142"/>
      <c r="L3474" s="1142"/>
      <c r="M3474" s="1142"/>
      <c r="N3474" s="1142"/>
    </row>
    <row r="3475" spans="1:14" s="3" customFormat="1" x14ac:dyDescent="0.25">
      <c r="A3475" s="727"/>
      <c r="B3475" s="609"/>
      <c r="C3475" s="609"/>
      <c r="D3475" s="610"/>
      <c r="E3475" s="1140"/>
      <c r="F3475" s="1141"/>
      <c r="G3475" s="1142"/>
      <c r="H3475" s="1142"/>
      <c r="I3475" s="1148"/>
      <c r="J3475" s="1142"/>
      <c r="K3475" s="1142"/>
      <c r="L3475" s="1142"/>
      <c r="M3475" s="1142"/>
      <c r="N3475" s="1142"/>
    </row>
    <row r="3476" spans="1:14" s="3" customFormat="1" x14ac:dyDescent="0.25">
      <c r="A3476" s="727"/>
      <c r="B3476" s="609"/>
      <c r="C3476" s="609"/>
      <c r="D3476" s="610"/>
      <c r="E3476" s="1140"/>
      <c r="F3476" s="1141"/>
      <c r="G3476" s="1142"/>
      <c r="H3476" s="1142"/>
      <c r="I3476" s="1148"/>
      <c r="J3476" s="1142"/>
      <c r="K3476" s="1142"/>
      <c r="L3476" s="1142"/>
      <c r="M3476" s="1142"/>
      <c r="N3476" s="1142"/>
    </row>
    <row r="3477" spans="1:14" s="3" customFormat="1" x14ac:dyDescent="0.25">
      <c r="A3477" s="727"/>
      <c r="B3477" s="609"/>
      <c r="C3477" s="609"/>
      <c r="D3477" s="610"/>
      <c r="E3477" s="1140"/>
      <c r="F3477" s="1141"/>
      <c r="G3477" s="1142"/>
      <c r="H3477" s="1142"/>
      <c r="I3477" s="1148"/>
      <c r="J3477" s="1142"/>
      <c r="K3477" s="1142"/>
      <c r="L3477" s="1142"/>
      <c r="M3477" s="1142"/>
      <c r="N3477" s="1142"/>
    </row>
    <row r="3478" spans="1:14" s="3" customFormat="1" x14ac:dyDescent="0.25">
      <c r="A3478" s="727"/>
      <c r="B3478" s="609"/>
      <c r="C3478" s="609"/>
      <c r="D3478" s="610"/>
      <c r="E3478" s="1140"/>
      <c r="F3478" s="1141"/>
      <c r="G3478" s="1142"/>
      <c r="H3478" s="1142"/>
      <c r="I3478" s="1148"/>
      <c r="J3478" s="1142"/>
      <c r="K3478" s="1142"/>
      <c r="L3478" s="1142"/>
      <c r="M3478" s="1142"/>
      <c r="N3478" s="1142"/>
    </row>
    <row r="3479" spans="1:14" s="3" customFormat="1" x14ac:dyDescent="0.25">
      <c r="A3479" s="727"/>
      <c r="B3479" s="609"/>
      <c r="C3479" s="609"/>
      <c r="D3479" s="610"/>
      <c r="E3479" s="1140"/>
      <c r="F3479" s="1141"/>
      <c r="G3479" s="1142"/>
      <c r="H3479" s="1142"/>
      <c r="I3479" s="1148"/>
      <c r="J3479" s="1142"/>
      <c r="K3479" s="1142"/>
      <c r="L3479" s="1142"/>
      <c r="M3479" s="1142"/>
      <c r="N3479" s="1142"/>
    </row>
    <row r="3480" spans="1:14" s="3" customFormat="1" x14ac:dyDescent="0.25">
      <c r="A3480" s="727"/>
      <c r="B3480" s="609"/>
      <c r="C3480" s="609"/>
      <c r="D3480" s="610"/>
      <c r="E3480" s="1140"/>
      <c r="F3480" s="1141"/>
      <c r="G3480" s="1142"/>
      <c r="H3480" s="1142"/>
      <c r="I3480" s="1148"/>
      <c r="J3480" s="1142"/>
      <c r="K3480" s="1142"/>
      <c r="L3480" s="1142"/>
      <c r="M3480" s="1142"/>
      <c r="N3480" s="1142"/>
    </row>
    <row r="3481" spans="1:14" s="3" customFormat="1" x14ac:dyDescent="0.25">
      <c r="A3481" s="727"/>
      <c r="B3481" s="609"/>
      <c r="C3481" s="609"/>
      <c r="D3481" s="610"/>
      <c r="E3481" s="1140"/>
      <c r="F3481" s="1141"/>
      <c r="G3481" s="1142"/>
      <c r="H3481" s="1142"/>
      <c r="I3481" s="1148"/>
      <c r="J3481" s="1142"/>
      <c r="K3481" s="1142"/>
      <c r="L3481" s="1142"/>
      <c r="M3481" s="1142"/>
      <c r="N3481" s="1142"/>
    </row>
    <row r="3482" spans="1:14" s="3" customFormat="1" x14ac:dyDescent="0.25">
      <c r="A3482" s="727"/>
      <c r="B3482" s="609"/>
      <c r="C3482" s="609"/>
      <c r="D3482" s="610"/>
      <c r="E3482" s="1140"/>
      <c r="F3482" s="1141"/>
      <c r="G3482" s="1142"/>
      <c r="H3482" s="1142"/>
      <c r="I3482" s="1148"/>
      <c r="J3482" s="1142"/>
      <c r="K3482" s="1142"/>
      <c r="L3482" s="1142"/>
      <c r="M3482" s="1142"/>
      <c r="N3482" s="1142"/>
    </row>
    <row r="3483" spans="1:14" s="3" customFormat="1" x14ac:dyDescent="0.25">
      <c r="A3483" s="727"/>
      <c r="B3483" s="609"/>
      <c r="C3483" s="609"/>
      <c r="D3483" s="610"/>
      <c r="E3483" s="1140"/>
      <c r="F3483" s="1141"/>
      <c r="G3483" s="1142"/>
      <c r="H3483" s="1142"/>
      <c r="I3483" s="1148"/>
      <c r="J3483" s="1142"/>
      <c r="K3483" s="1142"/>
      <c r="L3483" s="1142"/>
      <c r="M3483" s="1142"/>
      <c r="N3483" s="1142"/>
    </row>
    <row r="3484" spans="1:14" s="3" customFormat="1" x14ac:dyDescent="0.25">
      <c r="A3484" s="727"/>
      <c r="B3484" s="609"/>
      <c r="C3484" s="609"/>
      <c r="D3484" s="610"/>
      <c r="E3484" s="1140"/>
      <c r="F3484" s="1141"/>
      <c r="G3484" s="1142"/>
      <c r="H3484" s="1142"/>
      <c r="I3484" s="1148"/>
      <c r="J3484" s="1142"/>
      <c r="K3484" s="1142"/>
      <c r="L3484" s="1142"/>
      <c r="M3484" s="1142"/>
      <c r="N3484" s="1142"/>
    </row>
    <row r="3485" spans="1:14" s="3" customFormat="1" x14ac:dyDescent="0.25">
      <c r="A3485" s="727"/>
      <c r="B3485" s="609"/>
      <c r="C3485" s="609"/>
      <c r="D3485" s="610"/>
      <c r="E3485" s="1140"/>
      <c r="F3485" s="1141"/>
      <c r="G3485" s="1142"/>
      <c r="H3485" s="1142"/>
      <c r="I3485" s="1148"/>
      <c r="J3485" s="1142"/>
      <c r="K3485" s="1142"/>
      <c r="L3485" s="1142"/>
      <c r="M3485" s="1142"/>
      <c r="N3485" s="1142"/>
    </row>
    <row r="3486" spans="1:14" s="3" customFormat="1" x14ac:dyDescent="0.25">
      <c r="A3486" s="727"/>
      <c r="B3486" s="609"/>
      <c r="C3486" s="609"/>
      <c r="D3486" s="610"/>
      <c r="E3486" s="1140"/>
      <c r="F3486" s="1141"/>
      <c r="G3486" s="1142"/>
      <c r="H3486" s="1142"/>
      <c r="I3486" s="1148"/>
      <c r="J3486" s="1142"/>
      <c r="K3486" s="1142"/>
      <c r="L3486" s="1142"/>
      <c r="M3486" s="1142"/>
      <c r="N3486" s="1142"/>
    </row>
    <row r="3487" spans="1:14" s="3" customFormat="1" x14ac:dyDescent="0.25">
      <c r="A3487" s="727"/>
      <c r="B3487" s="609"/>
      <c r="C3487" s="609"/>
      <c r="D3487" s="610"/>
      <c r="E3487" s="1140"/>
      <c r="F3487" s="1141"/>
      <c r="G3487" s="1142"/>
      <c r="H3487" s="1142"/>
      <c r="I3487" s="1148"/>
      <c r="J3487" s="1142"/>
      <c r="K3487" s="1142"/>
      <c r="L3487" s="1142"/>
      <c r="M3487" s="1142"/>
      <c r="N3487" s="1142"/>
    </row>
    <row r="3488" spans="1:14" s="3" customFormat="1" x14ac:dyDescent="0.25">
      <c r="A3488" s="727"/>
      <c r="B3488" s="609"/>
      <c r="C3488" s="609"/>
      <c r="D3488" s="610"/>
      <c r="E3488" s="1140"/>
      <c r="F3488" s="1141"/>
      <c r="G3488" s="1142"/>
      <c r="H3488" s="1142"/>
      <c r="I3488" s="1148"/>
      <c r="J3488" s="1142"/>
      <c r="K3488" s="1142"/>
      <c r="L3488" s="1142"/>
      <c r="M3488" s="1142"/>
      <c r="N3488" s="1142"/>
    </row>
    <row r="3489" spans="1:14" s="3" customFormat="1" x14ac:dyDescent="0.25">
      <c r="A3489" s="727"/>
      <c r="B3489" s="609"/>
      <c r="C3489" s="609"/>
      <c r="D3489" s="610"/>
      <c r="E3489" s="1140"/>
      <c r="F3489" s="1141"/>
      <c r="G3489" s="1142"/>
      <c r="H3489" s="1142"/>
      <c r="I3489" s="1148"/>
      <c r="J3489" s="1142"/>
      <c r="K3489" s="1142"/>
      <c r="L3489" s="1142"/>
      <c r="M3489" s="1142"/>
      <c r="N3489" s="1142"/>
    </row>
    <row r="3490" spans="1:14" s="3" customFormat="1" x14ac:dyDescent="0.25">
      <c r="A3490" s="727"/>
      <c r="B3490" s="609"/>
      <c r="C3490" s="609"/>
      <c r="D3490" s="610"/>
      <c r="E3490" s="1140"/>
      <c r="F3490" s="1141"/>
      <c r="G3490" s="1142"/>
      <c r="H3490" s="1142"/>
      <c r="I3490" s="1148"/>
      <c r="J3490" s="1142"/>
      <c r="K3490" s="1142"/>
      <c r="L3490" s="1142"/>
      <c r="M3490" s="1142"/>
      <c r="N3490" s="1142"/>
    </row>
    <row r="3491" spans="1:14" s="3" customFormat="1" x14ac:dyDescent="0.25">
      <c r="A3491" s="727"/>
      <c r="B3491" s="609"/>
      <c r="C3491" s="609"/>
      <c r="D3491" s="610"/>
      <c r="E3491" s="1140"/>
      <c r="F3491" s="1141"/>
      <c r="G3491" s="1142"/>
      <c r="H3491" s="1142"/>
      <c r="I3491" s="1148"/>
      <c r="J3491" s="1142"/>
      <c r="K3491" s="1142"/>
      <c r="L3491" s="1142"/>
      <c r="M3491" s="1142"/>
      <c r="N3491" s="1142"/>
    </row>
    <row r="3492" spans="1:14" s="3" customFormat="1" x14ac:dyDescent="0.25">
      <c r="A3492" s="727"/>
      <c r="B3492" s="609"/>
      <c r="C3492" s="609"/>
      <c r="D3492" s="610"/>
      <c r="E3492" s="1140"/>
      <c r="F3492" s="1141"/>
      <c r="G3492" s="1142"/>
      <c r="H3492" s="1142"/>
      <c r="I3492" s="1148"/>
      <c r="J3492" s="1142"/>
      <c r="K3492" s="1142"/>
      <c r="L3492" s="1142"/>
      <c r="M3492" s="1142"/>
      <c r="N3492" s="1142"/>
    </row>
    <row r="3493" spans="1:14" s="3" customFormat="1" x14ac:dyDescent="0.25">
      <c r="A3493" s="727"/>
      <c r="B3493" s="609"/>
      <c r="C3493" s="609"/>
      <c r="D3493" s="610"/>
      <c r="E3493" s="1140"/>
      <c r="F3493" s="1141"/>
      <c r="G3493" s="1142"/>
      <c r="H3493" s="1142"/>
      <c r="I3493" s="1148"/>
      <c r="J3493" s="1142"/>
      <c r="K3493" s="1142"/>
      <c r="L3493" s="1142"/>
      <c r="M3493" s="1142"/>
      <c r="N3493" s="1142"/>
    </row>
    <row r="3494" spans="1:14" s="3" customFormat="1" x14ac:dyDescent="0.25">
      <c r="A3494" s="727"/>
      <c r="B3494" s="609"/>
      <c r="C3494" s="609"/>
      <c r="D3494" s="610"/>
      <c r="E3494" s="1140"/>
      <c r="F3494" s="1141"/>
      <c r="G3494" s="1142"/>
      <c r="H3494" s="1142"/>
      <c r="I3494" s="1148"/>
      <c r="J3494" s="1142"/>
      <c r="K3494" s="1142"/>
      <c r="L3494" s="1142"/>
      <c r="M3494" s="1142"/>
      <c r="N3494" s="1142"/>
    </row>
    <row r="3495" spans="1:14" s="3" customFormat="1" x14ac:dyDescent="0.25">
      <c r="A3495" s="727"/>
      <c r="B3495" s="609"/>
      <c r="C3495" s="609"/>
      <c r="D3495" s="610"/>
      <c r="E3495" s="1140"/>
      <c r="F3495" s="1141"/>
      <c r="G3495" s="1142"/>
      <c r="H3495" s="1142"/>
      <c r="I3495" s="1148"/>
      <c r="J3495" s="1142"/>
      <c r="K3495" s="1142"/>
      <c r="L3495" s="1142"/>
      <c r="M3495" s="1142"/>
      <c r="N3495" s="1142"/>
    </row>
    <row r="3496" spans="1:14" s="3" customFormat="1" x14ac:dyDescent="0.25">
      <c r="A3496" s="727"/>
      <c r="B3496" s="609"/>
      <c r="C3496" s="609"/>
      <c r="D3496" s="610"/>
      <c r="E3496" s="1140"/>
      <c r="F3496" s="1141"/>
      <c r="G3496" s="1142"/>
      <c r="H3496" s="1142"/>
      <c r="I3496" s="1148"/>
      <c r="J3496" s="1142"/>
      <c r="K3496" s="1142"/>
      <c r="L3496" s="1142"/>
      <c r="M3496" s="1142"/>
      <c r="N3496" s="1142"/>
    </row>
    <row r="3497" spans="1:14" s="3" customFormat="1" x14ac:dyDescent="0.25">
      <c r="A3497" s="727"/>
      <c r="B3497" s="609"/>
      <c r="C3497" s="609"/>
      <c r="D3497" s="610"/>
      <c r="E3497" s="1140"/>
      <c r="F3497" s="1141"/>
      <c r="G3497" s="1142"/>
      <c r="H3497" s="1142"/>
      <c r="I3497" s="1148"/>
      <c r="J3497" s="1142"/>
      <c r="K3497" s="1142"/>
      <c r="L3497" s="1142"/>
      <c r="M3497" s="1142"/>
      <c r="N3497" s="1142"/>
    </row>
    <row r="3498" spans="1:14" s="3" customFormat="1" x14ac:dyDescent="0.25">
      <c r="A3498" s="727"/>
      <c r="B3498" s="609"/>
      <c r="C3498" s="609"/>
      <c r="D3498" s="610"/>
      <c r="E3498" s="1140"/>
      <c r="F3498" s="1141"/>
      <c r="G3498" s="1142"/>
      <c r="H3498" s="1142"/>
      <c r="I3498" s="1148"/>
      <c r="J3498" s="1142"/>
      <c r="K3498" s="1142"/>
      <c r="L3498" s="1142"/>
      <c r="M3498" s="1142"/>
      <c r="N3498" s="1142"/>
    </row>
    <row r="3499" spans="1:14" s="3" customFormat="1" x14ac:dyDescent="0.25">
      <c r="A3499" s="727"/>
      <c r="B3499" s="609"/>
      <c r="C3499" s="609"/>
      <c r="D3499" s="610"/>
      <c r="E3499" s="1140"/>
      <c r="F3499" s="1141"/>
      <c r="G3499" s="1142"/>
      <c r="H3499" s="1142"/>
      <c r="I3499" s="1148"/>
      <c r="J3499" s="1142"/>
      <c r="K3499" s="1142"/>
      <c r="L3499" s="1142"/>
      <c r="M3499" s="1142"/>
      <c r="N3499" s="1142"/>
    </row>
    <row r="3500" spans="1:14" s="3" customFormat="1" x14ac:dyDescent="0.25">
      <c r="A3500" s="727"/>
      <c r="B3500" s="609"/>
      <c r="C3500" s="609"/>
      <c r="D3500" s="610"/>
      <c r="E3500" s="1140"/>
      <c r="F3500" s="1141"/>
      <c r="G3500" s="1142"/>
      <c r="H3500" s="1142"/>
      <c r="I3500" s="1148"/>
      <c r="J3500" s="1142"/>
      <c r="K3500" s="1142"/>
      <c r="L3500" s="1142"/>
      <c r="M3500" s="1142"/>
      <c r="N3500" s="1142"/>
    </row>
    <row r="3501" spans="1:14" s="3" customFormat="1" x14ac:dyDescent="0.25">
      <c r="A3501" s="727"/>
      <c r="B3501" s="609"/>
      <c r="C3501" s="609"/>
      <c r="D3501" s="610"/>
      <c r="E3501" s="1140"/>
      <c r="F3501" s="1141"/>
      <c r="G3501" s="1142"/>
      <c r="H3501" s="1142"/>
      <c r="I3501" s="1148"/>
      <c r="J3501" s="1142"/>
      <c r="K3501" s="1142"/>
      <c r="L3501" s="1142"/>
      <c r="M3501" s="1142"/>
      <c r="N3501" s="1142"/>
    </row>
    <row r="3502" spans="1:14" s="3" customFormat="1" x14ac:dyDescent="0.25">
      <c r="A3502" s="727"/>
      <c r="B3502" s="609"/>
      <c r="C3502" s="609"/>
      <c r="D3502" s="610"/>
      <c r="E3502" s="1140"/>
      <c r="F3502" s="1141"/>
      <c r="G3502" s="1142"/>
      <c r="H3502" s="1142"/>
      <c r="I3502" s="1148"/>
      <c r="J3502" s="1142"/>
      <c r="K3502" s="1142"/>
      <c r="L3502" s="1142"/>
      <c r="M3502" s="1142"/>
      <c r="N3502" s="1142"/>
    </row>
    <row r="3503" spans="1:14" s="3" customFormat="1" x14ac:dyDescent="0.25">
      <c r="A3503" s="727"/>
      <c r="B3503" s="609"/>
      <c r="C3503" s="609"/>
      <c r="D3503" s="610"/>
      <c r="E3503" s="1140"/>
      <c r="F3503" s="1141"/>
      <c r="G3503" s="1142"/>
      <c r="H3503" s="1142"/>
      <c r="I3503" s="1148"/>
      <c r="J3503" s="1142"/>
      <c r="K3503" s="1142"/>
      <c r="L3503" s="1142"/>
      <c r="M3503" s="1142"/>
      <c r="N3503" s="1142"/>
    </row>
    <row r="3504" spans="1:14" s="3" customFormat="1" x14ac:dyDescent="0.25">
      <c r="A3504" s="727"/>
      <c r="B3504" s="609"/>
      <c r="C3504" s="609"/>
      <c r="D3504" s="610"/>
      <c r="E3504" s="1140"/>
      <c r="F3504" s="1141"/>
      <c r="G3504" s="1142"/>
      <c r="H3504" s="1142"/>
      <c r="I3504" s="1148"/>
      <c r="J3504" s="1142"/>
      <c r="K3504" s="1142"/>
      <c r="L3504" s="1142"/>
      <c r="M3504" s="1142"/>
      <c r="N3504" s="1142"/>
    </row>
    <row r="3505" spans="1:14" s="3" customFormat="1" x14ac:dyDescent="0.25">
      <c r="A3505" s="727"/>
      <c r="B3505" s="609"/>
      <c r="C3505" s="609"/>
      <c r="D3505" s="610"/>
      <c r="E3505" s="1140"/>
      <c r="F3505" s="1141"/>
      <c r="G3505" s="1142"/>
      <c r="H3505" s="1142"/>
      <c r="I3505" s="1148"/>
      <c r="J3505" s="1142"/>
      <c r="K3505" s="1142"/>
      <c r="L3505" s="1142"/>
      <c r="M3505" s="1142"/>
      <c r="N3505" s="1142"/>
    </row>
    <row r="3506" spans="1:14" s="3" customFormat="1" x14ac:dyDescent="0.25">
      <c r="A3506" s="727"/>
      <c r="B3506" s="609"/>
      <c r="C3506" s="609"/>
      <c r="D3506" s="610"/>
      <c r="E3506" s="1140"/>
      <c r="F3506" s="1141"/>
      <c r="G3506" s="1142"/>
      <c r="H3506" s="1142"/>
      <c r="I3506" s="1148"/>
      <c r="J3506" s="1142"/>
      <c r="K3506" s="1142"/>
      <c r="L3506" s="1142"/>
      <c r="M3506" s="1142"/>
      <c r="N3506" s="1142"/>
    </row>
    <row r="3507" spans="1:14" s="3" customFormat="1" x14ac:dyDescent="0.25">
      <c r="A3507" s="727"/>
      <c r="B3507" s="609"/>
      <c r="C3507" s="609"/>
      <c r="D3507" s="610"/>
      <c r="E3507" s="1140"/>
      <c r="F3507" s="1141"/>
      <c r="G3507" s="1142"/>
      <c r="H3507" s="1142"/>
      <c r="I3507" s="1148"/>
      <c r="J3507" s="1142"/>
      <c r="K3507" s="1142"/>
      <c r="L3507" s="1142"/>
      <c r="M3507" s="1142"/>
      <c r="N3507" s="1142"/>
    </row>
    <row r="3508" spans="1:14" s="3" customFormat="1" x14ac:dyDescent="0.25">
      <c r="A3508" s="727"/>
      <c r="B3508" s="609"/>
      <c r="C3508" s="609"/>
      <c r="D3508" s="610"/>
      <c r="E3508" s="1140"/>
      <c r="F3508" s="1141"/>
      <c r="G3508" s="1142"/>
      <c r="H3508" s="1142"/>
      <c r="I3508" s="1148"/>
      <c r="J3508" s="1142"/>
      <c r="K3508" s="1142"/>
      <c r="L3508" s="1142"/>
      <c r="M3508" s="1142"/>
      <c r="N3508" s="1142"/>
    </row>
    <row r="3509" spans="1:14" s="3" customFormat="1" x14ac:dyDescent="0.25">
      <c r="A3509" s="727"/>
      <c r="B3509" s="609"/>
      <c r="C3509" s="609"/>
      <c r="D3509" s="610"/>
      <c r="E3509" s="1140"/>
      <c r="F3509" s="1141"/>
      <c r="G3509" s="1142"/>
      <c r="H3509" s="1142"/>
      <c r="I3509" s="1148"/>
      <c r="J3509" s="1142"/>
      <c r="K3509" s="1142"/>
      <c r="L3509" s="1142"/>
      <c r="M3509" s="1142"/>
      <c r="N3509" s="1142"/>
    </row>
    <row r="3510" spans="1:14" s="3" customFormat="1" x14ac:dyDescent="0.25">
      <c r="A3510" s="727"/>
      <c r="B3510" s="609"/>
      <c r="C3510" s="609"/>
      <c r="D3510" s="610"/>
      <c r="E3510" s="1140"/>
      <c r="F3510" s="1141"/>
      <c r="G3510" s="1142"/>
      <c r="H3510" s="1142"/>
      <c r="I3510" s="1148"/>
      <c r="J3510" s="1142"/>
      <c r="K3510" s="1142"/>
      <c r="L3510" s="1142"/>
      <c r="M3510" s="1142"/>
      <c r="N3510" s="1142"/>
    </row>
    <row r="3511" spans="1:14" s="3" customFormat="1" x14ac:dyDescent="0.25">
      <c r="A3511" s="727"/>
      <c r="B3511" s="609"/>
      <c r="C3511" s="609"/>
      <c r="D3511" s="610"/>
      <c r="E3511" s="1140"/>
      <c r="F3511" s="1141"/>
      <c r="G3511" s="1142"/>
      <c r="H3511" s="1142"/>
      <c r="I3511" s="1148"/>
      <c r="J3511" s="1142"/>
      <c r="K3511" s="1142"/>
      <c r="L3511" s="1142"/>
      <c r="M3511" s="1142"/>
      <c r="N3511" s="1142"/>
    </row>
    <row r="3512" spans="1:14" s="3" customFormat="1" x14ac:dyDescent="0.25">
      <c r="A3512" s="727"/>
      <c r="B3512" s="609"/>
      <c r="C3512" s="609"/>
      <c r="D3512" s="610"/>
      <c r="E3512" s="1140"/>
      <c r="F3512" s="1141"/>
      <c r="G3512" s="1142"/>
      <c r="H3512" s="1142"/>
      <c r="I3512" s="1148"/>
      <c r="J3512" s="1142"/>
      <c r="K3512" s="1142"/>
      <c r="L3512" s="1142"/>
      <c r="M3512" s="1142"/>
      <c r="N3512" s="1142"/>
    </row>
    <row r="3513" spans="1:14" s="3" customFormat="1" x14ac:dyDescent="0.25">
      <c r="A3513" s="727"/>
      <c r="B3513" s="609"/>
      <c r="C3513" s="609"/>
      <c r="D3513" s="610"/>
      <c r="E3513" s="1140"/>
      <c r="F3513" s="1141"/>
      <c r="G3513" s="1142"/>
      <c r="H3513" s="1142"/>
      <c r="I3513" s="1148"/>
      <c r="J3513" s="1142"/>
      <c r="K3513" s="1142"/>
      <c r="L3513" s="1142"/>
      <c r="M3513" s="1142"/>
      <c r="N3513" s="1142"/>
    </row>
    <row r="3514" spans="1:14" s="3" customFormat="1" x14ac:dyDescent="0.25">
      <c r="A3514" s="727"/>
      <c r="B3514" s="609"/>
      <c r="C3514" s="609"/>
      <c r="D3514" s="610"/>
      <c r="E3514" s="1140"/>
      <c r="F3514" s="1141"/>
      <c r="G3514" s="1142"/>
      <c r="H3514" s="1142"/>
      <c r="I3514" s="1148"/>
      <c r="J3514" s="1142"/>
      <c r="K3514" s="1142"/>
      <c r="L3514" s="1142"/>
      <c r="M3514" s="1142"/>
      <c r="N3514" s="1142"/>
    </row>
    <row r="3515" spans="1:14" s="3" customFormat="1" x14ac:dyDescent="0.25">
      <c r="A3515" s="727"/>
      <c r="B3515" s="609"/>
      <c r="C3515" s="609"/>
      <c r="D3515" s="610"/>
      <c r="E3515" s="1140"/>
      <c r="F3515" s="1141"/>
      <c r="G3515" s="1142"/>
      <c r="H3515" s="1142"/>
      <c r="I3515" s="1148"/>
      <c r="J3515" s="1142"/>
      <c r="K3515" s="1142"/>
      <c r="L3515" s="1142"/>
      <c r="M3515" s="1142"/>
      <c r="N3515" s="1142"/>
    </row>
    <row r="3516" spans="1:14" s="3" customFormat="1" x14ac:dyDescent="0.25">
      <c r="A3516" s="727"/>
      <c r="B3516" s="609"/>
      <c r="C3516" s="609"/>
      <c r="D3516" s="610"/>
      <c r="E3516" s="1140"/>
      <c r="F3516" s="1141"/>
      <c r="G3516" s="1142"/>
      <c r="H3516" s="1142"/>
      <c r="I3516" s="1148"/>
      <c r="J3516" s="1142"/>
      <c r="K3516" s="1142"/>
      <c r="L3516" s="1142"/>
      <c r="M3516" s="1142"/>
      <c r="N3516" s="1142"/>
    </row>
    <row r="3517" spans="1:14" s="3" customFormat="1" x14ac:dyDescent="0.25">
      <c r="A3517" s="727"/>
      <c r="B3517" s="609"/>
      <c r="C3517" s="609"/>
      <c r="D3517" s="610"/>
      <c r="E3517" s="1140"/>
      <c r="F3517" s="1141"/>
      <c r="G3517" s="1142"/>
      <c r="H3517" s="1142"/>
      <c r="I3517" s="1148"/>
      <c r="J3517" s="1142"/>
      <c r="K3517" s="1142"/>
      <c r="L3517" s="1142"/>
      <c r="M3517" s="1142"/>
      <c r="N3517" s="1142"/>
    </row>
    <row r="3518" spans="1:14" s="3" customFormat="1" x14ac:dyDescent="0.25">
      <c r="A3518" s="727"/>
      <c r="B3518" s="609"/>
      <c r="C3518" s="609"/>
      <c r="D3518" s="610"/>
      <c r="E3518" s="1140"/>
      <c r="F3518" s="1141"/>
      <c r="G3518" s="1142"/>
      <c r="H3518" s="1142"/>
      <c r="I3518" s="1148"/>
      <c r="J3518" s="1142"/>
      <c r="K3518" s="1142"/>
      <c r="L3518" s="1142"/>
      <c r="M3518" s="1142"/>
      <c r="N3518" s="1142"/>
    </row>
    <row r="3519" spans="1:14" s="3" customFormat="1" x14ac:dyDescent="0.25">
      <c r="A3519" s="727"/>
      <c r="B3519" s="609"/>
      <c r="C3519" s="609"/>
      <c r="D3519" s="610"/>
      <c r="E3519" s="1140"/>
      <c r="F3519" s="1141"/>
      <c r="G3519" s="1142"/>
      <c r="H3519" s="1142"/>
      <c r="I3519" s="1148"/>
      <c r="J3519" s="1142"/>
      <c r="K3519" s="1142"/>
      <c r="L3519" s="1142"/>
      <c r="M3519" s="1142"/>
      <c r="N3519" s="1142"/>
    </row>
    <row r="3520" spans="1:14" s="3" customFormat="1" x14ac:dyDescent="0.25">
      <c r="A3520" s="727"/>
      <c r="B3520" s="609"/>
      <c r="C3520" s="609"/>
      <c r="D3520" s="610"/>
      <c r="E3520" s="1140"/>
      <c r="F3520" s="1141"/>
      <c r="G3520" s="1142"/>
      <c r="H3520" s="1142"/>
      <c r="I3520" s="1148"/>
      <c r="J3520" s="1142"/>
      <c r="K3520" s="1142"/>
      <c r="L3520" s="1142"/>
      <c r="M3520" s="1142"/>
      <c r="N3520" s="1142"/>
    </row>
    <row r="3521" spans="1:14" s="3" customFormat="1" x14ac:dyDescent="0.25">
      <c r="A3521" s="727"/>
      <c r="B3521" s="609"/>
      <c r="C3521" s="609"/>
      <c r="D3521" s="610"/>
      <c r="E3521" s="1140"/>
      <c r="F3521" s="1141"/>
      <c r="G3521" s="1142"/>
      <c r="H3521" s="1142"/>
      <c r="I3521" s="1148"/>
      <c r="J3521" s="1142"/>
      <c r="K3521" s="1142"/>
      <c r="L3521" s="1142"/>
      <c r="M3521" s="1142"/>
      <c r="N3521" s="1142"/>
    </row>
    <row r="3522" spans="1:14" s="3" customFormat="1" x14ac:dyDescent="0.25">
      <c r="A3522" s="727"/>
      <c r="B3522" s="609"/>
      <c r="C3522" s="609"/>
      <c r="D3522" s="610"/>
      <c r="E3522" s="1140"/>
      <c r="F3522" s="1141"/>
      <c r="G3522" s="1142"/>
      <c r="H3522" s="1142"/>
      <c r="I3522" s="1148"/>
      <c r="J3522" s="1142"/>
      <c r="K3522" s="1142"/>
      <c r="L3522" s="1142"/>
      <c r="M3522" s="1142"/>
      <c r="N3522" s="1142"/>
    </row>
    <row r="3523" spans="1:14" s="3" customFormat="1" x14ac:dyDescent="0.25">
      <c r="A3523" s="727"/>
      <c r="B3523" s="609"/>
      <c r="C3523" s="609"/>
      <c r="D3523" s="610"/>
      <c r="E3523" s="1140"/>
      <c r="F3523" s="1141"/>
      <c r="G3523" s="1142"/>
      <c r="H3523" s="1142"/>
      <c r="I3523" s="1148"/>
      <c r="J3523" s="1142"/>
      <c r="K3523" s="1142"/>
      <c r="L3523" s="1142"/>
      <c r="M3523" s="1142"/>
      <c r="N3523" s="1142"/>
    </row>
    <row r="3524" spans="1:14" s="3" customFormat="1" x14ac:dyDescent="0.25">
      <c r="A3524" s="727"/>
      <c r="B3524" s="609"/>
      <c r="C3524" s="609"/>
      <c r="D3524" s="610"/>
      <c r="E3524" s="1140"/>
      <c r="F3524" s="1141"/>
      <c r="G3524" s="1142"/>
      <c r="H3524" s="1142"/>
      <c r="I3524" s="1148"/>
      <c r="J3524" s="1142"/>
      <c r="K3524" s="1142"/>
      <c r="L3524" s="1142"/>
      <c r="M3524" s="1142"/>
      <c r="N3524" s="1142"/>
    </row>
    <row r="3525" spans="1:14" s="3" customFormat="1" x14ac:dyDescent="0.25">
      <c r="A3525" s="727"/>
      <c r="B3525" s="609"/>
      <c r="C3525" s="609"/>
      <c r="D3525" s="610"/>
      <c r="E3525" s="1140"/>
      <c r="F3525" s="1141"/>
      <c r="G3525" s="1142"/>
      <c r="H3525" s="1142"/>
      <c r="I3525" s="1148"/>
      <c r="J3525" s="1142"/>
      <c r="K3525" s="1142"/>
      <c r="L3525" s="1142"/>
      <c r="M3525" s="1142"/>
      <c r="N3525" s="1142"/>
    </row>
    <row r="3526" spans="1:14" s="3" customFormat="1" x14ac:dyDescent="0.25">
      <c r="A3526" s="727"/>
      <c r="B3526" s="609"/>
      <c r="C3526" s="609"/>
      <c r="D3526" s="610"/>
      <c r="E3526" s="1140"/>
      <c r="F3526" s="1141"/>
      <c r="G3526" s="1142"/>
      <c r="H3526" s="1142"/>
      <c r="I3526" s="1148"/>
      <c r="J3526" s="1142"/>
      <c r="K3526" s="1142"/>
      <c r="L3526" s="1142"/>
      <c r="M3526" s="1142"/>
      <c r="N3526" s="1142"/>
    </row>
    <row r="3527" spans="1:14" s="3" customFormat="1" x14ac:dyDescent="0.25">
      <c r="A3527" s="727"/>
      <c r="B3527" s="609"/>
      <c r="C3527" s="609"/>
      <c r="D3527" s="610"/>
      <c r="E3527" s="1140"/>
      <c r="F3527" s="1141"/>
      <c r="G3527" s="1142"/>
      <c r="H3527" s="1142"/>
      <c r="I3527" s="1148"/>
      <c r="J3527" s="1142"/>
      <c r="K3527" s="1142"/>
      <c r="L3527" s="1142"/>
      <c r="M3527" s="1142"/>
      <c r="N3527" s="1142"/>
    </row>
    <row r="3528" spans="1:14" s="3" customFormat="1" x14ac:dyDescent="0.25">
      <c r="A3528" s="727"/>
      <c r="B3528" s="609"/>
      <c r="C3528" s="609"/>
      <c r="D3528" s="610"/>
      <c r="E3528" s="1140"/>
      <c r="F3528" s="1141"/>
      <c r="G3528" s="1142"/>
      <c r="H3528" s="1142"/>
      <c r="I3528" s="1148"/>
      <c r="J3528" s="1142"/>
      <c r="K3528" s="1142"/>
      <c r="L3528" s="1142"/>
      <c r="M3528" s="1142"/>
      <c r="N3528" s="1142"/>
    </row>
    <row r="3529" spans="1:14" s="3" customFormat="1" x14ac:dyDescent="0.25">
      <c r="A3529" s="727"/>
      <c r="B3529" s="609"/>
      <c r="C3529" s="609"/>
      <c r="D3529" s="610"/>
      <c r="E3529" s="1140"/>
      <c r="F3529" s="1141"/>
      <c r="G3529" s="1142"/>
      <c r="H3529" s="1142"/>
      <c r="I3529" s="1148"/>
      <c r="J3529" s="1142"/>
      <c r="K3529" s="1142"/>
      <c r="L3529" s="1142"/>
      <c r="M3529" s="1142"/>
      <c r="N3529" s="1142"/>
    </row>
    <row r="3530" spans="1:14" s="3" customFormat="1" x14ac:dyDescent="0.25">
      <c r="A3530" s="727"/>
      <c r="B3530" s="609"/>
      <c r="C3530" s="609"/>
      <c r="D3530" s="610"/>
      <c r="E3530" s="1140"/>
      <c r="F3530" s="1141"/>
      <c r="G3530" s="1142"/>
      <c r="H3530" s="1142"/>
      <c r="I3530" s="1148"/>
      <c r="J3530" s="1142"/>
      <c r="K3530" s="1142"/>
      <c r="L3530" s="1142"/>
      <c r="M3530" s="1142"/>
      <c r="N3530" s="1142"/>
    </row>
    <row r="3531" spans="1:14" s="3" customFormat="1" x14ac:dyDescent="0.25">
      <c r="A3531" s="727"/>
      <c r="B3531" s="609"/>
      <c r="C3531" s="609"/>
      <c r="D3531" s="610"/>
      <c r="E3531" s="1140"/>
      <c r="F3531" s="1141"/>
      <c r="G3531" s="1142"/>
      <c r="H3531" s="1142"/>
      <c r="I3531" s="1148"/>
      <c r="J3531" s="1142"/>
      <c r="K3531" s="1142"/>
      <c r="L3531" s="1142"/>
      <c r="M3531" s="1142"/>
      <c r="N3531" s="1142"/>
    </row>
    <row r="3532" spans="1:14" s="3" customFormat="1" x14ac:dyDescent="0.25">
      <c r="A3532" s="727"/>
      <c r="B3532" s="609"/>
      <c r="C3532" s="609"/>
      <c r="D3532" s="610"/>
      <c r="E3532" s="1140"/>
      <c r="F3532" s="1141"/>
      <c r="G3532" s="1142"/>
      <c r="H3532" s="1142"/>
      <c r="I3532" s="1148"/>
      <c r="J3532" s="1142"/>
      <c r="K3532" s="1142"/>
      <c r="L3532" s="1142"/>
      <c r="M3532" s="1142"/>
      <c r="N3532" s="1142"/>
    </row>
    <row r="3533" spans="1:14" s="3" customFormat="1" x14ac:dyDescent="0.25">
      <c r="A3533" s="727"/>
      <c r="B3533" s="609"/>
      <c r="C3533" s="609"/>
      <c r="D3533" s="610"/>
      <c r="E3533" s="1140"/>
      <c r="F3533" s="1141"/>
      <c r="G3533" s="1142"/>
      <c r="H3533" s="1142"/>
      <c r="I3533" s="1148"/>
      <c r="J3533" s="1142"/>
      <c r="K3533" s="1142"/>
      <c r="L3533" s="1142"/>
      <c r="M3533" s="1142"/>
      <c r="N3533" s="1142"/>
    </row>
    <row r="3534" spans="1:14" s="3" customFormat="1" x14ac:dyDescent="0.25">
      <c r="A3534" s="727"/>
      <c r="B3534" s="609"/>
      <c r="C3534" s="609"/>
      <c r="D3534" s="610"/>
      <c r="E3534" s="1140"/>
      <c r="F3534" s="1141"/>
      <c r="G3534" s="1142"/>
      <c r="H3534" s="1142"/>
      <c r="I3534" s="1148"/>
      <c r="J3534" s="1142"/>
      <c r="K3534" s="1142"/>
      <c r="L3534" s="1142"/>
      <c r="M3534" s="1142"/>
      <c r="N3534" s="1142"/>
    </row>
    <row r="3535" spans="1:14" s="3" customFormat="1" x14ac:dyDescent="0.25">
      <c r="A3535" s="727"/>
      <c r="B3535" s="609"/>
      <c r="C3535" s="609"/>
      <c r="D3535" s="610"/>
      <c r="E3535" s="1140"/>
      <c r="F3535" s="1141"/>
      <c r="G3535" s="1142"/>
      <c r="H3535" s="1142"/>
      <c r="I3535" s="1148"/>
      <c r="J3535" s="1142"/>
      <c r="K3535" s="1142"/>
      <c r="L3535" s="1142"/>
      <c r="M3535" s="1142"/>
      <c r="N3535" s="1142"/>
    </row>
    <row r="3536" spans="1:14" s="3" customFormat="1" x14ac:dyDescent="0.25">
      <c r="A3536" s="727"/>
      <c r="B3536" s="609"/>
      <c r="C3536" s="609"/>
      <c r="D3536" s="610"/>
      <c r="E3536" s="1140"/>
      <c r="F3536" s="1141"/>
      <c r="G3536" s="1142"/>
      <c r="H3536" s="1142"/>
      <c r="I3536" s="1148"/>
      <c r="J3536" s="1142"/>
      <c r="K3536" s="1142"/>
      <c r="L3536" s="1142"/>
      <c r="M3536" s="1142"/>
      <c r="N3536" s="1142"/>
    </row>
    <row r="3537" spans="1:14" s="3" customFormat="1" x14ac:dyDescent="0.25">
      <c r="A3537" s="727"/>
      <c r="B3537" s="609"/>
      <c r="C3537" s="609"/>
      <c r="D3537" s="610"/>
      <c r="E3537" s="1140"/>
      <c r="F3537" s="1141"/>
      <c r="G3537" s="1142"/>
      <c r="H3537" s="1142"/>
      <c r="I3537" s="1148"/>
      <c r="J3537" s="1142"/>
      <c r="K3537" s="1142"/>
      <c r="L3537" s="1142"/>
      <c r="M3537" s="1142"/>
      <c r="N3537" s="1142"/>
    </row>
    <row r="3538" spans="1:14" s="3" customFormat="1" x14ac:dyDescent="0.25">
      <c r="A3538" s="727"/>
      <c r="B3538" s="609"/>
      <c r="C3538" s="609"/>
      <c r="D3538" s="610"/>
      <c r="E3538" s="1140"/>
      <c r="F3538" s="1141"/>
      <c r="G3538" s="1142"/>
      <c r="H3538" s="1142"/>
      <c r="I3538" s="1148"/>
      <c r="J3538" s="1142"/>
      <c r="K3538" s="1142"/>
      <c r="L3538" s="1142"/>
      <c r="M3538" s="1142"/>
      <c r="N3538" s="1142"/>
    </row>
    <row r="3539" spans="1:14" s="3" customFormat="1" x14ac:dyDescent="0.25">
      <c r="A3539" s="727"/>
      <c r="B3539" s="609"/>
      <c r="C3539" s="609"/>
      <c r="D3539" s="610"/>
      <c r="E3539" s="1140"/>
      <c r="F3539" s="1141"/>
      <c r="G3539" s="1142"/>
      <c r="H3539" s="1142"/>
      <c r="I3539" s="1148"/>
      <c r="J3539" s="1142"/>
      <c r="K3539" s="1142"/>
      <c r="L3539" s="1142"/>
      <c r="M3539" s="1142"/>
      <c r="N3539" s="1142"/>
    </row>
    <row r="3540" spans="1:14" s="3" customFormat="1" x14ac:dyDescent="0.25">
      <c r="A3540" s="727"/>
      <c r="B3540" s="609"/>
      <c r="C3540" s="609"/>
      <c r="D3540" s="610"/>
      <c r="E3540" s="1140"/>
      <c r="F3540" s="1141"/>
      <c r="G3540" s="1142"/>
      <c r="H3540" s="1142"/>
      <c r="I3540" s="1148"/>
      <c r="J3540" s="1142"/>
      <c r="K3540" s="1142"/>
      <c r="L3540" s="1142"/>
      <c r="M3540" s="1142"/>
      <c r="N3540" s="1142"/>
    </row>
    <row r="3541" spans="1:14" s="3" customFormat="1" x14ac:dyDescent="0.25">
      <c r="A3541" s="727"/>
      <c r="B3541" s="609"/>
      <c r="C3541" s="609"/>
      <c r="D3541" s="610"/>
      <c r="E3541" s="1140"/>
      <c r="F3541" s="1141"/>
      <c r="G3541" s="1142"/>
      <c r="H3541" s="1142"/>
      <c r="I3541" s="1148"/>
      <c r="J3541" s="1142"/>
      <c r="K3541" s="1142"/>
      <c r="L3541" s="1142"/>
      <c r="M3541" s="1142"/>
      <c r="N3541" s="1142"/>
    </row>
    <row r="3542" spans="1:14" s="3" customFormat="1" x14ac:dyDescent="0.25">
      <c r="A3542" s="727"/>
      <c r="B3542" s="609"/>
      <c r="C3542" s="609"/>
      <c r="D3542" s="610"/>
      <c r="E3542" s="1140"/>
      <c r="F3542" s="1141"/>
      <c r="G3542" s="1142"/>
      <c r="H3542" s="1142"/>
      <c r="I3542" s="1148"/>
      <c r="J3542" s="1142"/>
      <c r="K3542" s="1142"/>
      <c r="L3542" s="1142"/>
      <c r="M3542" s="1142"/>
      <c r="N3542" s="1142"/>
    </row>
    <row r="3543" spans="1:14" s="3" customFormat="1" x14ac:dyDescent="0.25">
      <c r="A3543" s="727"/>
      <c r="B3543" s="609"/>
      <c r="C3543" s="609"/>
      <c r="D3543" s="610"/>
      <c r="E3543" s="1140"/>
      <c r="F3543" s="1141"/>
      <c r="G3543" s="1142"/>
      <c r="H3543" s="1142"/>
      <c r="I3543" s="1148"/>
      <c r="J3543" s="1142"/>
      <c r="K3543" s="1142"/>
      <c r="L3543" s="1142"/>
      <c r="M3543" s="1142"/>
      <c r="N3543" s="1142"/>
    </row>
    <row r="3544" spans="1:14" s="3" customFormat="1" x14ac:dyDescent="0.25">
      <c r="A3544" s="727"/>
      <c r="B3544" s="609"/>
      <c r="C3544" s="609"/>
      <c r="D3544" s="610"/>
      <c r="E3544" s="1140"/>
      <c r="F3544" s="1141"/>
      <c r="G3544" s="1142"/>
      <c r="H3544" s="1142"/>
      <c r="I3544" s="1148"/>
      <c r="J3544" s="1142"/>
      <c r="K3544" s="1142"/>
      <c r="L3544" s="1142"/>
      <c r="M3544" s="1142"/>
      <c r="N3544" s="1142"/>
    </row>
    <row r="3545" spans="1:14" s="3" customFormat="1" x14ac:dyDescent="0.25">
      <c r="A3545" s="727"/>
      <c r="B3545" s="609"/>
      <c r="C3545" s="609"/>
      <c r="D3545" s="610"/>
      <c r="E3545" s="1140"/>
      <c r="F3545" s="1141"/>
      <c r="G3545" s="1142"/>
      <c r="H3545" s="1142"/>
      <c r="I3545" s="1148"/>
      <c r="J3545" s="1142"/>
      <c r="K3545" s="1142"/>
      <c r="L3545" s="1142"/>
      <c r="M3545" s="1142"/>
      <c r="N3545" s="1142"/>
    </row>
    <row r="3546" spans="1:14" s="3" customFormat="1" x14ac:dyDescent="0.25">
      <c r="A3546" s="727"/>
      <c r="B3546" s="609"/>
      <c r="C3546" s="609"/>
      <c r="D3546" s="610"/>
      <c r="E3546" s="1140"/>
      <c r="F3546" s="1141"/>
      <c r="G3546" s="1142"/>
      <c r="H3546" s="1142"/>
      <c r="I3546" s="1148"/>
      <c r="J3546" s="1142"/>
      <c r="K3546" s="1142"/>
      <c r="L3546" s="1142"/>
      <c r="M3546" s="1142"/>
      <c r="N3546" s="1142"/>
    </row>
    <row r="3547" spans="1:14" s="3" customFormat="1" x14ac:dyDescent="0.25">
      <c r="A3547" s="727"/>
      <c r="B3547" s="609"/>
      <c r="C3547" s="609"/>
      <c r="D3547" s="610"/>
      <c r="E3547" s="1140"/>
      <c r="F3547" s="1141"/>
      <c r="G3547" s="1142"/>
      <c r="H3547" s="1142"/>
      <c r="I3547" s="1148"/>
      <c r="J3547" s="1142"/>
      <c r="K3547" s="1142"/>
      <c r="L3547" s="1142"/>
      <c r="M3547" s="1142"/>
      <c r="N3547" s="1142"/>
    </row>
    <row r="3548" spans="1:14" s="3" customFormat="1" x14ac:dyDescent="0.25">
      <c r="A3548" s="727"/>
      <c r="B3548" s="609"/>
      <c r="C3548" s="609"/>
      <c r="D3548" s="610"/>
      <c r="E3548" s="1140"/>
      <c r="F3548" s="1141"/>
      <c r="G3548" s="1142"/>
      <c r="H3548" s="1142"/>
      <c r="I3548" s="1148"/>
      <c r="J3548" s="1142"/>
      <c r="K3548" s="1142"/>
      <c r="L3548" s="1142"/>
      <c r="M3548" s="1142"/>
      <c r="N3548" s="1142"/>
    </row>
    <row r="3549" spans="1:14" s="3" customFormat="1" x14ac:dyDescent="0.25">
      <c r="A3549" s="727"/>
      <c r="B3549" s="609"/>
      <c r="C3549" s="609"/>
      <c r="D3549" s="610"/>
      <c r="E3549" s="1140"/>
      <c r="F3549" s="1141"/>
      <c r="G3549" s="1142"/>
      <c r="H3549" s="1142"/>
      <c r="I3549" s="1148"/>
      <c r="J3549" s="1142"/>
      <c r="K3549" s="1142"/>
      <c r="L3549" s="1142"/>
      <c r="M3549" s="1142"/>
      <c r="N3549" s="1142"/>
    </row>
    <row r="3550" spans="1:14" s="3" customFormat="1" x14ac:dyDescent="0.25">
      <c r="A3550" s="727"/>
      <c r="B3550" s="609"/>
      <c r="C3550" s="609"/>
      <c r="D3550" s="610"/>
      <c r="E3550" s="1140"/>
      <c r="F3550" s="1141"/>
      <c r="G3550" s="1142"/>
      <c r="H3550" s="1142"/>
      <c r="I3550" s="1148"/>
      <c r="J3550" s="1142"/>
      <c r="K3550" s="1142"/>
      <c r="L3550" s="1142"/>
      <c r="M3550" s="1142"/>
      <c r="N3550" s="1142"/>
    </row>
    <row r="3551" spans="1:14" s="3" customFormat="1" x14ac:dyDescent="0.25">
      <c r="A3551" s="727"/>
      <c r="B3551" s="609"/>
      <c r="C3551" s="609"/>
      <c r="D3551" s="610"/>
      <c r="E3551" s="1140"/>
      <c r="F3551" s="1141"/>
      <c r="G3551" s="1142"/>
      <c r="H3551" s="1142"/>
      <c r="I3551" s="1148"/>
      <c r="J3551" s="1142"/>
      <c r="K3551" s="1142"/>
      <c r="L3551" s="1142"/>
      <c r="M3551" s="1142"/>
      <c r="N3551" s="1142"/>
    </row>
    <row r="3552" spans="1:14" s="3" customFormat="1" x14ac:dyDescent="0.25">
      <c r="A3552" s="727"/>
      <c r="B3552" s="609"/>
      <c r="C3552" s="609"/>
      <c r="D3552" s="610"/>
      <c r="E3552" s="1140"/>
      <c r="F3552" s="1141"/>
      <c r="G3552" s="1142"/>
      <c r="H3552" s="1142"/>
      <c r="I3552" s="1148"/>
      <c r="J3552" s="1142"/>
      <c r="K3552" s="1142"/>
      <c r="L3552" s="1142"/>
      <c r="M3552" s="1142"/>
      <c r="N3552" s="1142"/>
    </row>
    <row r="3553" spans="1:14" s="3" customFormat="1" x14ac:dyDescent="0.25">
      <c r="A3553" s="727"/>
      <c r="B3553" s="609"/>
      <c r="C3553" s="609"/>
      <c r="D3553" s="610"/>
      <c r="E3553" s="1140"/>
      <c r="F3553" s="1141"/>
      <c r="G3553" s="1142"/>
      <c r="H3553" s="1142"/>
      <c r="I3553" s="1148"/>
      <c r="J3553" s="1142"/>
      <c r="K3553" s="1142"/>
      <c r="L3553" s="1142"/>
      <c r="M3553" s="1142"/>
      <c r="N3553" s="1142"/>
    </row>
    <row r="3554" spans="1:14" s="3" customFormat="1" x14ac:dyDescent="0.25">
      <c r="A3554" s="727"/>
      <c r="B3554" s="609"/>
      <c r="C3554" s="609"/>
      <c r="D3554" s="610"/>
      <c r="E3554" s="1140"/>
      <c r="F3554" s="1141"/>
      <c r="G3554" s="1142"/>
      <c r="H3554" s="1142"/>
      <c r="I3554" s="1148"/>
      <c r="J3554" s="1142"/>
      <c r="K3554" s="1142"/>
      <c r="L3554" s="1142"/>
      <c r="M3554" s="1142"/>
      <c r="N3554" s="1142"/>
    </row>
    <row r="3555" spans="1:14" s="3" customFormat="1" x14ac:dyDescent="0.25">
      <c r="A3555" s="727"/>
      <c r="B3555" s="609"/>
      <c r="C3555" s="609"/>
      <c r="D3555" s="610"/>
      <c r="E3555" s="1140"/>
      <c r="F3555" s="1141"/>
      <c r="G3555" s="1142"/>
      <c r="H3555" s="1142"/>
      <c r="I3555" s="1148"/>
      <c r="J3555" s="1142"/>
      <c r="K3555" s="1142"/>
      <c r="L3555" s="1142"/>
      <c r="M3555" s="1142"/>
      <c r="N3555" s="1142"/>
    </row>
    <row r="3556" spans="1:14" s="3" customFormat="1" x14ac:dyDescent="0.25">
      <c r="A3556" s="727"/>
      <c r="B3556" s="609"/>
      <c r="C3556" s="609"/>
      <c r="D3556" s="610"/>
      <c r="E3556" s="1140"/>
      <c r="F3556" s="1141"/>
      <c r="G3556" s="1142"/>
      <c r="H3556" s="1142"/>
      <c r="I3556" s="1148"/>
      <c r="J3556" s="1142"/>
      <c r="K3556" s="1142"/>
      <c r="L3556" s="1142"/>
      <c r="M3556" s="1142"/>
      <c r="N3556" s="1142"/>
    </row>
    <row r="3557" spans="1:14" s="3" customFormat="1" x14ac:dyDescent="0.25">
      <c r="A3557" s="727"/>
      <c r="B3557" s="609"/>
      <c r="C3557" s="609"/>
      <c r="D3557" s="610"/>
      <c r="E3557" s="1140"/>
      <c r="F3557" s="1141"/>
      <c r="G3557" s="1142"/>
      <c r="H3557" s="1142"/>
      <c r="I3557" s="1148"/>
      <c r="J3557" s="1142"/>
      <c r="K3557" s="1142"/>
      <c r="L3557" s="1142"/>
      <c r="M3557" s="1142"/>
      <c r="N3557" s="1142"/>
    </row>
    <row r="3558" spans="1:14" s="3" customFormat="1" x14ac:dyDescent="0.25">
      <c r="A3558" s="727"/>
      <c r="B3558" s="609"/>
      <c r="C3558" s="609"/>
      <c r="D3558" s="610"/>
      <c r="E3558" s="1140"/>
      <c r="F3558" s="1141"/>
      <c r="G3558" s="1142"/>
      <c r="H3558" s="1142"/>
      <c r="I3558" s="1148"/>
      <c r="J3558" s="1142"/>
      <c r="K3558" s="1142"/>
      <c r="L3558" s="1142"/>
      <c r="M3558" s="1142"/>
      <c r="N3558" s="1142"/>
    </row>
    <row r="3559" spans="1:14" s="3" customFormat="1" x14ac:dyDescent="0.25">
      <c r="A3559" s="727"/>
      <c r="B3559" s="609"/>
      <c r="C3559" s="609"/>
      <c r="D3559" s="610"/>
      <c r="E3559" s="1140"/>
      <c r="F3559" s="1141"/>
      <c r="G3559" s="1142"/>
      <c r="H3559" s="1142"/>
      <c r="I3559" s="1148"/>
      <c r="J3559" s="1142"/>
      <c r="K3559" s="1142"/>
      <c r="L3559" s="1142"/>
      <c r="M3559" s="1142"/>
      <c r="N3559" s="1142"/>
    </row>
    <row r="3560" spans="1:14" s="3" customFormat="1" x14ac:dyDescent="0.25">
      <c r="A3560" s="727"/>
      <c r="B3560" s="609"/>
      <c r="C3560" s="609"/>
      <c r="D3560" s="610"/>
      <c r="E3560" s="1140"/>
      <c r="F3560" s="1141"/>
      <c r="G3560" s="1142"/>
      <c r="H3560" s="1142"/>
      <c r="I3560" s="1148"/>
      <c r="J3560" s="1142"/>
      <c r="K3560" s="1142"/>
      <c r="L3560" s="1142"/>
      <c r="M3560" s="1142"/>
      <c r="N3560" s="1142"/>
    </row>
    <row r="3561" spans="1:14" s="3" customFormat="1" x14ac:dyDescent="0.25">
      <c r="A3561" s="727"/>
      <c r="B3561" s="609"/>
      <c r="C3561" s="609"/>
      <c r="D3561" s="610"/>
      <c r="E3561" s="1140"/>
      <c r="F3561" s="1141"/>
      <c r="G3561" s="1142"/>
      <c r="H3561" s="1142"/>
      <c r="I3561" s="1148"/>
      <c r="J3561" s="1142"/>
      <c r="K3561" s="1142"/>
      <c r="L3561" s="1142"/>
      <c r="M3561" s="1142"/>
      <c r="N3561" s="1142"/>
    </row>
    <row r="3562" spans="1:14" s="3" customFormat="1" x14ac:dyDescent="0.25">
      <c r="A3562" s="727"/>
      <c r="B3562" s="609"/>
      <c r="C3562" s="609"/>
      <c r="D3562" s="610"/>
      <c r="E3562" s="1140"/>
      <c r="F3562" s="1141"/>
      <c r="G3562" s="1142"/>
      <c r="H3562" s="1142"/>
      <c r="I3562" s="1148"/>
      <c r="J3562" s="1142"/>
      <c r="K3562" s="1142"/>
      <c r="L3562" s="1142"/>
      <c r="M3562" s="1142"/>
      <c r="N3562" s="1142"/>
    </row>
    <row r="3563" spans="1:14" s="3" customFormat="1" x14ac:dyDescent="0.25">
      <c r="A3563" s="727"/>
      <c r="B3563" s="609"/>
      <c r="C3563" s="609"/>
      <c r="D3563" s="610"/>
      <c r="E3563" s="1140"/>
      <c r="F3563" s="1141"/>
      <c r="G3563" s="1142"/>
      <c r="H3563" s="1142"/>
      <c r="I3563" s="1148"/>
      <c r="J3563" s="1142"/>
      <c r="K3563" s="1142"/>
      <c r="L3563" s="1142"/>
      <c r="M3563" s="1142"/>
      <c r="N3563" s="1142"/>
    </row>
    <row r="3564" spans="1:14" s="3" customFormat="1" x14ac:dyDescent="0.25">
      <c r="A3564" s="727"/>
      <c r="B3564" s="609"/>
      <c r="C3564" s="609"/>
      <c r="D3564" s="610"/>
      <c r="E3564" s="1140"/>
      <c r="F3564" s="1141"/>
      <c r="G3564" s="1142"/>
      <c r="H3564" s="1142"/>
      <c r="I3564" s="1148"/>
      <c r="J3564" s="1142"/>
      <c r="K3564" s="1142"/>
      <c r="L3564" s="1142"/>
      <c r="M3564" s="1142"/>
      <c r="N3564" s="1142"/>
    </row>
    <row r="3565" spans="1:14" s="3" customFormat="1" x14ac:dyDescent="0.25">
      <c r="A3565" s="727"/>
      <c r="B3565" s="609"/>
      <c r="C3565" s="609"/>
      <c r="D3565" s="610"/>
      <c r="E3565" s="1140"/>
      <c r="F3565" s="1141"/>
      <c r="G3565" s="1142"/>
      <c r="H3565" s="1142"/>
      <c r="I3565" s="1148"/>
      <c r="J3565" s="1142"/>
      <c r="K3565" s="1142"/>
      <c r="L3565" s="1142"/>
      <c r="M3565" s="1142"/>
      <c r="N3565" s="1142"/>
    </row>
    <row r="3566" spans="1:14" s="3" customFormat="1" x14ac:dyDescent="0.25">
      <c r="A3566" s="727"/>
      <c r="B3566" s="609"/>
      <c r="C3566" s="609"/>
      <c r="D3566" s="610"/>
      <c r="E3566" s="1140"/>
      <c r="F3566" s="1141"/>
      <c r="G3566" s="1142"/>
      <c r="H3566" s="1142"/>
      <c r="I3566" s="1148"/>
      <c r="J3566" s="1142"/>
      <c r="K3566" s="1142"/>
      <c r="L3566" s="1142"/>
      <c r="M3566" s="1142"/>
      <c r="N3566" s="1142"/>
    </row>
    <row r="3567" spans="1:14" s="3" customFormat="1" x14ac:dyDescent="0.25">
      <c r="A3567" s="727"/>
      <c r="B3567" s="609"/>
      <c r="C3567" s="609"/>
      <c r="D3567" s="610"/>
      <c r="E3567" s="1140"/>
      <c r="F3567" s="1141"/>
      <c r="G3567" s="1142"/>
      <c r="H3567" s="1142"/>
      <c r="I3567" s="1148"/>
      <c r="J3567" s="1142"/>
      <c r="K3567" s="1142"/>
      <c r="L3567" s="1142"/>
      <c r="M3567" s="1142"/>
      <c r="N3567" s="1142"/>
    </row>
    <row r="3568" spans="1:14" s="3" customFormat="1" x14ac:dyDescent="0.25">
      <c r="A3568" s="727"/>
      <c r="B3568" s="609"/>
      <c r="C3568" s="609"/>
      <c r="D3568" s="610"/>
      <c r="E3568" s="1140"/>
      <c r="F3568" s="1141"/>
      <c r="G3568" s="1142"/>
      <c r="H3568" s="1142"/>
      <c r="I3568" s="1148"/>
      <c r="J3568" s="1142"/>
      <c r="K3568" s="1142"/>
      <c r="L3568" s="1142"/>
      <c r="M3568" s="1142"/>
      <c r="N3568" s="1142"/>
    </row>
    <row r="3569" spans="1:14" s="3" customFormat="1" x14ac:dyDescent="0.25">
      <c r="A3569" s="727"/>
      <c r="B3569" s="609"/>
      <c r="C3569" s="609"/>
      <c r="D3569" s="610"/>
      <c r="E3569" s="1140"/>
      <c r="F3569" s="1141"/>
      <c r="G3569" s="1142"/>
      <c r="H3569" s="1142"/>
      <c r="I3569" s="1148"/>
      <c r="J3569" s="1142"/>
      <c r="K3569" s="1142"/>
      <c r="L3569" s="1142"/>
      <c r="M3569" s="1142"/>
      <c r="N3569" s="1142"/>
    </row>
    <row r="3570" spans="1:14" s="3" customFormat="1" x14ac:dyDescent="0.25">
      <c r="A3570" s="727"/>
      <c r="B3570" s="609"/>
      <c r="C3570" s="609"/>
      <c r="D3570" s="610"/>
      <c r="E3570" s="1140"/>
      <c r="F3570" s="1141"/>
      <c r="G3570" s="1142"/>
      <c r="H3570" s="1142"/>
      <c r="I3570" s="1148"/>
      <c r="J3570" s="1142"/>
      <c r="K3570" s="1142"/>
      <c r="L3570" s="1142"/>
      <c r="M3570" s="1142"/>
      <c r="N3570" s="1142"/>
    </row>
    <row r="3571" spans="1:14" s="3" customFormat="1" x14ac:dyDescent="0.25">
      <c r="A3571" s="727"/>
      <c r="B3571" s="609"/>
      <c r="C3571" s="609"/>
      <c r="D3571" s="610"/>
      <c r="E3571" s="1140"/>
      <c r="F3571" s="1141"/>
      <c r="G3571" s="1142"/>
      <c r="H3571" s="1142"/>
      <c r="I3571" s="1148"/>
      <c r="J3571" s="1142"/>
      <c r="K3571" s="1142"/>
      <c r="L3571" s="1142"/>
      <c r="M3571" s="1142"/>
      <c r="N3571" s="1142"/>
    </row>
    <row r="3572" spans="1:14" s="3" customFormat="1" x14ac:dyDescent="0.25">
      <c r="A3572" s="727"/>
      <c r="B3572" s="609"/>
      <c r="C3572" s="609"/>
      <c r="D3572" s="610"/>
      <c r="E3572" s="1140"/>
      <c r="F3572" s="1141"/>
      <c r="G3572" s="1142"/>
      <c r="H3572" s="1142"/>
      <c r="I3572" s="1148"/>
      <c r="J3572" s="1142"/>
      <c r="K3572" s="1142"/>
      <c r="L3572" s="1142"/>
      <c r="M3572" s="1142"/>
      <c r="N3572" s="1142"/>
    </row>
    <row r="3573" spans="1:14" s="3" customFormat="1" x14ac:dyDescent="0.25">
      <c r="A3573" s="727"/>
      <c r="B3573" s="609"/>
      <c r="C3573" s="609"/>
      <c r="D3573" s="610"/>
      <c r="E3573" s="1140"/>
      <c r="F3573" s="1141"/>
      <c r="G3573" s="1142"/>
      <c r="H3573" s="1142"/>
      <c r="I3573" s="1148"/>
      <c r="J3573" s="1142"/>
      <c r="K3573" s="1142"/>
      <c r="L3573" s="1142"/>
      <c r="M3573" s="1142"/>
      <c r="N3573" s="1142"/>
    </row>
    <row r="3574" spans="1:14" s="3" customFormat="1" x14ac:dyDescent="0.25">
      <c r="A3574" s="727"/>
      <c r="B3574" s="609"/>
      <c r="C3574" s="609"/>
      <c r="D3574" s="610"/>
      <c r="E3574" s="1140"/>
      <c r="F3574" s="1141"/>
      <c r="G3574" s="1142"/>
      <c r="H3574" s="1142"/>
      <c r="I3574" s="1148"/>
      <c r="J3574" s="1142"/>
      <c r="K3574" s="1142"/>
      <c r="L3574" s="1142"/>
      <c r="M3574" s="1142"/>
      <c r="N3574" s="1142"/>
    </row>
    <row r="3575" spans="1:14" s="3" customFormat="1" x14ac:dyDescent="0.25">
      <c r="A3575" s="727"/>
      <c r="B3575" s="609"/>
      <c r="C3575" s="609"/>
      <c r="D3575" s="610"/>
      <c r="E3575" s="1140"/>
      <c r="F3575" s="1141"/>
      <c r="G3575" s="1142"/>
      <c r="H3575" s="1142"/>
      <c r="I3575" s="1148"/>
      <c r="J3575" s="1142"/>
      <c r="K3575" s="1142"/>
      <c r="L3575" s="1142"/>
      <c r="M3575" s="1142"/>
      <c r="N3575" s="1142"/>
    </row>
    <row r="3576" spans="1:14" s="3" customFormat="1" x14ac:dyDescent="0.25">
      <c r="A3576" s="727"/>
      <c r="B3576" s="609"/>
      <c r="C3576" s="609"/>
      <c r="D3576" s="610"/>
      <c r="E3576" s="1140"/>
      <c r="F3576" s="1141"/>
      <c r="G3576" s="1142"/>
      <c r="H3576" s="1142"/>
      <c r="I3576" s="1148"/>
      <c r="J3576" s="1142"/>
      <c r="K3576" s="1142"/>
      <c r="L3576" s="1142"/>
      <c r="M3576" s="1142"/>
      <c r="N3576" s="1142"/>
    </row>
    <row r="3577" spans="1:14" s="3" customFormat="1" x14ac:dyDescent="0.25">
      <c r="A3577" s="727"/>
      <c r="B3577" s="609"/>
      <c r="C3577" s="609"/>
      <c r="D3577" s="610"/>
      <c r="E3577" s="1140"/>
      <c r="F3577" s="1141"/>
      <c r="G3577" s="1142"/>
      <c r="H3577" s="1142"/>
      <c r="I3577" s="1148"/>
      <c r="J3577" s="1142"/>
      <c r="K3577" s="1142"/>
      <c r="L3577" s="1142"/>
      <c r="M3577" s="1142"/>
      <c r="N3577" s="1142"/>
    </row>
    <row r="3578" spans="1:14" s="3" customFormat="1" x14ac:dyDescent="0.25">
      <c r="A3578" s="727"/>
      <c r="B3578" s="609"/>
      <c r="C3578" s="609"/>
      <c r="D3578" s="610"/>
      <c r="E3578" s="1140"/>
      <c r="F3578" s="1141"/>
      <c r="G3578" s="1142"/>
      <c r="H3578" s="1142"/>
      <c r="I3578" s="1148"/>
      <c r="J3578" s="1142"/>
      <c r="K3578" s="1142"/>
      <c r="L3578" s="1142"/>
      <c r="M3578" s="1142"/>
      <c r="N3578" s="1142"/>
    </row>
    <row r="3579" spans="1:14" s="3" customFormat="1" x14ac:dyDescent="0.25">
      <c r="A3579" s="727"/>
      <c r="B3579" s="609"/>
      <c r="C3579" s="609"/>
      <c r="D3579" s="610"/>
      <c r="E3579" s="1140"/>
      <c r="F3579" s="1141"/>
      <c r="G3579" s="1142"/>
      <c r="H3579" s="1142"/>
      <c r="I3579" s="1148"/>
      <c r="J3579" s="1142"/>
      <c r="K3579" s="1142"/>
      <c r="L3579" s="1142"/>
      <c r="M3579" s="1142"/>
      <c r="N3579" s="1142"/>
    </row>
    <row r="3580" spans="1:14" s="3" customFormat="1" x14ac:dyDescent="0.25">
      <c r="A3580" s="727"/>
      <c r="B3580" s="609"/>
      <c r="C3580" s="609"/>
      <c r="D3580" s="610"/>
      <c r="E3580" s="1140"/>
      <c r="F3580" s="1141"/>
      <c r="G3580" s="1142"/>
      <c r="H3580" s="1142"/>
      <c r="I3580" s="1148"/>
      <c r="J3580" s="1142"/>
      <c r="K3580" s="1142"/>
      <c r="L3580" s="1142"/>
      <c r="M3580" s="1142"/>
      <c r="N3580" s="1142"/>
    </row>
    <row r="3581" spans="1:14" s="3" customFormat="1" x14ac:dyDescent="0.25">
      <c r="A3581" s="727"/>
      <c r="B3581" s="609"/>
      <c r="C3581" s="609"/>
      <c r="D3581" s="610"/>
      <c r="E3581" s="1140"/>
      <c r="F3581" s="1141"/>
      <c r="G3581" s="1142"/>
      <c r="H3581" s="1142"/>
      <c r="I3581" s="1148"/>
      <c r="J3581" s="1142"/>
      <c r="K3581" s="1142"/>
      <c r="L3581" s="1142"/>
      <c r="M3581" s="1142"/>
      <c r="N3581" s="1142"/>
    </row>
    <row r="3582" spans="1:14" s="3" customFormat="1" x14ac:dyDescent="0.25">
      <c r="A3582" s="727"/>
      <c r="B3582" s="609"/>
      <c r="C3582" s="609"/>
      <c r="D3582" s="610"/>
      <c r="E3582" s="1140"/>
      <c r="F3582" s="1141"/>
      <c r="G3582" s="1142"/>
      <c r="H3582" s="1142"/>
      <c r="I3582" s="1148"/>
      <c r="J3582" s="1142"/>
      <c r="K3582" s="1142"/>
      <c r="L3582" s="1142"/>
      <c r="M3582" s="1142"/>
      <c r="N3582" s="1142"/>
    </row>
    <row r="3583" spans="1:14" s="3" customFormat="1" x14ac:dyDescent="0.25">
      <c r="A3583" s="727"/>
      <c r="B3583" s="609"/>
      <c r="C3583" s="609"/>
      <c r="D3583" s="610"/>
      <c r="E3583" s="1140"/>
      <c r="F3583" s="1141"/>
      <c r="G3583" s="1142"/>
      <c r="H3583" s="1142"/>
      <c r="I3583" s="1148"/>
      <c r="J3583" s="1142"/>
      <c r="K3583" s="1142"/>
      <c r="L3583" s="1142"/>
      <c r="M3583" s="1142"/>
      <c r="N3583" s="1142"/>
    </row>
    <row r="3584" spans="1:14" s="3" customFormat="1" x14ac:dyDescent="0.25">
      <c r="A3584" s="727"/>
      <c r="B3584" s="609"/>
      <c r="C3584" s="609"/>
      <c r="D3584" s="610"/>
      <c r="E3584" s="1140"/>
      <c r="F3584" s="1141"/>
      <c r="G3584" s="1142"/>
      <c r="H3584" s="1142"/>
      <c r="I3584" s="1148"/>
      <c r="J3584" s="1142"/>
      <c r="K3584" s="1142"/>
      <c r="L3584" s="1142"/>
      <c r="M3584" s="1142"/>
      <c r="N3584" s="1142"/>
    </row>
    <row r="3585" spans="1:14" s="3" customFormat="1" x14ac:dyDescent="0.25">
      <c r="A3585" s="727"/>
      <c r="B3585" s="609"/>
      <c r="C3585" s="609"/>
      <c r="D3585" s="610"/>
      <c r="E3585" s="1140"/>
      <c r="F3585" s="1141"/>
      <c r="G3585" s="1142"/>
      <c r="H3585" s="1142"/>
      <c r="I3585" s="1148"/>
      <c r="J3585" s="1142"/>
      <c r="K3585" s="1142"/>
      <c r="L3585" s="1142"/>
      <c r="M3585" s="1142"/>
      <c r="N3585" s="1142"/>
    </row>
    <row r="3586" spans="1:14" s="3" customFormat="1" x14ac:dyDescent="0.25">
      <c r="A3586" s="727"/>
      <c r="B3586" s="609"/>
      <c r="C3586" s="609"/>
      <c r="D3586" s="610"/>
      <c r="E3586" s="1140"/>
      <c r="F3586" s="1141"/>
      <c r="G3586" s="1142"/>
      <c r="H3586" s="1142"/>
      <c r="I3586" s="1148"/>
      <c r="J3586" s="1142"/>
      <c r="K3586" s="1142"/>
      <c r="L3586" s="1142"/>
      <c r="M3586" s="1142"/>
      <c r="N3586" s="1142"/>
    </row>
    <row r="3587" spans="1:14" s="3" customFormat="1" x14ac:dyDescent="0.25">
      <c r="A3587" s="727"/>
      <c r="B3587" s="609"/>
      <c r="C3587" s="609"/>
      <c r="D3587" s="610"/>
      <c r="E3587" s="1140"/>
      <c r="F3587" s="1141"/>
      <c r="G3587" s="1142"/>
      <c r="H3587" s="1142"/>
      <c r="I3587" s="1148"/>
      <c r="J3587" s="1142"/>
      <c r="K3587" s="1142"/>
      <c r="L3587" s="1142"/>
      <c r="M3587" s="1142"/>
      <c r="N3587" s="1142"/>
    </row>
  </sheetData>
  <mergeCells count="1">
    <mergeCell ref="A3:D3"/>
  </mergeCells>
  <conditionalFormatting sqref="E16:E64688 A1:A2 A4 A12:A14 A8 A6 A16:C64688 A10 F1:IS64688">
    <cfRule type="cellIs" dxfId="15" priority="1114" stopIfTrue="1" operator="equal">
      <formula>"Rabat &lt; 0!!!"</formula>
    </cfRule>
    <cfRule type="cellIs" dxfId="14" priority="1115" stopIfTrue="1" operator="equal">
      <formula>0</formula>
    </cfRule>
  </conditionalFormatting>
  <conditionalFormatting sqref="B6:C6">
    <cfRule type="cellIs" dxfId="13" priority="1028" stopIfTrue="1" operator="equal">
      <formula>"Rabat &lt; 0!!!"</formula>
    </cfRule>
    <cfRule type="cellIs" dxfId="12" priority="1029" stopIfTrue="1" operator="equal">
      <formula>0</formula>
    </cfRule>
  </conditionalFormatting>
  <conditionalFormatting sqref="B8:C8 B10 B12:C12">
    <cfRule type="cellIs" dxfId="11" priority="13" stopIfTrue="1" operator="equal">
      <formula>"Rabat &lt; 0!!!"</formula>
    </cfRule>
    <cfRule type="cellIs" dxfId="10" priority="14" stopIfTrue="1" operator="equal">
      <formula>0</formula>
    </cfRule>
  </conditionalFormatting>
  <conditionalFormatting sqref="B11">
    <cfRule type="cellIs" dxfId="9" priority="9" stopIfTrue="1" operator="equal">
      <formula>"Rabat &lt; 0!!!"</formula>
    </cfRule>
    <cfRule type="cellIs" dxfId="8" priority="10" stopIfTrue="1" operator="equal">
      <formula>0</formula>
    </cfRule>
  </conditionalFormatting>
  <conditionalFormatting sqref="B9">
    <cfRule type="cellIs" dxfId="7" priority="7" stopIfTrue="1" operator="equal">
      <formula>"Rabat &lt; 0!!!"</formula>
    </cfRule>
    <cfRule type="cellIs" dxfId="6" priority="8" stopIfTrue="1" operator="equal">
      <formula>0</formula>
    </cfRule>
  </conditionalFormatting>
  <conditionalFormatting sqref="B7">
    <cfRule type="cellIs" dxfId="5" priority="5" stopIfTrue="1" operator="equal">
      <formula>"Rabat &lt; 0!!!"</formula>
    </cfRule>
    <cfRule type="cellIs" dxfId="4" priority="6" stopIfTrue="1" operator="equal">
      <formula>0</formula>
    </cfRule>
  </conditionalFormatting>
  <conditionalFormatting sqref="B5">
    <cfRule type="cellIs" dxfId="3" priority="3" stopIfTrue="1" operator="equal">
      <formula>"Rabat &lt; 0!!!"</formula>
    </cfRule>
    <cfRule type="cellIs" dxfId="2" priority="4" stopIfTrue="1" operator="equal">
      <formula>0</formula>
    </cfRule>
  </conditionalFormatting>
  <conditionalFormatting sqref="A15">
    <cfRule type="cellIs" dxfId="1" priority="1" stopIfTrue="1" operator="equal">
      <formula>"Rabat &lt; 0!!!"</formula>
    </cfRule>
    <cfRule type="cellIs" dxfId="0" priority="2" stopIfTrue="1" operator="equal">
      <formula>0</formula>
    </cfRule>
  </conditionalFormatting>
  <pageMargins left="0.98425196850393704" right="0.39370078740157483" top="0.78740157480314965" bottom="0.78740157480314965" header="0.39370078740157483" footer="0.39370078740157483"/>
  <pageSetup paperSize="9" scale="90" orientation="portrait" horizontalDpi="4294967293" r:id="rId1"/>
  <headerFooter scaleWithDoc="0">
    <oddHeader>&amp;L&amp;8PRIMORSKO GORANSKA ŽUPANIJA 
Adamićeva 10, 51000 Rijeka &amp;C&amp;8IZGRADNJA  DVORANE U KOMPLEKSU 
MEDICINSKE ŠKOLE I  DOMA UČENIKA – RIJEKA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48"/>
  <sheetViews>
    <sheetView view="pageLayout" topLeftCell="B1" zoomScaleNormal="100" zoomScaleSheetLayoutView="100" workbookViewId="0">
      <selection activeCell="B8" sqref="B8"/>
    </sheetView>
  </sheetViews>
  <sheetFormatPr defaultColWidth="2.6640625" defaultRowHeight="13.2" x14ac:dyDescent="0.25"/>
  <cols>
    <col min="1" max="1" width="3" style="703" customWidth="1"/>
    <col min="2" max="2" width="47.88671875" style="704" customWidth="1"/>
    <col min="3" max="3" width="4.6640625" style="705" customWidth="1"/>
    <col min="4" max="4" width="7" style="706" customWidth="1"/>
    <col min="5" max="5" width="2.44140625" style="707" customWidth="1"/>
    <col min="6" max="6" width="10.109375" style="709" customWidth="1"/>
    <col min="7" max="7" width="3.88671875" style="708" customWidth="1"/>
    <col min="8" max="8" width="18" style="676" customWidth="1"/>
    <col min="9" max="16384" width="2.6640625" style="677"/>
  </cols>
  <sheetData>
    <row r="1" spans="1:8" ht="13.8" x14ac:dyDescent="0.25">
      <c r="A1" s="670"/>
      <c r="B1" s="671"/>
      <c r="C1" s="672"/>
      <c r="D1" s="673"/>
      <c r="E1" s="674"/>
      <c r="F1" s="673"/>
      <c r="G1" s="675"/>
    </row>
    <row r="2" spans="1:8" ht="13.8" x14ac:dyDescent="0.25">
      <c r="A2" s="714"/>
      <c r="B2" s="678"/>
      <c r="C2" s="672"/>
      <c r="D2" s="673"/>
      <c r="E2" s="674"/>
      <c r="F2" s="673"/>
      <c r="G2" s="679"/>
    </row>
    <row r="3" spans="1:8" ht="13.8" x14ac:dyDescent="0.25">
      <c r="A3" s="680"/>
      <c r="B3" s="681"/>
      <c r="C3" s="682"/>
      <c r="D3" s="683"/>
      <c r="E3" s="674"/>
      <c r="F3" s="683"/>
      <c r="G3" s="684"/>
    </row>
    <row r="4" spans="1:8" ht="13.8" x14ac:dyDescent="0.25">
      <c r="A4" s="680"/>
      <c r="B4" s="681"/>
      <c r="C4" s="685"/>
      <c r="D4" s="686"/>
      <c r="E4" s="674"/>
      <c r="F4" s="687"/>
      <c r="G4" s="684"/>
    </row>
    <row r="5" spans="1:8" ht="13.8" x14ac:dyDescent="0.25">
      <c r="A5" s="680"/>
      <c r="B5" s="688"/>
      <c r="C5" s="689"/>
      <c r="D5" s="687"/>
      <c r="E5" s="674"/>
      <c r="F5" s="687"/>
      <c r="G5" s="684"/>
    </row>
    <row r="6" spans="1:8" ht="13.8" x14ac:dyDescent="0.25">
      <c r="A6" s="680"/>
      <c r="B6" s="688"/>
      <c r="C6" s="689"/>
      <c r="D6" s="687"/>
      <c r="E6" s="674"/>
      <c r="F6" s="687"/>
      <c r="G6" s="684"/>
    </row>
    <row r="7" spans="1:8" ht="13.8" x14ac:dyDescent="0.25">
      <c r="A7" s="680"/>
      <c r="B7" s="690"/>
      <c r="C7" s="682"/>
      <c r="D7" s="683"/>
      <c r="E7" s="674"/>
      <c r="F7" s="683"/>
      <c r="G7" s="684"/>
    </row>
    <row r="8" spans="1:8" x14ac:dyDescent="0.25">
      <c r="A8" s="680"/>
      <c r="B8" s="691"/>
      <c r="C8" s="691"/>
      <c r="D8" s="686"/>
      <c r="E8" s="677"/>
      <c r="F8" s="687"/>
      <c r="G8" s="684"/>
    </row>
    <row r="9" spans="1:8" x14ac:dyDescent="0.25">
      <c r="A9" s="680"/>
      <c r="B9" s="692"/>
      <c r="C9" s="689"/>
      <c r="D9" s="687"/>
      <c r="E9" s="677"/>
      <c r="F9" s="687"/>
      <c r="G9" s="684"/>
    </row>
    <row r="10" spans="1:8" x14ac:dyDescent="0.25">
      <c r="A10" s="680"/>
      <c r="B10" s="690"/>
      <c r="C10" s="682"/>
      <c r="D10" s="683"/>
      <c r="E10" s="677"/>
      <c r="F10" s="683"/>
      <c r="G10" s="684"/>
    </row>
    <row r="11" spans="1:8" ht="13.8" x14ac:dyDescent="0.25">
      <c r="A11" s="680"/>
      <c r="B11" s="691"/>
      <c r="C11" s="691"/>
      <c r="D11" s="686"/>
      <c r="E11" s="693"/>
      <c r="F11" s="687"/>
      <c r="G11" s="684"/>
    </row>
    <row r="12" spans="1:8" ht="18" customHeight="1" x14ac:dyDescent="0.25">
      <c r="A12" s="710" t="s">
        <v>1556</v>
      </c>
      <c r="B12" s="711" t="str">
        <f>'A građ'!B41</f>
        <v xml:space="preserve">GRAĐEVINSKI RADOVI
</v>
      </c>
      <c r="C12" s="672"/>
      <c r="D12" s="673"/>
      <c r="E12" s="694"/>
      <c r="F12" s="673"/>
      <c r="G12" s="675"/>
      <c r="H12" s="673"/>
    </row>
    <row r="13" spans="1:8" ht="15.6" x14ac:dyDescent="0.25">
      <c r="A13" s="695"/>
      <c r="B13" s="696"/>
      <c r="C13" s="682"/>
      <c r="D13" s="683"/>
      <c r="E13" s="677"/>
      <c r="F13" s="683"/>
      <c r="G13" s="684"/>
      <c r="H13" s="683"/>
    </row>
    <row r="14" spans="1:8" x14ac:dyDescent="0.25">
      <c r="A14" s="712" t="str">
        <f>'A građ'!A43</f>
        <v>1.</v>
      </c>
      <c r="B14" s="697" t="str">
        <f>'A građ'!B43</f>
        <v>PRIPREMNI RADOVI, ČIŠĆENJA I SL.</v>
      </c>
      <c r="C14" s="697"/>
      <c r="D14" s="697"/>
      <c r="E14" s="697"/>
      <c r="F14" s="697"/>
      <c r="G14" s="697" t="s">
        <v>788</v>
      </c>
      <c r="H14" s="698">
        <f>'A građ'!G63</f>
        <v>0</v>
      </c>
    </row>
    <row r="15" spans="1:8" x14ac:dyDescent="0.25">
      <c r="A15" s="715"/>
      <c r="B15" s="697"/>
      <c r="C15" s="697"/>
      <c r="D15" s="697"/>
      <c r="E15" s="697"/>
      <c r="F15" s="697"/>
      <c r="G15" s="697"/>
      <c r="H15" s="698"/>
    </row>
    <row r="16" spans="1:8" x14ac:dyDescent="0.25">
      <c r="A16" s="713" t="str">
        <f>'A građ'!A65</f>
        <v>2.</v>
      </c>
      <c r="B16" s="698" t="str">
        <f>'A građ'!B65</f>
        <v>ZEMLJANI RADOVI</v>
      </c>
      <c r="C16" s="697"/>
      <c r="D16" s="697"/>
      <c r="E16" s="697"/>
      <c r="F16" s="697"/>
      <c r="G16" s="697" t="s">
        <v>788</v>
      </c>
      <c r="H16" s="698">
        <f>'A građ'!G135</f>
        <v>0</v>
      </c>
    </row>
    <row r="17" spans="1:8" x14ac:dyDescent="0.25">
      <c r="A17" s="715"/>
      <c r="B17" s="697"/>
      <c r="C17" s="697"/>
      <c r="D17" s="697"/>
      <c r="E17" s="697"/>
      <c r="F17" s="697"/>
      <c r="G17" s="697"/>
      <c r="H17" s="698"/>
    </row>
    <row r="18" spans="1:8" x14ac:dyDescent="0.25">
      <c r="A18" s="715" t="str">
        <f>'A građ'!A137</f>
        <v>3.</v>
      </c>
      <c r="B18" s="697" t="str">
        <f>'A građ'!B137</f>
        <v>BETONSKI  I  ARM. BETONSKI RADOVI</v>
      </c>
      <c r="C18" s="697"/>
      <c r="D18" s="697"/>
      <c r="E18" s="697"/>
      <c r="F18" s="697"/>
      <c r="G18" s="697" t="s">
        <v>788</v>
      </c>
      <c r="H18" s="698">
        <f>'A građ'!G247</f>
        <v>0</v>
      </c>
    </row>
    <row r="19" spans="1:8" x14ac:dyDescent="0.25">
      <c r="A19" s="715"/>
      <c r="B19" s="697"/>
      <c r="C19" s="697"/>
      <c r="D19" s="697"/>
      <c r="E19" s="697"/>
      <c r="F19" s="697"/>
      <c r="G19" s="697"/>
      <c r="H19" s="698"/>
    </row>
    <row r="20" spans="1:8" x14ac:dyDescent="0.25">
      <c r="A20" s="715" t="str">
        <f>'A građ'!A249</f>
        <v>4.</v>
      </c>
      <c r="B20" s="697" t="str">
        <f>'A građ'!B249</f>
        <v>PLIVAJUĆE PODLOGE PODOVA S HIDRO I TERMOIZOLACIJOM</v>
      </c>
      <c r="C20" s="697"/>
      <c r="D20" s="697"/>
      <c r="E20" s="697"/>
      <c r="F20" s="697"/>
      <c r="G20" s="697" t="s">
        <v>788</v>
      </c>
      <c r="H20" s="698">
        <f>'A građ'!G278</f>
        <v>0</v>
      </c>
    </row>
    <row r="21" spans="1:8" x14ac:dyDescent="0.25">
      <c r="A21" s="716"/>
      <c r="B21" s="699"/>
      <c r="C21" s="697"/>
      <c r="D21" s="697"/>
      <c r="E21" s="697"/>
      <c r="F21" s="697"/>
      <c r="G21" s="697"/>
      <c r="H21" s="698"/>
    </row>
    <row r="22" spans="1:8" x14ac:dyDescent="0.25">
      <c r="A22" s="715" t="str">
        <f>'A građ'!A280</f>
        <v>5.</v>
      </c>
      <c r="B22" s="697" t="str">
        <f>'A građ'!B280</f>
        <v>RAVNI KROV - KROV ANEKSA DVORANE</v>
      </c>
      <c r="C22" s="697"/>
      <c r="D22" s="697"/>
      <c r="E22" s="697"/>
      <c r="F22" s="697"/>
      <c r="G22" s="698" t="s">
        <v>788</v>
      </c>
      <c r="H22" s="698">
        <f>'A građ'!G313</f>
        <v>0</v>
      </c>
    </row>
    <row r="23" spans="1:8" x14ac:dyDescent="0.25">
      <c r="A23" s="716"/>
      <c r="B23" s="699"/>
      <c r="C23" s="697"/>
      <c r="D23" s="697"/>
      <c r="E23" s="697"/>
      <c r="F23" s="697"/>
      <c r="G23" s="697"/>
      <c r="H23" s="698"/>
    </row>
    <row r="24" spans="1:8" x14ac:dyDescent="0.25">
      <c r="A24" s="715" t="str">
        <f>'A građ'!A315</f>
        <v>6.</v>
      </c>
      <c r="B24" s="697" t="str">
        <f>'A građ'!B315</f>
        <v>UREĐENJE PROČELJA</v>
      </c>
      <c r="C24" s="697"/>
      <c r="D24" s="697"/>
      <c r="E24" s="697"/>
      <c r="F24" s="697"/>
      <c r="G24" s="698" t="s">
        <v>788</v>
      </c>
      <c r="H24" s="698">
        <f>'A građ'!G377</f>
        <v>0</v>
      </c>
    </row>
    <row r="25" spans="1:8" x14ac:dyDescent="0.25">
      <c r="A25" s="715"/>
      <c r="B25" s="697"/>
      <c r="C25" s="697"/>
      <c r="D25" s="697"/>
      <c r="E25" s="697"/>
      <c r="F25" s="697"/>
      <c r="G25" s="698"/>
      <c r="H25" s="698"/>
    </row>
    <row r="26" spans="1:8" x14ac:dyDescent="0.25">
      <c r="A26" s="697" t="str">
        <f>'A građ'!A379</f>
        <v>7.</v>
      </c>
      <c r="B26" s="697" t="str">
        <f>'A građ'!B379</f>
        <v>KROVNA ČELIČNA KONSTRUKCIJA</v>
      </c>
      <c r="C26" s="697"/>
      <c r="D26" s="697"/>
      <c r="E26" s="697"/>
      <c r="F26" s="697"/>
      <c r="G26" s="698" t="s">
        <v>788</v>
      </c>
      <c r="H26" s="698">
        <f>'A građ'!G392</f>
        <v>0</v>
      </c>
    </row>
    <row r="27" spans="1:8" x14ac:dyDescent="0.25">
      <c r="A27" s="715"/>
      <c r="B27" s="697"/>
      <c r="C27" s="697"/>
      <c r="D27" s="697"/>
      <c r="E27" s="697"/>
      <c r="F27" s="697"/>
      <c r="G27" s="698"/>
      <c r="H27" s="698"/>
    </row>
    <row r="28" spans="1:8" x14ac:dyDescent="0.25">
      <c r="A28" s="697" t="str">
        <f>'A građ'!A394</f>
        <v>8.</v>
      </c>
      <c r="B28" s="697" t="str">
        <f>'A građ'!B394</f>
        <v>RAZNI GRAĐEVINSKO-OBRTNIČKI RADOVI</v>
      </c>
      <c r="C28" s="697"/>
      <c r="D28" s="697"/>
      <c r="E28" s="697"/>
      <c r="F28" s="697"/>
      <c r="G28" s="698" t="s">
        <v>788</v>
      </c>
      <c r="H28" s="698">
        <f>'A građ'!G429</f>
        <v>0</v>
      </c>
    </row>
    <row r="29" spans="1:8" x14ac:dyDescent="0.25">
      <c r="A29" s="715"/>
      <c r="B29" s="697"/>
      <c r="C29" s="697"/>
      <c r="D29" s="697"/>
      <c r="E29" s="697"/>
      <c r="F29" s="697"/>
      <c r="G29" s="697"/>
      <c r="H29" s="698"/>
    </row>
    <row r="30" spans="1:8" ht="22.5" customHeight="1" x14ac:dyDescent="0.25">
      <c r="A30" s="765" t="str">
        <f>A12</f>
        <v>A.</v>
      </c>
      <c r="B30" s="1267" t="s">
        <v>745</v>
      </c>
      <c r="C30" s="1267"/>
      <c r="D30" s="1267"/>
      <c r="E30" s="1267"/>
      <c r="F30" s="1267"/>
      <c r="G30" s="766" t="s">
        <v>788</v>
      </c>
      <c r="H30" s="767">
        <f>SUM(H14:H28)</f>
        <v>0</v>
      </c>
    </row>
    <row r="31" spans="1:8" ht="15.6" x14ac:dyDescent="0.25">
      <c r="A31" s="700"/>
      <c r="B31" s="1074"/>
      <c r="C31" s="672"/>
      <c r="D31" s="702"/>
      <c r="E31" s="694"/>
      <c r="F31" s="702"/>
      <c r="G31" s="675"/>
      <c r="H31" s="673"/>
    </row>
    <row r="32" spans="1:8" x14ac:dyDescent="0.25">
      <c r="F32" s="706"/>
    </row>
    <row r="48" spans="1:8" s="705" customFormat="1" x14ac:dyDescent="0.25">
      <c r="A48" s="703"/>
      <c r="B48" s="704"/>
      <c r="D48" s="706"/>
      <c r="E48" s="707"/>
      <c r="F48" s="709"/>
      <c r="G48" s="708"/>
      <c r="H48" s="676"/>
    </row>
  </sheetData>
  <mergeCells count="1">
    <mergeCell ref="B30:F30"/>
  </mergeCells>
  <pageMargins left="0.98425196850393704" right="0.39370078740157483" top="0.78740157480314965" bottom="0.78740157480314965" header="0.39370078740157483" footer="0.39370078740157483"/>
  <pageSetup paperSize="9" scale="90" orientation="portrait" useFirstPageNumber="1" r:id="rId1"/>
  <headerFooter scaleWithDoc="0">
    <oddHeader>&amp;L&amp;8PRIMORSKO GORANSKA ŽUPANIJA 
Adamićeva 10, 51000 Rijeka &amp;C&amp;8IZGRADNJA  DVORANE U KOMPLEKSU 
MEDICINSKE ŠKOLE I  DOMA UČENIKA – RIJEKA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33"/>
  <sheetViews>
    <sheetView view="pageBreakPreview" topLeftCell="A424" zoomScaleNormal="100" zoomScaleSheetLayoutView="100" workbookViewId="0">
      <selection activeCell="B427" sqref="B427"/>
    </sheetView>
  </sheetViews>
  <sheetFormatPr defaultColWidth="9.109375" defaultRowHeight="13.2" x14ac:dyDescent="0.25"/>
  <cols>
    <col min="1" max="1" width="7.33203125" style="759" customWidth="1"/>
    <col min="2" max="2" width="44.5546875" style="666" customWidth="1"/>
    <col min="3" max="3" width="7.33203125" style="667" customWidth="1"/>
    <col min="4" max="4" width="9.44140625" style="783" customWidth="1"/>
    <col min="5" max="5" width="3.6640625" style="666" customWidth="1"/>
    <col min="6" max="6" width="11.6640625" style="668" customWidth="1"/>
    <col min="7" max="7" width="15.6640625" style="668" customWidth="1"/>
    <col min="8" max="8" width="3.109375" style="12" customWidth="1"/>
    <col min="9" max="9" width="2.5546875" style="13" customWidth="1"/>
    <col min="10" max="16384" width="9.109375" style="14"/>
  </cols>
  <sheetData>
    <row r="2" spans="1:9" s="20" customFormat="1" ht="15.6" x14ac:dyDescent="0.25">
      <c r="A2" s="753" t="s">
        <v>386</v>
      </c>
      <c r="B2" s="619"/>
      <c r="C2" s="620"/>
      <c r="D2" s="621"/>
      <c r="E2" s="620"/>
      <c r="F2" s="621"/>
      <c r="G2" s="621"/>
      <c r="H2" s="19"/>
      <c r="I2" s="21"/>
    </row>
    <row r="3" spans="1:9" s="20" customFormat="1" ht="15.6" x14ac:dyDescent="0.25">
      <c r="A3" s="753"/>
      <c r="B3" s="619"/>
      <c r="C3" s="620"/>
      <c r="D3" s="621"/>
      <c r="E3" s="620"/>
      <c r="F3" s="621"/>
      <c r="G3" s="621"/>
      <c r="H3" s="19"/>
      <c r="I3" s="21"/>
    </row>
    <row r="4" spans="1:9" s="20" customFormat="1" x14ac:dyDescent="0.25">
      <c r="A4" s="1077" t="s">
        <v>363</v>
      </c>
      <c r="B4" s="622"/>
      <c r="C4" s="620"/>
      <c r="D4" s="621"/>
      <c r="E4" s="620"/>
      <c r="F4" s="621"/>
      <c r="G4" s="621"/>
      <c r="H4" s="19"/>
      <c r="I4" s="21"/>
    </row>
    <row r="5" spans="1:9" s="20" customFormat="1" ht="102.15" customHeight="1" x14ac:dyDescent="0.25">
      <c r="A5" s="1269" t="s">
        <v>364</v>
      </c>
      <c r="B5" s="1269"/>
      <c r="C5" s="1269"/>
      <c r="D5" s="1269"/>
      <c r="E5" s="1269"/>
      <c r="F5" s="1269"/>
      <c r="G5" s="1269"/>
      <c r="H5" s="19"/>
      <c r="I5" s="16"/>
    </row>
    <row r="6" spans="1:9" s="20" customFormat="1" ht="142.5" customHeight="1" x14ac:dyDescent="0.25">
      <c r="A6" s="1268" t="s">
        <v>365</v>
      </c>
      <c r="B6" s="1268"/>
      <c r="C6" s="1268"/>
      <c r="D6" s="1268"/>
      <c r="E6" s="1268"/>
      <c r="F6" s="1268"/>
      <c r="G6" s="1268"/>
      <c r="H6" s="19"/>
      <c r="I6" s="16"/>
    </row>
    <row r="7" spans="1:9" s="20" customFormat="1" ht="14.25" customHeight="1" x14ac:dyDescent="0.25">
      <c r="A7" s="1268"/>
      <c r="B7" s="1268"/>
      <c r="C7" s="1268"/>
      <c r="D7" s="1268"/>
      <c r="E7" s="1268"/>
      <c r="F7" s="1268"/>
      <c r="G7" s="1268"/>
      <c r="H7" s="19"/>
      <c r="I7" s="16"/>
    </row>
    <row r="8" spans="1:9" s="20" customFormat="1" ht="14.25" customHeight="1" x14ac:dyDescent="0.25">
      <c r="A8" s="1270" t="s">
        <v>366</v>
      </c>
      <c r="B8" s="1268"/>
      <c r="C8" s="1268"/>
      <c r="D8" s="1268"/>
      <c r="E8" s="1268"/>
      <c r="F8" s="1268"/>
      <c r="G8" s="1268"/>
      <c r="H8" s="19"/>
      <c r="I8" s="16"/>
    </row>
    <row r="9" spans="1:9" s="20" customFormat="1" ht="101.25" customHeight="1" x14ac:dyDescent="0.25">
      <c r="A9" s="1269" t="s">
        <v>367</v>
      </c>
      <c r="B9" s="1269"/>
      <c r="C9" s="1269"/>
      <c r="D9" s="1269"/>
      <c r="E9" s="1269"/>
      <c r="F9" s="1269"/>
      <c r="G9" s="1269"/>
      <c r="H9" s="19"/>
      <c r="I9" s="16"/>
    </row>
    <row r="10" spans="1:9" s="20" customFormat="1" ht="14.25" customHeight="1" x14ac:dyDescent="0.25">
      <c r="A10" s="1268"/>
      <c r="B10" s="1268"/>
      <c r="C10" s="1268"/>
      <c r="D10" s="1268"/>
      <c r="E10" s="1268"/>
      <c r="F10" s="1268"/>
      <c r="G10" s="1268"/>
      <c r="H10" s="19"/>
      <c r="I10" s="16"/>
    </row>
    <row r="11" spans="1:9" s="20" customFormat="1" ht="14.25" customHeight="1" x14ac:dyDescent="0.25">
      <c r="A11" s="1077" t="s">
        <v>368</v>
      </c>
      <c r="B11" s="622"/>
      <c r="C11" s="620"/>
      <c r="D11" s="621"/>
      <c r="E11" s="620"/>
      <c r="F11" s="621"/>
      <c r="G11" s="621"/>
      <c r="H11" s="19"/>
      <c r="I11" s="16"/>
    </row>
    <row r="12" spans="1:9" s="20" customFormat="1" ht="90.75" customHeight="1" x14ac:dyDescent="0.25">
      <c r="A12" s="1269" t="s">
        <v>370</v>
      </c>
      <c r="B12" s="1269"/>
      <c r="C12" s="1269"/>
      <c r="D12" s="1269"/>
      <c r="E12" s="1269"/>
      <c r="F12" s="1269"/>
      <c r="G12" s="1269"/>
      <c r="H12" s="19"/>
      <c r="I12" s="16"/>
    </row>
    <row r="13" spans="1:9" s="20" customFormat="1" ht="12.15" customHeight="1" x14ac:dyDescent="0.25">
      <c r="A13" s="1268" t="s">
        <v>369</v>
      </c>
      <c r="B13" s="1268"/>
      <c r="C13" s="1268"/>
      <c r="D13" s="1268"/>
      <c r="E13" s="1268"/>
      <c r="F13" s="1268"/>
      <c r="G13" s="1268"/>
      <c r="H13" s="19"/>
      <c r="I13" s="16"/>
    </row>
    <row r="14" spans="1:9" s="20" customFormat="1" ht="14.25" customHeight="1" x14ac:dyDescent="0.25">
      <c r="A14" s="1077" t="s">
        <v>371</v>
      </c>
      <c r="B14" s="1076"/>
      <c r="C14" s="1076"/>
      <c r="D14" s="742"/>
      <c r="E14" s="1076"/>
      <c r="F14" s="742"/>
      <c r="G14" s="742"/>
      <c r="H14" s="19"/>
      <c r="I14" s="16"/>
    </row>
    <row r="15" spans="1:9" s="20" customFormat="1" ht="64.5" customHeight="1" x14ac:dyDescent="0.25">
      <c r="A15" s="1268" t="s">
        <v>377</v>
      </c>
      <c r="B15" s="1269"/>
      <c r="C15" s="1269"/>
      <c r="D15" s="1269"/>
      <c r="E15" s="1269"/>
      <c r="F15" s="1269"/>
      <c r="G15" s="1269"/>
      <c r="H15" s="19"/>
      <c r="I15" s="16"/>
    </row>
    <row r="16" spans="1:9" s="20" customFormat="1" ht="14.25" customHeight="1" x14ac:dyDescent="0.25">
      <c r="A16" s="754"/>
      <c r="B16" s="1076"/>
      <c r="C16" s="1076"/>
      <c r="D16" s="742"/>
      <c r="E16" s="1076"/>
      <c r="F16" s="742"/>
      <c r="G16" s="742"/>
      <c r="H16" s="19"/>
      <c r="I16" s="16"/>
    </row>
    <row r="17" spans="1:9" s="20" customFormat="1" ht="14.25" customHeight="1" x14ac:dyDescent="0.25">
      <c r="A17" s="1078" t="s">
        <v>372</v>
      </c>
      <c r="B17" s="1076"/>
      <c r="C17" s="1076"/>
      <c r="D17" s="742"/>
      <c r="E17" s="1076"/>
      <c r="F17" s="742"/>
      <c r="G17" s="742"/>
      <c r="H17" s="19"/>
      <c r="I17" s="16"/>
    </row>
    <row r="18" spans="1:9" s="20" customFormat="1" ht="54.75" customHeight="1" x14ac:dyDescent="0.25">
      <c r="A18" s="1268" t="s">
        <v>378</v>
      </c>
      <c r="B18" s="1269"/>
      <c r="C18" s="1269"/>
      <c r="D18" s="1269"/>
      <c r="E18" s="1269"/>
      <c r="F18" s="1269"/>
      <c r="G18" s="1269"/>
      <c r="H18" s="19"/>
      <c r="I18" s="16"/>
    </row>
    <row r="19" spans="1:9" s="20" customFormat="1" ht="14.25" customHeight="1" x14ac:dyDescent="0.25">
      <c r="A19" s="754"/>
      <c r="B19" s="1076"/>
      <c r="C19" s="1076"/>
      <c r="D19" s="742"/>
      <c r="E19" s="1076"/>
      <c r="F19" s="742"/>
      <c r="G19" s="742"/>
      <c r="H19" s="19"/>
      <c r="I19" s="16"/>
    </row>
    <row r="20" spans="1:9" s="20" customFormat="1" ht="14.25" customHeight="1" x14ac:dyDescent="0.25">
      <c r="A20" s="1077" t="s">
        <v>373</v>
      </c>
      <c r="B20" s="1076"/>
      <c r="C20" s="1076"/>
      <c r="D20" s="742"/>
      <c r="E20" s="1076"/>
      <c r="F20" s="742"/>
      <c r="G20" s="742"/>
      <c r="H20" s="19"/>
      <c r="I20" s="16"/>
    </row>
    <row r="21" spans="1:9" s="20" customFormat="1" ht="141" customHeight="1" x14ac:dyDescent="0.25">
      <c r="A21" s="1268" t="s">
        <v>379</v>
      </c>
      <c r="B21" s="1269"/>
      <c r="C21" s="1269"/>
      <c r="D21" s="1269"/>
      <c r="E21" s="1269"/>
      <c r="F21" s="1269"/>
      <c r="G21" s="1269"/>
      <c r="H21" s="19"/>
      <c r="I21" s="16"/>
    </row>
    <row r="22" spans="1:9" s="20" customFormat="1" ht="14.25" customHeight="1" x14ac:dyDescent="0.25">
      <c r="A22" s="754"/>
      <c r="B22" s="1076"/>
      <c r="C22" s="1076"/>
      <c r="D22" s="742"/>
      <c r="E22" s="1076"/>
      <c r="F22" s="742"/>
      <c r="G22" s="742"/>
      <c r="H22" s="19"/>
      <c r="I22" s="16"/>
    </row>
    <row r="23" spans="1:9" s="20" customFormat="1" ht="14.25" customHeight="1" x14ac:dyDescent="0.25">
      <c r="A23" s="1077" t="s">
        <v>374</v>
      </c>
      <c r="B23" s="1076"/>
      <c r="C23" s="1076"/>
      <c r="D23" s="742"/>
      <c r="E23" s="1076"/>
      <c r="F23" s="742"/>
      <c r="G23" s="742"/>
      <c r="H23" s="19"/>
      <c r="I23" s="16"/>
    </row>
    <row r="24" spans="1:9" s="20" customFormat="1" ht="65.25" customHeight="1" x14ac:dyDescent="0.25">
      <c r="A24" s="1268" t="s">
        <v>380</v>
      </c>
      <c r="B24" s="1269"/>
      <c r="C24" s="1269"/>
      <c r="D24" s="1269"/>
      <c r="E24" s="1269"/>
      <c r="F24" s="1269"/>
      <c r="G24" s="1269"/>
      <c r="H24" s="19"/>
      <c r="I24" s="16"/>
    </row>
    <row r="25" spans="1:9" s="20" customFormat="1" ht="14.25" customHeight="1" x14ac:dyDescent="0.25">
      <c r="A25" s="754"/>
      <c r="B25" s="1076"/>
      <c r="C25" s="1076"/>
      <c r="D25" s="742"/>
      <c r="E25" s="1076"/>
      <c r="F25" s="742"/>
      <c r="G25" s="742"/>
      <c r="H25" s="19"/>
      <c r="I25" s="16"/>
    </row>
    <row r="26" spans="1:9" s="20" customFormat="1" ht="67.650000000000006" customHeight="1" x14ac:dyDescent="0.25">
      <c r="A26" s="1268" t="s">
        <v>375</v>
      </c>
      <c r="B26" s="1269"/>
      <c r="C26" s="1269"/>
      <c r="D26" s="1269"/>
      <c r="E26" s="1269"/>
      <c r="F26" s="1269"/>
      <c r="G26" s="1269"/>
      <c r="H26" s="19"/>
      <c r="I26" s="16"/>
    </row>
    <row r="27" spans="1:9" s="20" customFormat="1" ht="14.25" customHeight="1" x14ac:dyDescent="0.25">
      <c r="A27" s="754"/>
      <c r="B27" s="1076"/>
      <c r="C27" s="1076"/>
      <c r="D27" s="742"/>
      <c r="E27" s="1076"/>
      <c r="F27" s="742"/>
      <c r="G27" s="742"/>
      <c r="H27" s="19"/>
      <c r="I27" s="16"/>
    </row>
    <row r="28" spans="1:9" s="20" customFormat="1" ht="42" customHeight="1" x14ac:dyDescent="0.25">
      <c r="A28" s="1268" t="s">
        <v>376</v>
      </c>
      <c r="B28" s="1269"/>
      <c r="C28" s="1269"/>
      <c r="D28" s="1269"/>
      <c r="E28" s="1269"/>
      <c r="F28" s="1269"/>
      <c r="G28" s="1269"/>
      <c r="H28" s="19"/>
      <c r="I28" s="16"/>
    </row>
    <row r="29" spans="1:9" s="20" customFormat="1" ht="14.25" customHeight="1" x14ac:dyDescent="0.25">
      <c r="A29" s="754"/>
      <c r="B29" s="1076"/>
      <c r="C29" s="1076"/>
      <c r="D29" s="742"/>
      <c r="E29" s="1076"/>
      <c r="F29" s="742"/>
      <c r="G29" s="742"/>
      <c r="H29" s="19"/>
      <c r="I29" s="16"/>
    </row>
    <row r="30" spans="1:9" s="20" customFormat="1" ht="180" customHeight="1" x14ac:dyDescent="0.25">
      <c r="A30" s="1268" t="s">
        <v>381</v>
      </c>
      <c r="B30" s="1269"/>
      <c r="C30" s="1269"/>
      <c r="D30" s="1269"/>
      <c r="E30" s="1269"/>
      <c r="F30" s="1269"/>
      <c r="G30" s="1269"/>
      <c r="H30" s="19"/>
      <c r="I30" s="16"/>
    </row>
    <row r="31" spans="1:9" s="20" customFormat="1" ht="144" customHeight="1" x14ac:dyDescent="0.25">
      <c r="A31" s="1268" t="s">
        <v>387</v>
      </c>
      <c r="B31" s="1269"/>
      <c r="C31" s="1269"/>
      <c r="D31" s="1269"/>
      <c r="E31" s="1269"/>
      <c r="F31" s="1269"/>
      <c r="G31" s="1269"/>
      <c r="H31" s="19"/>
      <c r="I31" s="16"/>
    </row>
    <row r="32" spans="1:9" s="20" customFormat="1" ht="14.25" customHeight="1" x14ac:dyDescent="0.25">
      <c r="A32" s="754"/>
      <c r="B32" s="1076"/>
      <c r="C32" s="1076"/>
      <c r="D32" s="742"/>
      <c r="E32" s="1076"/>
      <c r="F32" s="742"/>
      <c r="G32" s="742"/>
      <c r="H32" s="19"/>
      <c r="I32" s="16"/>
    </row>
    <row r="33" spans="1:9" s="20" customFormat="1" ht="163.5" customHeight="1" x14ac:dyDescent="0.25">
      <c r="A33" s="1268" t="s">
        <v>381</v>
      </c>
      <c r="B33" s="1269"/>
      <c r="C33" s="1269"/>
      <c r="D33" s="1269"/>
      <c r="E33" s="1269"/>
      <c r="F33" s="1269"/>
      <c r="G33" s="1269"/>
      <c r="H33" s="19"/>
      <c r="I33" s="16"/>
    </row>
    <row r="34" spans="1:9" s="20" customFormat="1" ht="14.25" customHeight="1" x14ac:dyDescent="0.25">
      <c r="A34" s="754"/>
      <c r="B34" s="1076"/>
      <c r="C34" s="1076"/>
      <c r="D34" s="742"/>
      <c r="E34" s="1076"/>
      <c r="F34" s="742"/>
      <c r="G34" s="742"/>
      <c r="H34" s="19"/>
      <c r="I34" s="16"/>
    </row>
    <row r="35" spans="1:9" s="20" customFormat="1" ht="14.25" customHeight="1" x14ac:dyDescent="0.25">
      <c r="A35" s="1077" t="s">
        <v>382</v>
      </c>
      <c r="B35" s="619"/>
      <c r="C35" s="620"/>
      <c r="D35" s="621"/>
      <c r="E35" s="1076"/>
      <c r="F35" s="742"/>
      <c r="G35" s="742"/>
      <c r="H35" s="19"/>
      <c r="I35" s="16"/>
    </row>
    <row r="36" spans="1:9" s="20" customFormat="1" ht="14.25" customHeight="1" x14ac:dyDescent="0.25">
      <c r="A36" s="754"/>
      <c r="B36" s="1076"/>
      <c r="C36" s="1076"/>
      <c r="D36" s="742"/>
      <c r="E36" s="1076"/>
      <c r="F36" s="742"/>
      <c r="G36" s="742"/>
      <c r="H36" s="19"/>
      <c r="I36" s="16"/>
    </row>
    <row r="37" spans="1:9" s="20" customFormat="1" ht="193.65" customHeight="1" x14ac:dyDescent="0.25">
      <c r="A37" s="1268" t="s">
        <v>383</v>
      </c>
      <c r="B37" s="1269"/>
      <c r="C37" s="1269"/>
      <c r="D37" s="1269"/>
      <c r="E37" s="1269"/>
      <c r="F37" s="1269"/>
      <c r="G37" s="1269"/>
      <c r="H37" s="19"/>
      <c r="I37" s="16"/>
    </row>
    <row r="38" spans="1:9" s="20" customFormat="1" ht="102.75" customHeight="1" x14ac:dyDescent="0.25">
      <c r="A38" s="1268" t="s">
        <v>384</v>
      </c>
      <c r="B38" s="1269"/>
      <c r="C38" s="1269"/>
      <c r="D38" s="1269"/>
      <c r="E38" s="1269"/>
      <c r="F38" s="1269"/>
      <c r="G38" s="1269"/>
      <c r="H38" s="19"/>
      <c r="I38" s="16"/>
    </row>
    <row r="39" spans="1:9" s="20" customFormat="1" ht="14.25" customHeight="1" x14ac:dyDescent="0.25">
      <c r="A39" s="754"/>
      <c r="B39" s="1076"/>
      <c r="C39" s="1076"/>
      <c r="D39" s="742"/>
      <c r="E39" s="1076"/>
      <c r="F39" s="742"/>
      <c r="G39" s="742"/>
      <c r="H39" s="19"/>
      <c r="I39" s="16"/>
    </row>
    <row r="40" spans="1:9" s="20" customFormat="1" ht="18" customHeight="1" x14ac:dyDescent="0.25">
      <c r="A40" s="623"/>
      <c r="B40" s="624"/>
      <c r="C40" s="599"/>
      <c r="D40" s="752"/>
      <c r="E40" s="599"/>
      <c r="F40" s="752"/>
      <c r="G40" s="743"/>
      <c r="H40" s="19"/>
      <c r="I40" s="16"/>
    </row>
    <row r="41" spans="1:9" s="4" customFormat="1" ht="18" customHeight="1" x14ac:dyDescent="0.25">
      <c r="A41" s="755" t="s">
        <v>1556</v>
      </c>
      <c r="B41" s="625" t="s">
        <v>1692</v>
      </c>
      <c r="C41" s="620"/>
      <c r="D41" s="621"/>
      <c r="E41" s="620"/>
      <c r="F41" s="621"/>
      <c r="G41" s="621"/>
      <c r="H41" s="2"/>
      <c r="I41" s="15"/>
    </row>
    <row r="42" spans="1:9" s="20" customFormat="1" ht="15.6" x14ac:dyDescent="0.25">
      <c r="A42" s="737"/>
      <c r="B42" s="27"/>
      <c r="C42" s="626"/>
      <c r="D42" s="627"/>
      <c r="E42" s="626"/>
      <c r="F42" s="627"/>
      <c r="G42" s="627"/>
      <c r="H42" s="19"/>
      <c r="I42" s="21"/>
    </row>
    <row r="43" spans="1:9" s="20" customFormat="1" ht="15.6" x14ac:dyDescent="0.25">
      <c r="A43" s="737" t="s">
        <v>21</v>
      </c>
      <c r="B43" s="27" t="s">
        <v>20</v>
      </c>
      <c r="C43" s="626"/>
      <c r="D43" s="627"/>
      <c r="E43" s="626"/>
      <c r="F43" s="627"/>
      <c r="G43" s="627"/>
      <c r="H43" s="19"/>
      <c r="I43" s="21"/>
    </row>
    <row r="44" spans="1:9" s="4" customFormat="1" x14ac:dyDescent="0.25">
      <c r="A44" s="623"/>
      <c r="B44" s="628"/>
      <c r="C44" s="620"/>
      <c r="D44" s="621"/>
      <c r="E44" s="620"/>
      <c r="F44" s="621"/>
      <c r="G44" s="621"/>
      <c r="H44" s="2"/>
      <c r="I44" s="15"/>
    </row>
    <row r="45" spans="1:9" s="4" customFormat="1" ht="78" customHeight="1" x14ac:dyDescent="0.25">
      <c r="A45" s="623" t="s">
        <v>30</v>
      </c>
      <c r="B45" s="25" t="s">
        <v>13</v>
      </c>
      <c r="C45" s="620" t="s">
        <v>791</v>
      </c>
      <c r="D45" s="627">
        <v>1</v>
      </c>
      <c r="E45" s="626" t="s">
        <v>0</v>
      </c>
      <c r="F45" s="627"/>
      <c r="G45" s="627">
        <f t="shared" ref="G45" si="0">D45*F45</f>
        <v>0</v>
      </c>
      <c r="H45" s="19"/>
      <c r="I45" s="21"/>
    </row>
    <row r="46" spans="1:9" s="4" customFormat="1" x14ac:dyDescent="0.25">
      <c r="A46" s="623"/>
      <c r="B46" s="628"/>
      <c r="C46" s="620"/>
      <c r="D46" s="621"/>
      <c r="E46" s="620"/>
      <c r="F46" s="621"/>
      <c r="G46" s="621"/>
      <c r="H46" s="19"/>
      <c r="I46" s="21"/>
    </row>
    <row r="47" spans="1:9" s="4" customFormat="1" ht="90" customHeight="1" x14ac:dyDescent="0.25">
      <c r="A47" s="623" t="s">
        <v>31</v>
      </c>
      <c r="B47" s="25" t="s">
        <v>14</v>
      </c>
      <c r="C47" s="620" t="s">
        <v>16</v>
      </c>
      <c r="D47" s="627">
        <v>120</v>
      </c>
      <c r="E47" s="626" t="s">
        <v>0</v>
      </c>
      <c r="F47" s="627"/>
      <c r="G47" s="627">
        <f t="shared" ref="G47" si="1">D47*F47</f>
        <v>0</v>
      </c>
      <c r="H47" s="19"/>
      <c r="I47" s="21"/>
    </row>
    <row r="48" spans="1:9" s="4" customFormat="1" x14ac:dyDescent="0.25">
      <c r="A48" s="623"/>
      <c r="B48" s="628"/>
      <c r="C48" s="620"/>
      <c r="D48" s="621"/>
      <c r="E48" s="620"/>
      <c r="F48" s="621"/>
      <c r="G48" s="621"/>
      <c r="H48" s="2"/>
      <c r="I48" s="15"/>
    </row>
    <row r="49" spans="1:9" s="4" customFormat="1" ht="68.25" customHeight="1" x14ac:dyDescent="0.25">
      <c r="A49" s="623" t="s">
        <v>32</v>
      </c>
      <c r="B49" s="25" t="s">
        <v>1566</v>
      </c>
      <c r="C49" s="620" t="s">
        <v>791</v>
      </c>
      <c r="D49" s="627">
        <v>1</v>
      </c>
      <c r="E49" s="626" t="s">
        <v>0</v>
      </c>
      <c r="F49" s="627"/>
      <c r="G49" s="627">
        <f t="shared" ref="G49" si="2">D49*F49</f>
        <v>0</v>
      </c>
      <c r="H49" s="19"/>
      <c r="I49" s="21"/>
    </row>
    <row r="50" spans="1:9" s="4" customFormat="1" x14ac:dyDescent="0.25">
      <c r="A50" s="623"/>
      <c r="B50" s="628"/>
      <c r="C50" s="620"/>
      <c r="D50" s="621"/>
      <c r="E50" s="620"/>
      <c r="F50" s="621"/>
      <c r="G50" s="621"/>
      <c r="H50" s="2"/>
      <c r="I50" s="15"/>
    </row>
    <row r="51" spans="1:9" s="4" customFormat="1" ht="42" customHeight="1" x14ac:dyDescent="0.25">
      <c r="A51" s="629" t="s">
        <v>33</v>
      </c>
      <c r="B51" s="25" t="s">
        <v>1837</v>
      </c>
      <c r="C51" s="620" t="s">
        <v>791</v>
      </c>
      <c r="D51" s="627">
        <v>1</v>
      </c>
      <c r="E51" s="626" t="s">
        <v>0</v>
      </c>
      <c r="F51" s="627"/>
      <c r="G51" s="627">
        <f t="shared" ref="G51" si="3">D51*F51</f>
        <v>0</v>
      </c>
      <c r="H51" s="19"/>
      <c r="I51" s="21"/>
    </row>
    <row r="52" spans="1:9" s="20" customFormat="1" x14ac:dyDescent="0.25">
      <c r="A52" s="623"/>
      <c r="B52" s="25"/>
      <c r="C52" s="620"/>
      <c r="D52" s="627"/>
      <c r="E52" s="626"/>
      <c r="F52" s="627"/>
      <c r="G52" s="627"/>
      <c r="H52" s="19"/>
      <c r="I52" s="21"/>
    </row>
    <row r="53" spans="1:9" s="20" customFormat="1" ht="40.65" customHeight="1" x14ac:dyDescent="0.25">
      <c r="A53" s="623" t="s">
        <v>34</v>
      </c>
      <c r="B53" s="25" t="s">
        <v>1567</v>
      </c>
      <c r="C53" s="620" t="s">
        <v>15</v>
      </c>
      <c r="D53" s="627">
        <v>163</v>
      </c>
      <c r="E53" s="626" t="s">
        <v>0</v>
      </c>
      <c r="F53" s="627"/>
      <c r="G53" s="627">
        <f t="shared" ref="G53" si="4">D53*F53</f>
        <v>0</v>
      </c>
      <c r="H53" s="19"/>
      <c r="I53" s="21"/>
    </row>
    <row r="54" spans="1:9" s="20" customFormat="1" x14ac:dyDescent="0.25">
      <c r="A54" s="623"/>
      <c r="B54" s="628"/>
      <c r="C54" s="620"/>
      <c r="D54" s="621"/>
      <c r="E54" s="620"/>
      <c r="F54" s="621"/>
      <c r="G54" s="621"/>
      <c r="H54" s="19"/>
      <c r="I54" s="21"/>
    </row>
    <row r="55" spans="1:9" s="20" customFormat="1" ht="40.65" customHeight="1" x14ac:dyDescent="0.25">
      <c r="A55" s="623" t="s">
        <v>35</v>
      </c>
      <c r="B55" s="630" t="s">
        <v>17</v>
      </c>
      <c r="C55" s="631" t="s">
        <v>15</v>
      </c>
      <c r="D55" s="633">
        <v>396.45</v>
      </c>
      <c r="E55" s="632" t="s">
        <v>3</v>
      </c>
      <c r="F55" s="633"/>
      <c r="G55" s="627">
        <f t="shared" ref="G55" si="5">D55*F55</f>
        <v>0</v>
      </c>
      <c r="H55" s="22"/>
      <c r="I55" s="23"/>
    </row>
    <row r="56" spans="1:9" s="20" customFormat="1" x14ac:dyDescent="0.25">
      <c r="A56" s="623"/>
      <c r="B56" s="628"/>
      <c r="C56" s="620"/>
      <c r="D56" s="621"/>
      <c r="E56" s="620"/>
      <c r="F56" s="621"/>
      <c r="G56" s="621"/>
      <c r="H56" s="19"/>
      <c r="I56" s="21"/>
    </row>
    <row r="57" spans="1:9" s="20" customFormat="1" ht="78" customHeight="1" x14ac:dyDescent="0.25">
      <c r="A57" s="623" t="s">
        <v>36</v>
      </c>
      <c r="B57" s="25" t="s">
        <v>18</v>
      </c>
      <c r="C57" s="620" t="s">
        <v>16</v>
      </c>
      <c r="D57" s="627">
        <v>143</v>
      </c>
      <c r="E57" s="626" t="s">
        <v>0</v>
      </c>
      <c r="F57" s="627"/>
      <c r="G57" s="627">
        <f t="shared" ref="G57" si="6">D57*F57</f>
        <v>0</v>
      </c>
      <c r="H57" s="19"/>
      <c r="I57" s="21"/>
    </row>
    <row r="58" spans="1:9" s="4" customFormat="1" x14ac:dyDescent="0.25">
      <c r="A58" s="623"/>
      <c r="B58" s="628"/>
      <c r="C58" s="620"/>
      <c r="D58" s="621"/>
      <c r="E58" s="620"/>
      <c r="F58" s="621"/>
      <c r="G58" s="621"/>
      <c r="H58" s="2"/>
      <c r="I58" s="15"/>
    </row>
    <row r="59" spans="1:9" s="4" customFormat="1" ht="25.5" customHeight="1" x14ac:dyDescent="0.25">
      <c r="A59" s="623" t="s">
        <v>37</v>
      </c>
      <c r="B59" s="25" t="s">
        <v>19</v>
      </c>
      <c r="C59" s="620" t="s">
        <v>1</v>
      </c>
      <c r="D59" s="627">
        <v>1</v>
      </c>
      <c r="E59" s="626" t="s">
        <v>0</v>
      </c>
      <c r="F59" s="627"/>
      <c r="G59" s="627">
        <f t="shared" ref="G59" si="7">D59*F59</f>
        <v>0</v>
      </c>
      <c r="H59" s="2"/>
      <c r="I59" s="15"/>
    </row>
    <row r="60" spans="1:9" s="4" customFormat="1" x14ac:dyDescent="0.25">
      <c r="A60" s="623"/>
      <c r="B60" s="634"/>
      <c r="C60" s="620"/>
      <c r="D60" s="627"/>
      <c r="E60" s="620"/>
      <c r="F60" s="621"/>
      <c r="G60" s="621"/>
      <c r="H60" s="2"/>
      <c r="I60" s="15"/>
    </row>
    <row r="61" spans="1:9" s="4" customFormat="1" ht="55.5" customHeight="1" x14ac:dyDescent="0.25">
      <c r="A61" s="623" t="s">
        <v>38</v>
      </c>
      <c r="B61" s="25" t="s">
        <v>84</v>
      </c>
      <c r="C61" s="631" t="s">
        <v>1</v>
      </c>
      <c r="D61" s="633">
        <v>1</v>
      </c>
      <c r="E61" s="632" t="s">
        <v>0</v>
      </c>
      <c r="F61" s="633"/>
      <c r="G61" s="627">
        <f t="shared" ref="G61" si="8">D61*F61</f>
        <v>0</v>
      </c>
      <c r="H61" s="19"/>
      <c r="I61" s="21"/>
    </row>
    <row r="62" spans="1:9" s="20" customFormat="1" x14ac:dyDescent="0.25">
      <c r="A62" s="623"/>
      <c r="B62" s="25"/>
      <c r="C62" s="631"/>
      <c r="D62" s="633"/>
      <c r="E62" s="632"/>
      <c r="F62" s="633"/>
      <c r="G62" s="627"/>
      <c r="H62" s="19"/>
      <c r="I62" s="21"/>
    </row>
    <row r="63" spans="1:9" s="20" customFormat="1" ht="20.100000000000001" customHeight="1" x14ac:dyDescent="0.25">
      <c r="A63" s="751" t="str">
        <f>A43</f>
        <v>1.</v>
      </c>
      <c r="B63" s="760" t="str">
        <f>"UKUPNO "&amp;B43</f>
        <v>UKUPNO PRIPREMNI RADOVI, ČIŠĆENJA I SL.</v>
      </c>
      <c r="C63" s="747"/>
      <c r="D63" s="748"/>
      <c r="E63" s="747"/>
      <c r="F63" s="748"/>
      <c r="G63" s="749">
        <f>SUM(G45:G62)</f>
        <v>0</v>
      </c>
      <c r="H63" s="19"/>
      <c r="I63" s="21"/>
    </row>
    <row r="64" spans="1:9" s="20" customFormat="1" x14ac:dyDescent="0.25">
      <c r="A64" s="635"/>
      <c r="B64" s="25"/>
      <c r="C64" s="631"/>
      <c r="D64" s="633"/>
      <c r="E64" s="632"/>
      <c r="F64" s="633"/>
      <c r="G64" s="627"/>
      <c r="H64" s="19"/>
      <c r="I64" s="21"/>
    </row>
    <row r="65" spans="1:9" s="4" customFormat="1" ht="15.6" x14ac:dyDescent="0.25">
      <c r="A65" s="737" t="s">
        <v>22</v>
      </c>
      <c r="B65" s="27" t="s">
        <v>27</v>
      </c>
      <c r="C65" s="620"/>
      <c r="D65" s="621"/>
      <c r="E65" s="620"/>
      <c r="F65" s="621"/>
      <c r="G65" s="621"/>
      <c r="H65" s="2"/>
      <c r="I65" s="15"/>
    </row>
    <row r="66" spans="1:9" s="20" customFormat="1" ht="15.6" x14ac:dyDescent="0.25">
      <c r="A66" s="756"/>
      <c r="B66" s="27"/>
      <c r="C66" s="620"/>
      <c r="D66" s="621"/>
      <c r="E66" s="620"/>
      <c r="F66" s="621"/>
      <c r="G66" s="621"/>
      <c r="H66" s="19"/>
      <c r="I66" s="21"/>
    </row>
    <row r="67" spans="1:9" s="20" customFormat="1" ht="15.6" x14ac:dyDescent="0.25">
      <c r="A67" s="756"/>
      <c r="B67" s="28" t="s">
        <v>28</v>
      </c>
      <c r="C67" s="620"/>
      <c r="D67" s="621"/>
      <c r="E67" s="620"/>
      <c r="F67" s="621"/>
      <c r="G67" s="621"/>
      <c r="H67" s="19"/>
      <c r="I67" s="21"/>
    </row>
    <row r="68" spans="1:9" s="20" customFormat="1" ht="15.6" x14ac:dyDescent="0.25">
      <c r="A68" s="756"/>
      <c r="B68" s="27"/>
      <c r="C68" s="620"/>
      <c r="D68" s="621"/>
      <c r="E68" s="620"/>
      <c r="F68" s="621"/>
      <c r="G68" s="621"/>
      <c r="H68" s="19"/>
      <c r="I68" s="21"/>
    </row>
    <row r="69" spans="1:9" s="4" customFormat="1" ht="91.5" customHeight="1" x14ac:dyDescent="0.25">
      <c r="A69" s="623" t="s">
        <v>39</v>
      </c>
      <c r="B69" s="634" t="s">
        <v>1838</v>
      </c>
      <c r="C69" s="620" t="s">
        <v>15</v>
      </c>
      <c r="D69" s="621">
        <v>520</v>
      </c>
      <c r="E69" s="620" t="s">
        <v>0</v>
      </c>
      <c r="F69" s="621"/>
      <c r="G69" s="621">
        <f>D69*F69</f>
        <v>0</v>
      </c>
      <c r="H69" s="2"/>
      <c r="I69" s="15"/>
    </row>
    <row r="70" spans="1:9" s="4" customFormat="1" x14ac:dyDescent="0.25">
      <c r="A70" s="623"/>
      <c r="B70" s="628"/>
      <c r="C70" s="620"/>
      <c r="D70" s="621"/>
      <c r="E70" s="620"/>
      <c r="F70" s="621"/>
      <c r="G70" s="621"/>
      <c r="H70" s="2"/>
      <c r="I70" s="15"/>
    </row>
    <row r="71" spans="1:9" s="20" customFormat="1" ht="68.25" customHeight="1" x14ac:dyDescent="0.25">
      <c r="A71" s="641" t="s">
        <v>40</v>
      </c>
      <c r="B71" s="638" t="s">
        <v>1565</v>
      </c>
      <c r="C71" s="626" t="s">
        <v>15</v>
      </c>
      <c r="D71" s="627">
        <v>55</v>
      </c>
      <c r="E71" s="626" t="s">
        <v>0</v>
      </c>
      <c r="F71" s="627"/>
      <c r="G71" s="627">
        <f>D71*F71</f>
        <v>0</v>
      </c>
    </row>
    <row r="72" spans="1:9" s="20" customFormat="1" x14ac:dyDescent="0.25">
      <c r="A72" s="623"/>
      <c r="B72" s="628"/>
      <c r="C72" s="626"/>
      <c r="D72" s="627"/>
      <c r="E72" s="626"/>
      <c r="F72" s="627"/>
      <c r="G72" s="627"/>
      <c r="H72" s="19"/>
      <c r="I72" s="21"/>
    </row>
    <row r="73" spans="1:9" s="20" customFormat="1" ht="66" customHeight="1" x14ac:dyDescent="0.25">
      <c r="A73" s="623" t="s">
        <v>41</v>
      </c>
      <c r="B73" s="638" t="s">
        <v>1839</v>
      </c>
      <c r="C73" s="626" t="s">
        <v>15</v>
      </c>
      <c r="D73" s="627">
        <v>62</v>
      </c>
      <c r="E73" s="626" t="s">
        <v>0</v>
      </c>
      <c r="F73" s="627"/>
      <c r="G73" s="627">
        <f>D73*F73</f>
        <v>0</v>
      </c>
      <c r="H73" s="19"/>
      <c r="I73" s="21"/>
    </row>
    <row r="74" spans="1:9" s="20" customFormat="1" x14ac:dyDescent="0.25">
      <c r="A74" s="623"/>
      <c r="B74" s="634"/>
      <c r="C74" s="626"/>
      <c r="D74" s="627"/>
      <c r="E74" s="626"/>
      <c r="F74" s="627"/>
      <c r="G74" s="627"/>
      <c r="H74" s="19"/>
      <c r="I74" s="21"/>
    </row>
    <row r="75" spans="1:9" s="20" customFormat="1" ht="100.5" customHeight="1" x14ac:dyDescent="0.25">
      <c r="A75" s="623" t="s">
        <v>42</v>
      </c>
      <c r="B75" s="25" t="s">
        <v>85</v>
      </c>
      <c r="C75" s="626" t="s">
        <v>15</v>
      </c>
      <c r="D75" s="627">
        <v>64.42</v>
      </c>
      <c r="E75" s="626" t="s">
        <v>0</v>
      </c>
      <c r="F75" s="627"/>
      <c r="G75" s="627">
        <f>D75*F75</f>
        <v>0</v>
      </c>
      <c r="H75" s="19"/>
      <c r="I75" s="21"/>
    </row>
    <row r="76" spans="1:9" s="4" customFormat="1" x14ac:dyDescent="0.25">
      <c r="A76" s="623"/>
      <c r="B76" s="628"/>
      <c r="C76" s="620"/>
      <c r="D76" s="621"/>
      <c r="E76" s="620"/>
      <c r="F76" s="621"/>
      <c r="G76" s="621"/>
      <c r="H76" s="2"/>
      <c r="I76" s="15"/>
    </row>
    <row r="77" spans="1:9" s="4" customFormat="1" ht="54" customHeight="1" x14ac:dyDescent="0.25">
      <c r="A77" s="623" t="s">
        <v>43</v>
      </c>
      <c r="B77" s="630" t="s">
        <v>1694</v>
      </c>
      <c r="C77" s="631" t="s">
        <v>15</v>
      </c>
      <c r="D77" s="633">
        <v>108</v>
      </c>
      <c r="E77" s="632" t="s">
        <v>3</v>
      </c>
      <c r="F77" s="633"/>
      <c r="G77" s="627">
        <f t="shared" ref="G77" si="9">D77*F77</f>
        <v>0</v>
      </c>
      <c r="H77" s="19"/>
      <c r="I77" s="21"/>
    </row>
    <row r="78" spans="1:9" s="20" customFormat="1" x14ac:dyDescent="0.25">
      <c r="A78" s="623"/>
      <c r="B78" s="628"/>
      <c r="C78" s="620"/>
      <c r="D78" s="621"/>
      <c r="E78" s="620"/>
      <c r="F78" s="621"/>
      <c r="G78" s="621"/>
      <c r="H78" s="19"/>
      <c r="I78" s="21"/>
    </row>
    <row r="79" spans="1:9" s="20" customFormat="1" ht="77.25" customHeight="1" x14ac:dyDescent="0.25">
      <c r="A79" s="623" t="s">
        <v>44</v>
      </c>
      <c r="B79" s="630" t="s">
        <v>29</v>
      </c>
      <c r="C79" s="631" t="s">
        <v>15</v>
      </c>
      <c r="D79" s="633">
        <v>4</v>
      </c>
      <c r="E79" s="632" t="s">
        <v>3</v>
      </c>
      <c r="F79" s="633"/>
      <c r="G79" s="627">
        <f t="shared" ref="G79" si="10">D79*F79</f>
        <v>0</v>
      </c>
      <c r="H79" s="19"/>
      <c r="I79" s="21"/>
    </row>
    <row r="80" spans="1:9" s="20" customFormat="1" x14ac:dyDescent="0.25">
      <c r="A80" s="623"/>
      <c r="B80" s="639"/>
      <c r="C80" s="631"/>
      <c r="D80" s="640"/>
      <c r="E80" s="631"/>
      <c r="F80" s="640"/>
      <c r="G80" s="621"/>
      <c r="H80" s="19"/>
      <c r="I80" s="21"/>
    </row>
    <row r="81" spans="1:9" s="20" customFormat="1" ht="65.25" customHeight="1" x14ac:dyDescent="0.25">
      <c r="A81" s="623" t="s">
        <v>45</v>
      </c>
      <c r="B81" s="630" t="s">
        <v>1695</v>
      </c>
      <c r="C81" s="631" t="s">
        <v>15</v>
      </c>
      <c r="D81" s="633">
        <v>5.5</v>
      </c>
      <c r="E81" s="632" t="s">
        <v>3</v>
      </c>
      <c r="F81" s="633"/>
      <c r="G81" s="627">
        <f t="shared" ref="G81" si="11">D81*F81</f>
        <v>0</v>
      </c>
      <c r="H81" s="19"/>
      <c r="I81" s="21"/>
    </row>
    <row r="82" spans="1:9" s="20" customFormat="1" ht="17.399999999999999" customHeight="1" x14ac:dyDescent="0.25">
      <c r="A82" s="623"/>
      <c r="B82" s="630"/>
      <c r="C82" s="631"/>
      <c r="D82" s="633"/>
      <c r="E82" s="632"/>
      <c r="F82" s="633"/>
      <c r="G82" s="627"/>
      <c r="H82" s="19"/>
      <c r="I82" s="21"/>
    </row>
    <row r="83" spans="1:9" s="20" customFormat="1" ht="54.75" customHeight="1" x14ac:dyDescent="0.25">
      <c r="A83" s="623" t="s">
        <v>46</v>
      </c>
      <c r="B83" s="630" t="s">
        <v>1696</v>
      </c>
      <c r="C83" s="631" t="s">
        <v>15</v>
      </c>
      <c r="D83" s="633">
        <v>46</v>
      </c>
      <c r="E83" s="632" t="s">
        <v>3</v>
      </c>
      <c r="F83" s="633"/>
      <c r="G83" s="627">
        <f t="shared" ref="G83" si="12">D83*F83</f>
        <v>0</v>
      </c>
      <c r="H83" s="19"/>
      <c r="I83" s="21"/>
    </row>
    <row r="84" spans="1:9" s="20" customFormat="1" ht="12.15" customHeight="1" x14ac:dyDescent="0.25">
      <c r="A84" s="623"/>
      <c r="B84" s="630"/>
      <c r="C84" s="631"/>
      <c r="D84" s="633"/>
      <c r="E84" s="632"/>
      <c r="F84" s="633"/>
      <c r="G84" s="627"/>
      <c r="H84" s="19"/>
      <c r="I84" s="21"/>
    </row>
    <row r="85" spans="1:9" s="20" customFormat="1" ht="64.5" customHeight="1" x14ac:dyDescent="0.25">
      <c r="A85" s="641" t="s">
        <v>47</v>
      </c>
      <c r="B85" s="642" t="s">
        <v>1554</v>
      </c>
      <c r="C85" s="637"/>
      <c r="D85" s="744"/>
      <c r="E85" s="637"/>
      <c r="F85" s="744"/>
      <c r="G85" s="744"/>
      <c r="H85" s="19"/>
      <c r="I85" s="21"/>
    </row>
    <row r="86" spans="1:9" s="20" customFormat="1" ht="14.25" customHeight="1" x14ac:dyDescent="0.25">
      <c r="A86" s="641"/>
      <c r="B86" s="642" t="s">
        <v>1698</v>
      </c>
      <c r="C86" s="626" t="s">
        <v>1</v>
      </c>
      <c r="D86" s="627">
        <v>17</v>
      </c>
      <c r="E86" s="626" t="s">
        <v>0</v>
      </c>
      <c r="F86" s="627"/>
      <c r="G86" s="627">
        <f>D86*F86</f>
        <v>0</v>
      </c>
      <c r="H86" s="19"/>
      <c r="I86" s="21"/>
    </row>
    <row r="87" spans="1:9" s="20" customFormat="1" x14ac:dyDescent="0.25">
      <c r="A87" s="641"/>
      <c r="B87" s="642" t="s">
        <v>1697</v>
      </c>
      <c r="C87" s="626" t="s">
        <v>1</v>
      </c>
      <c r="D87" s="627">
        <v>7</v>
      </c>
      <c r="E87" s="626" t="s">
        <v>0</v>
      </c>
      <c r="F87" s="627"/>
      <c r="G87" s="627">
        <f>D87*F87</f>
        <v>0</v>
      </c>
      <c r="H87" s="19"/>
      <c r="I87" s="21"/>
    </row>
    <row r="88" spans="1:9" s="20" customFormat="1" ht="15.75" customHeight="1" x14ac:dyDescent="0.25">
      <c r="A88" s="641"/>
      <c r="B88" s="643"/>
      <c r="C88" s="632"/>
      <c r="D88" s="633"/>
      <c r="E88" s="632"/>
      <c r="F88" s="633"/>
      <c r="G88" s="627"/>
      <c r="H88" s="19"/>
      <c r="I88" s="21"/>
    </row>
    <row r="89" spans="1:9" s="20" customFormat="1" ht="102.75" customHeight="1" x14ac:dyDescent="0.25">
      <c r="A89" s="641" t="s">
        <v>49</v>
      </c>
      <c r="B89" s="638" t="s">
        <v>48</v>
      </c>
      <c r="C89" s="626" t="s">
        <v>15</v>
      </c>
      <c r="D89" s="627">
        <v>195</v>
      </c>
      <c r="E89" s="626" t="s">
        <v>0</v>
      </c>
      <c r="F89" s="627"/>
      <c r="G89" s="627">
        <f>D89*F89</f>
        <v>0</v>
      </c>
      <c r="H89" s="19"/>
      <c r="I89" s="21"/>
    </row>
    <row r="90" spans="1:9" s="20" customFormat="1" x14ac:dyDescent="0.25">
      <c r="A90" s="641"/>
      <c r="B90" s="644"/>
      <c r="C90" s="645"/>
      <c r="D90" s="646"/>
      <c r="E90" s="645"/>
      <c r="F90" s="646"/>
      <c r="G90" s="646"/>
      <c r="H90" s="19"/>
      <c r="I90" s="21"/>
    </row>
    <row r="91" spans="1:9" s="20" customFormat="1" ht="104.25" customHeight="1" x14ac:dyDescent="0.25">
      <c r="A91" s="641" t="s">
        <v>50</v>
      </c>
      <c r="B91" s="638" t="s">
        <v>86</v>
      </c>
      <c r="C91" s="626" t="s">
        <v>15</v>
      </c>
      <c r="D91" s="627">
        <v>135</v>
      </c>
      <c r="E91" s="626" t="s">
        <v>0</v>
      </c>
      <c r="F91" s="627"/>
      <c r="G91" s="627">
        <f>D91*F91</f>
        <v>0</v>
      </c>
      <c r="H91" s="19"/>
      <c r="I91" s="21"/>
    </row>
    <row r="92" spans="1:9" s="20" customFormat="1" x14ac:dyDescent="0.25">
      <c r="A92" s="641"/>
      <c r="B92" s="644"/>
      <c r="C92" s="626"/>
      <c r="D92" s="627"/>
      <c r="E92" s="626"/>
      <c r="F92" s="627"/>
      <c r="G92" s="627"/>
      <c r="H92" s="19"/>
      <c r="I92" s="21"/>
    </row>
    <row r="93" spans="1:9" s="20" customFormat="1" ht="102.75" customHeight="1" x14ac:dyDescent="0.25">
      <c r="A93" s="641" t="s">
        <v>51</v>
      </c>
      <c r="B93" s="638" t="s">
        <v>86</v>
      </c>
      <c r="C93" s="626" t="s">
        <v>15</v>
      </c>
      <c r="D93" s="627">
        <v>60</v>
      </c>
      <c r="E93" s="626" t="s">
        <v>0</v>
      </c>
      <c r="F93" s="627"/>
      <c r="G93" s="627">
        <f>D93*F93</f>
        <v>0</v>
      </c>
      <c r="H93" s="19"/>
      <c r="I93" s="21"/>
    </row>
    <row r="94" spans="1:9" s="20" customFormat="1" x14ac:dyDescent="0.25">
      <c r="A94" s="641"/>
      <c r="B94" s="644"/>
      <c r="C94" s="645"/>
      <c r="D94" s="646"/>
      <c r="E94" s="645"/>
      <c r="F94" s="646"/>
      <c r="G94" s="646"/>
      <c r="H94" s="19"/>
      <c r="I94" s="21"/>
    </row>
    <row r="95" spans="1:9" s="20" customFormat="1" ht="51" customHeight="1" x14ac:dyDescent="0.25">
      <c r="A95" s="641" t="s">
        <v>52</v>
      </c>
      <c r="B95" s="638" t="s">
        <v>87</v>
      </c>
      <c r="C95" s="626" t="s">
        <v>16</v>
      </c>
      <c r="D95" s="627">
        <v>50</v>
      </c>
      <c r="E95" s="626" t="s">
        <v>0</v>
      </c>
      <c r="F95" s="627"/>
      <c r="G95" s="627">
        <f>D95*F95</f>
        <v>0</v>
      </c>
      <c r="H95" s="19"/>
      <c r="I95" s="21"/>
    </row>
    <row r="96" spans="1:9" s="20" customFormat="1" x14ac:dyDescent="0.25">
      <c r="A96" s="641"/>
      <c r="B96" s="644"/>
      <c r="C96" s="645"/>
      <c r="D96" s="646"/>
      <c r="E96" s="645"/>
      <c r="F96" s="646"/>
      <c r="G96" s="646"/>
      <c r="H96" s="19"/>
      <c r="I96" s="21"/>
    </row>
    <row r="97" spans="1:9" s="20" customFormat="1" ht="39.15" customHeight="1" x14ac:dyDescent="0.25">
      <c r="A97" s="641" t="s">
        <v>53</v>
      </c>
      <c r="B97" s="638" t="s">
        <v>55</v>
      </c>
      <c r="C97" s="626" t="s">
        <v>16</v>
      </c>
      <c r="D97" s="627">
        <v>70</v>
      </c>
      <c r="E97" s="626" t="s">
        <v>0</v>
      </c>
      <c r="F97" s="627"/>
      <c r="G97" s="627">
        <f>D97*F97</f>
        <v>0</v>
      </c>
      <c r="H97" s="19"/>
      <c r="I97" s="21"/>
    </row>
    <row r="98" spans="1:9" s="20" customFormat="1" x14ac:dyDescent="0.25">
      <c r="A98" s="641"/>
      <c r="B98" s="644"/>
      <c r="C98" s="645"/>
      <c r="D98" s="646"/>
      <c r="E98" s="645"/>
      <c r="F98" s="646"/>
      <c r="G98" s="646"/>
      <c r="H98" s="19"/>
      <c r="I98" s="21"/>
    </row>
    <row r="99" spans="1:9" s="20" customFormat="1" ht="27" customHeight="1" x14ac:dyDescent="0.25">
      <c r="A99" s="641" t="s">
        <v>54</v>
      </c>
      <c r="B99" s="638" t="s">
        <v>1699</v>
      </c>
      <c r="C99" s="626" t="s">
        <v>15</v>
      </c>
      <c r="D99" s="627">
        <v>60</v>
      </c>
      <c r="E99" s="626" t="s">
        <v>0</v>
      </c>
      <c r="F99" s="627"/>
      <c r="G99" s="627">
        <f>D99*F99</f>
        <v>0</v>
      </c>
      <c r="H99" s="19"/>
      <c r="I99" s="21"/>
    </row>
    <row r="100" spans="1:9" s="20" customFormat="1" x14ac:dyDescent="0.25">
      <c r="A100" s="641"/>
      <c r="B100" s="644"/>
      <c r="C100" s="645"/>
      <c r="D100" s="646"/>
      <c r="E100" s="645"/>
      <c r="F100" s="646"/>
      <c r="G100" s="646"/>
      <c r="H100" s="19"/>
      <c r="I100" s="21"/>
    </row>
    <row r="101" spans="1:9" s="20" customFormat="1" ht="66.75" customHeight="1" x14ac:dyDescent="0.25">
      <c r="A101" s="641" t="s">
        <v>59</v>
      </c>
      <c r="B101" s="638" t="s">
        <v>56</v>
      </c>
      <c r="C101" s="626" t="s">
        <v>16</v>
      </c>
      <c r="D101" s="627">
        <v>44.84</v>
      </c>
      <c r="E101" s="626" t="s">
        <v>0</v>
      </c>
      <c r="F101" s="627"/>
      <c r="G101" s="627">
        <f>D101*F101</f>
        <v>0</v>
      </c>
      <c r="H101" s="19"/>
      <c r="I101" s="21"/>
    </row>
    <row r="102" spans="1:9" s="20" customFormat="1" x14ac:dyDescent="0.25">
      <c r="A102" s="641"/>
      <c r="B102" s="644"/>
      <c r="C102" s="645"/>
      <c r="D102" s="646"/>
      <c r="E102" s="645"/>
      <c r="F102" s="646"/>
      <c r="G102" s="646"/>
      <c r="H102" s="19"/>
      <c r="I102" s="21"/>
    </row>
    <row r="103" spans="1:9" s="20" customFormat="1" ht="66.150000000000006" customHeight="1" x14ac:dyDescent="0.25">
      <c r="A103" s="641" t="s">
        <v>60</v>
      </c>
      <c r="B103" s="638" t="s">
        <v>57</v>
      </c>
      <c r="C103" s="626" t="s">
        <v>15</v>
      </c>
      <c r="D103" s="627">
        <v>95</v>
      </c>
      <c r="E103" s="626" t="s">
        <v>0</v>
      </c>
      <c r="F103" s="627"/>
      <c r="G103" s="627">
        <f>D103*F103</f>
        <v>0</v>
      </c>
      <c r="H103" s="19"/>
      <c r="I103" s="21"/>
    </row>
    <row r="104" spans="1:9" s="20" customFormat="1" x14ac:dyDescent="0.25">
      <c r="A104" s="641"/>
      <c r="B104" s="644"/>
      <c r="C104" s="645"/>
      <c r="D104" s="646"/>
      <c r="E104" s="645"/>
      <c r="F104" s="646"/>
      <c r="G104" s="646"/>
      <c r="H104" s="19"/>
      <c r="I104" s="21"/>
    </row>
    <row r="105" spans="1:9" s="20" customFormat="1" ht="167.25" customHeight="1" x14ac:dyDescent="0.25">
      <c r="A105" s="641" t="s">
        <v>61</v>
      </c>
      <c r="B105" s="638" t="s">
        <v>58</v>
      </c>
      <c r="C105" s="626" t="s">
        <v>15</v>
      </c>
      <c r="D105" s="627">
        <v>30</v>
      </c>
      <c r="E105" s="626" t="s">
        <v>0</v>
      </c>
      <c r="F105" s="627"/>
      <c r="G105" s="627">
        <f>D105*F105</f>
        <v>0</v>
      </c>
      <c r="H105" s="19"/>
      <c r="I105" s="21"/>
    </row>
    <row r="106" spans="1:9" s="20" customFormat="1" x14ac:dyDescent="0.25">
      <c r="A106" s="641"/>
      <c r="B106" s="644"/>
      <c r="C106" s="626"/>
      <c r="D106" s="627"/>
      <c r="E106" s="626"/>
      <c r="F106" s="627"/>
      <c r="G106" s="627"/>
      <c r="H106" s="19"/>
      <c r="I106" s="21"/>
    </row>
    <row r="107" spans="1:9" s="20" customFormat="1" ht="51.75" customHeight="1" x14ac:dyDescent="0.25">
      <c r="A107" s="641" t="s">
        <v>62</v>
      </c>
      <c r="B107" s="638" t="s">
        <v>88</v>
      </c>
      <c r="C107" s="626" t="s">
        <v>15</v>
      </c>
      <c r="D107" s="627">
        <v>18.399999999999999</v>
      </c>
      <c r="E107" s="626" t="s">
        <v>0</v>
      </c>
      <c r="F107" s="627"/>
      <c r="G107" s="627">
        <f>D107*F107</f>
        <v>0</v>
      </c>
      <c r="H107" s="19"/>
      <c r="I107" s="21"/>
    </row>
    <row r="108" spans="1:9" s="20" customFormat="1" x14ac:dyDescent="0.25">
      <c r="A108" s="641"/>
      <c r="B108" s="644"/>
      <c r="C108" s="626"/>
      <c r="D108" s="627"/>
      <c r="E108" s="626"/>
      <c r="F108" s="627"/>
      <c r="G108" s="627"/>
      <c r="H108" s="19"/>
      <c r="I108" s="21"/>
    </row>
    <row r="109" spans="1:9" s="20" customFormat="1" ht="52.8" x14ac:dyDescent="0.25">
      <c r="A109" s="641" t="s">
        <v>65</v>
      </c>
      <c r="B109" s="638" t="s">
        <v>89</v>
      </c>
      <c r="C109" s="626" t="s">
        <v>15</v>
      </c>
      <c r="D109" s="627">
        <v>12</v>
      </c>
      <c r="E109" s="626" t="s">
        <v>0</v>
      </c>
      <c r="F109" s="627"/>
      <c r="G109" s="627">
        <f>D109*F109</f>
        <v>0</v>
      </c>
      <c r="H109" s="19"/>
      <c r="I109" s="21"/>
    </row>
    <row r="110" spans="1:9" s="20" customFormat="1" x14ac:dyDescent="0.25">
      <c r="A110" s="641"/>
      <c r="B110" s="644"/>
      <c r="C110" s="626"/>
      <c r="D110" s="627"/>
      <c r="E110" s="626"/>
      <c r="F110" s="627"/>
      <c r="G110" s="627"/>
      <c r="H110" s="19"/>
      <c r="I110" s="21"/>
    </row>
    <row r="111" spans="1:9" s="20" customFormat="1" ht="51.75" customHeight="1" x14ac:dyDescent="0.25">
      <c r="A111" s="641" t="s">
        <v>66</v>
      </c>
      <c r="B111" s="638" t="s">
        <v>90</v>
      </c>
      <c r="C111" s="626" t="s">
        <v>15</v>
      </c>
      <c r="D111" s="627">
        <v>2.0299999999999998</v>
      </c>
      <c r="E111" s="626" t="s">
        <v>0</v>
      </c>
      <c r="F111" s="627"/>
      <c r="G111" s="627">
        <f>D111*F111</f>
        <v>0</v>
      </c>
      <c r="H111" s="19"/>
      <c r="I111" s="21"/>
    </row>
    <row r="112" spans="1:9" s="20" customFormat="1" x14ac:dyDescent="0.25">
      <c r="A112" s="641"/>
      <c r="B112" s="644"/>
      <c r="C112" s="626"/>
      <c r="D112" s="627"/>
      <c r="E112" s="626"/>
      <c r="F112" s="627"/>
      <c r="G112" s="627"/>
      <c r="H112" s="19"/>
      <c r="I112" s="21"/>
    </row>
    <row r="113" spans="1:9" s="20" customFormat="1" ht="52.5" customHeight="1" x14ac:dyDescent="0.25">
      <c r="A113" s="641" t="s">
        <v>67</v>
      </c>
      <c r="B113" s="638" t="s">
        <v>63</v>
      </c>
      <c r="C113" s="626" t="s">
        <v>15</v>
      </c>
      <c r="D113" s="627">
        <v>54</v>
      </c>
      <c r="E113" s="626" t="s">
        <v>0</v>
      </c>
      <c r="F113" s="627"/>
      <c r="G113" s="627">
        <f>D113*F113</f>
        <v>0</v>
      </c>
      <c r="H113" s="19"/>
      <c r="I113" s="21"/>
    </row>
    <row r="114" spans="1:9" s="20" customFormat="1" x14ac:dyDescent="0.25">
      <c r="A114" s="641"/>
      <c r="B114" s="644"/>
      <c r="C114" s="637"/>
      <c r="D114" s="744"/>
      <c r="E114" s="637"/>
      <c r="F114" s="744"/>
      <c r="G114" s="744"/>
      <c r="H114" s="19"/>
      <c r="I114" s="21"/>
    </row>
    <row r="115" spans="1:9" s="20" customFormat="1" ht="52.8" x14ac:dyDescent="0.25">
      <c r="A115" s="641" t="s">
        <v>68</v>
      </c>
      <c r="B115" s="638" t="s">
        <v>64</v>
      </c>
      <c r="C115" s="626" t="s">
        <v>15</v>
      </c>
      <c r="D115" s="627">
        <v>12.24</v>
      </c>
      <c r="E115" s="626" t="s">
        <v>0</v>
      </c>
      <c r="F115" s="627"/>
      <c r="G115" s="627">
        <f>D115*F115</f>
        <v>0</v>
      </c>
      <c r="H115" s="19"/>
      <c r="I115" s="21"/>
    </row>
    <row r="116" spans="1:9" s="20" customFormat="1" x14ac:dyDescent="0.25">
      <c r="A116" s="641"/>
      <c r="B116" s="644"/>
      <c r="C116" s="637"/>
      <c r="D116" s="744"/>
      <c r="E116" s="637"/>
      <c r="F116" s="744"/>
      <c r="G116" s="744"/>
      <c r="H116" s="19"/>
      <c r="I116" s="21"/>
    </row>
    <row r="117" spans="1:9" s="20" customFormat="1" ht="27.75" customHeight="1" x14ac:dyDescent="0.25">
      <c r="A117" s="641" t="s">
        <v>72</v>
      </c>
      <c r="B117" s="638" t="s">
        <v>92</v>
      </c>
      <c r="C117" s="626" t="s">
        <v>15</v>
      </c>
      <c r="D117" s="627">
        <v>2.6</v>
      </c>
      <c r="E117" s="626" t="s">
        <v>0</v>
      </c>
      <c r="F117" s="627"/>
      <c r="G117" s="627">
        <f>D117*F117</f>
        <v>0</v>
      </c>
      <c r="H117" s="19"/>
      <c r="I117" s="21"/>
    </row>
    <row r="118" spans="1:9" s="20" customFormat="1" x14ac:dyDescent="0.25">
      <c r="A118" s="641"/>
      <c r="B118" s="644"/>
      <c r="C118" s="626"/>
      <c r="D118" s="627"/>
      <c r="E118" s="626"/>
      <c r="F118" s="627"/>
      <c r="G118" s="627"/>
      <c r="H118" s="19"/>
      <c r="I118" s="21"/>
    </row>
    <row r="119" spans="1:9" s="20" customFormat="1" ht="25.5" customHeight="1" x14ac:dyDescent="0.25">
      <c r="A119" s="641" t="s">
        <v>75</v>
      </c>
      <c r="B119" s="638" t="s">
        <v>91</v>
      </c>
      <c r="C119" s="626" t="s">
        <v>16</v>
      </c>
      <c r="D119" s="627">
        <v>67</v>
      </c>
      <c r="E119" s="626" t="s">
        <v>0</v>
      </c>
      <c r="F119" s="627"/>
      <c r="G119" s="627">
        <f>D119*F119</f>
        <v>0</v>
      </c>
      <c r="H119" s="19"/>
      <c r="I119" s="21"/>
    </row>
    <row r="120" spans="1:9" s="20" customFormat="1" x14ac:dyDescent="0.25">
      <c r="A120" s="641"/>
      <c r="B120" s="644"/>
      <c r="C120" s="626"/>
      <c r="D120" s="627"/>
      <c r="E120" s="626"/>
      <c r="F120" s="627"/>
      <c r="G120" s="627"/>
      <c r="H120" s="19"/>
      <c r="I120" s="21"/>
    </row>
    <row r="121" spans="1:9" s="20" customFormat="1" ht="54.75" customHeight="1" x14ac:dyDescent="0.25">
      <c r="A121" s="648" t="s">
        <v>76</v>
      </c>
      <c r="B121" s="638" t="s">
        <v>69</v>
      </c>
      <c r="C121" s="626" t="s">
        <v>70</v>
      </c>
      <c r="D121" s="627">
        <v>112</v>
      </c>
      <c r="E121" s="626" t="s">
        <v>0</v>
      </c>
      <c r="F121" s="627"/>
      <c r="G121" s="627">
        <f>D121*F121</f>
        <v>0</v>
      </c>
      <c r="H121" s="19"/>
      <c r="I121" s="21"/>
    </row>
    <row r="122" spans="1:9" s="20" customFormat="1" x14ac:dyDescent="0.25">
      <c r="A122" s="641"/>
      <c r="B122" s="644"/>
      <c r="C122" s="626"/>
      <c r="D122" s="627"/>
      <c r="E122" s="626"/>
      <c r="F122" s="627"/>
      <c r="G122" s="627"/>
      <c r="H122" s="19"/>
      <c r="I122" s="21"/>
    </row>
    <row r="123" spans="1:9" s="20" customFormat="1" ht="105" customHeight="1" x14ac:dyDescent="0.25">
      <c r="A123" s="641" t="s">
        <v>77</v>
      </c>
      <c r="B123" s="638" t="s">
        <v>71</v>
      </c>
      <c r="C123" s="626" t="s">
        <v>15</v>
      </c>
      <c r="D123" s="627">
        <v>64.8</v>
      </c>
      <c r="E123" s="626" t="s">
        <v>0</v>
      </c>
      <c r="F123" s="627"/>
      <c r="G123" s="627">
        <f>D123*F123</f>
        <v>0</v>
      </c>
      <c r="H123" s="19"/>
      <c r="I123" s="21"/>
    </row>
    <row r="124" spans="1:9" s="20" customFormat="1" x14ac:dyDescent="0.25">
      <c r="A124" s="647"/>
      <c r="B124" s="644"/>
      <c r="C124" s="626"/>
      <c r="D124" s="627"/>
      <c r="E124" s="626"/>
      <c r="F124" s="627"/>
      <c r="G124" s="627"/>
      <c r="H124" s="19"/>
      <c r="I124" s="21"/>
    </row>
    <row r="125" spans="1:9" s="20" customFormat="1" ht="67.650000000000006" customHeight="1" x14ac:dyDescent="0.25">
      <c r="A125" s="641" t="s">
        <v>79</v>
      </c>
      <c r="B125" s="638" t="s">
        <v>73</v>
      </c>
      <c r="C125" s="626" t="s">
        <v>15</v>
      </c>
      <c r="D125" s="627">
        <v>40</v>
      </c>
      <c r="E125" s="626" t="s">
        <v>0</v>
      </c>
      <c r="F125" s="627"/>
      <c r="G125" s="627">
        <f>D125*F125</f>
        <v>0</v>
      </c>
      <c r="H125" s="19"/>
      <c r="I125" s="21"/>
    </row>
    <row r="126" spans="1:9" s="20" customFormat="1" x14ac:dyDescent="0.25">
      <c r="A126" s="641"/>
      <c r="B126" s="644"/>
      <c r="C126" s="626"/>
      <c r="D126" s="627"/>
      <c r="E126" s="626"/>
      <c r="F126" s="627"/>
      <c r="G126" s="627"/>
      <c r="H126" s="19"/>
      <c r="I126" s="21"/>
    </row>
    <row r="127" spans="1:9" s="20" customFormat="1" ht="90" customHeight="1" x14ac:dyDescent="0.25">
      <c r="A127" s="641" t="s">
        <v>81</v>
      </c>
      <c r="B127" s="638" t="s">
        <v>74</v>
      </c>
      <c r="C127" s="626" t="s">
        <v>15</v>
      </c>
      <c r="D127" s="627">
        <v>95</v>
      </c>
      <c r="E127" s="626" t="s">
        <v>0</v>
      </c>
      <c r="F127" s="627"/>
      <c r="G127" s="627">
        <f>D127*F127</f>
        <v>0</v>
      </c>
      <c r="H127" s="19"/>
      <c r="I127" s="21"/>
    </row>
    <row r="128" spans="1:9" s="20" customFormat="1" x14ac:dyDescent="0.25">
      <c r="A128" s="641"/>
      <c r="B128" s="644"/>
      <c r="C128" s="626"/>
      <c r="D128" s="627"/>
      <c r="E128" s="626"/>
      <c r="F128" s="627"/>
      <c r="G128" s="627"/>
      <c r="H128" s="19"/>
      <c r="I128" s="21"/>
    </row>
    <row r="129" spans="1:9" s="20" customFormat="1" ht="92.25" customHeight="1" x14ac:dyDescent="0.25">
      <c r="A129" s="641" t="s">
        <v>82</v>
      </c>
      <c r="B129" s="638" t="s">
        <v>78</v>
      </c>
      <c r="C129" s="626" t="s">
        <v>15</v>
      </c>
      <c r="D129" s="627">
        <v>65</v>
      </c>
      <c r="E129" s="626" t="s">
        <v>0</v>
      </c>
      <c r="F129" s="627"/>
      <c r="G129" s="627">
        <f>D129*F129</f>
        <v>0</v>
      </c>
      <c r="H129" s="19"/>
      <c r="I129" s="21"/>
    </row>
    <row r="130" spans="1:9" s="20" customFormat="1" x14ac:dyDescent="0.25">
      <c r="A130" s="647"/>
      <c r="B130" s="644"/>
      <c r="C130" s="626"/>
      <c r="D130" s="627"/>
      <c r="E130" s="626"/>
      <c r="F130" s="627"/>
      <c r="G130" s="627"/>
      <c r="H130" s="19"/>
      <c r="I130" s="21"/>
    </row>
    <row r="131" spans="1:9" s="20" customFormat="1" ht="103.65" customHeight="1" x14ac:dyDescent="0.25">
      <c r="A131" s="641" t="s">
        <v>83</v>
      </c>
      <c r="B131" s="649" t="s">
        <v>80</v>
      </c>
      <c r="C131" s="626" t="s">
        <v>15</v>
      </c>
      <c r="D131" s="627">
        <v>650</v>
      </c>
      <c r="E131" s="626" t="s">
        <v>0</v>
      </c>
      <c r="F131" s="627"/>
      <c r="G131" s="627">
        <f>D131*F131</f>
        <v>0</v>
      </c>
      <c r="H131" s="19"/>
      <c r="I131" s="21"/>
    </row>
    <row r="132" spans="1:9" s="20" customFormat="1" x14ac:dyDescent="0.25">
      <c r="A132" s="647"/>
      <c r="B132" s="644"/>
      <c r="C132" s="626"/>
      <c r="D132" s="627"/>
      <c r="E132" s="626"/>
      <c r="F132" s="627"/>
      <c r="G132" s="627"/>
      <c r="H132" s="19"/>
      <c r="I132" s="21"/>
    </row>
    <row r="133" spans="1:9" s="20" customFormat="1" ht="81" customHeight="1" x14ac:dyDescent="0.25">
      <c r="A133" s="647"/>
      <c r="B133" s="638" t="s">
        <v>94</v>
      </c>
      <c r="C133" s="626"/>
      <c r="D133" s="627"/>
      <c r="E133" s="626"/>
      <c r="F133" s="627"/>
      <c r="G133" s="627"/>
      <c r="H133" s="19"/>
      <c r="I133" s="21"/>
    </row>
    <row r="134" spans="1:9" s="20" customFormat="1" x14ac:dyDescent="0.25">
      <c r="A134" s="647"/>
      <c r="B134" s="638"/>
      <c r="C134" s="626"/>
      <c r="D134" s="627"/>
      <c r="E134" s="626"/>
      <c r="F134" s="627"/>
      <c r="G134" s="627"/>
      <c r="H134" s="19"/>
      <c r="I134" s="21"/>
    </row>
    <row r="135" spans="1:9" s="719" customFormat="1" ht="20.100000000000001" customHeight="1" x14ac:dyDescent="0.25">
      <c r="A135" s="751" t="str">
        <f>A65</f>
        <v>2.</v>
      </c>
      <c r="B135" s="746" t="str">
        <f>"UKUPNO "&amp;B65</f>
        <v>UKUPNO ZEMLJANI RADOVI</v>
      </c>
      <c r="C135" s="747"/>
      <c r="D135" s="748"/>
      <c r="E135" s="747"/>
      <c r="F135" s="748"/>
      <c r="G135" s="749">
        <f>SUM(G69:G134)</f>
        <v>0</v>
      </c>
      <c r="H135" s="5"/>
      <c r="I135" s="750"/>
    </row>
    <row r="136" spans="1:9" s="20" customFormat="1" x14ac:dyDescent="0.25">
      <c r="A136" s="647"/>
      <c r="B136" s="638"/>
      <c r="C136" s="626"/>
      <c r="D136" s="627"/>
      <c r="E136" s="626"/>
      <c r="F136" s="627"/>
      <c r="G136" s="627"/>
      <c r="H136" s="19"/>
      <c r="I136" s="21"/>
    </row>
    <row r="137" spans="1:9" s="20" customFormat="1" ht="15.6" x14ac:dyDescent="0.25">
      <c r="A137" s="737" t="s">
        <v>23</v>
      </c>
      <c r="B137" s="26" t="s">
        <v>93</v>
      </c>
      <c r="C137" s="626"/>
      <c r="D137" s="627"/>
      <c r="E137" s="626"/>
      <c r="F137" s="627"/>
      <c r="G137" s="627"/>
      <c r="H137" s="19"/>
      <c r="I137" s="21"/>
    </row>
    <row r="138" spans="1:9" s="20" customFormat="1" ht="15.6" x14ac:dyDescent="0.25">
      <c r="A138" s="737"/>
      <c r="B138" s="26"/>
      <c r="C138" s="626"/>
      <c r="D138" s="627"/>
      <c r="E138" s="626"/>
      <c r="F138" s="627"/>
      <c r="G138" s="627"/>
      <c r="H138" s="19"/>
      <c r="I138" s="21"/>
    </row>
    <row r="139" spans="1:9" s="20" customFormat="1" ht="15.6" x14ac:dyDescent="0.25">
      <c r="A139" s="737"/>
      <c r="B139" s="638" t="s">
        <v>95</v>
      </c>
      <c r="C139" s="626"/>
      <c r="D139" s="627"/>
      <c r="E139" s="626"/>
      <c r="F139" s="627"/>
      <c r="G139" s="627"/>
      <c r="H139" s="19"/>
      <c r="I139" s="21"/>
    </row>
    <row r="140" spans="1:9" s="20" customFormat="1" x14ac:dyDescent="0.25">
      <c r="A140" s="647"/>
      <c r="B140" s="644"/>
      <c r="C140" s="626"/>
      <c r="D140" s="627"/>
      <c r="E140" s="626"/>
      <c r="F140" s="627"/>
      <c r="G140" s="627"/>
      <c r="H140" s="19"/>
      <c r="I140" s="21"/>
    </row>
    <row r="141" spans="1:9" s="20" customFormat="1" ht="39.75" customHeight="1" x14ac:dyDescent="0.25">
      <c r="A141" s="641" t="s">
        <v>96</v>
      </c>
      <c r="B141" s="649" t="s">
        <v>97</v>
      </c>
      <c r="C141" s="626"/>
      <c r="D141" s="627"/>
      <c r="E141" s="626"/>
      <c r="F141" s="627"/>
      <c r="G141" s="627"/>
      <c r="H141" s="19"/>
      <c r="I141" s="21"/>
    </row>
    <row r="142" spans="1:9" s="20" customFormat="1" x14ac:dyDescent="0.25">
      <c r="A142" s="647"/>
      <c r="B142" s="644" t="s">
        <v>98</v>
      </c>
      <c r="C142" s="626" t="s">
        <v>16</v>
      </c>
      <c r="D142" s="627">
        <v>18</v>
      </c>
      <c r="E142" s="626" t="s">
        <v>0</v>
      </c>
      <c r="F142" s="627"/>
      <c r="G142" s="627">
        <f t="shared" ref="G142:G145" si="13">D142*F142</f>
        <v>0</v>
      </c>
      <c r="H142" s="19"/>
      <c r="I142" s="21"/>
    </row>
    <row r="143" spans="1:9" s="20" customFormat="1" ht="27" customHeight="1" x14ac:dyDescent="0.25">
      <c r="A143" s="647"/>
      <c r="B143" s="649" t="s">
        <v>107</v>
      </c>
      <c r="C143" s="626" t="s">
        <v>16</v>
      </c>
      <c r="D143" s="627">
        <v>9</v>
      </c>
      <c r="E143" s="626" t="s">
        <v>0</v>
      </c>
      <c r="F143" s="627"/>
      <c r="G143" s="627">
        <f t="shared" si="13"/>
        <v>0</v>
      </c>
      <c r="H143" s="19"/>
      <c r="I143" s="21"/>
    </row>
    <row r="144" spans="1:9" s="20" customFormat="1" ht="39.15" customHeight="1" x14ac:dyDescent="0.25">
      <c r="A144" s="647"/>
      <c r="B144" s="638" t="s">
        <v>108</v>
      </c>
      <c r="C144" s="626" t="s">
        <v>16</v>
      </c>
      <c r="D144" s="627">
        <v>29.6</v>
      </c>
      <c r="E144" s="626" t="s">
        <v>0</v>
      </c>
      <c r="F144" s="627"/>
      <c r="G144" s="627">
        <f t="shared" si="13"/>
        <v>0</v>
      </c>
      <c r="H144" s="19"/>
      <c r="I144" s="21"/>
    </row>
    <row r="145" spans="1:9" s="20" customFormat="1" x14ac:dyDescent="0.25">
      <c r="A145" s="647"/>
      <c r="B145" s="650" t="s">
        <v>99</v>
      </c>
      <c r="C145" s="626" t="s">
        <v>16</v>
      </c>
      <c r="D145" s="627">
        <v>2.2000000000000002</v>
      </c>
      <c r="E145" s="626" t="s">
        <v>0</v>
      </c>
      <c r="F145" s="627"/>
      <c r="G145" s="627">
        <f t="shared" si="13"/>
        <v>0</v>
      </c>
      <c r="H145" s="19"/>
      <c r="I145" s="21"/>
    </row>
    <row r="146" spans="1:9" s="20" customFormat="1" x14ac:dyDescent="0.25">
      <c r="A146" s="647"/>
      <c r="B146" s="651" t="s">
        <v>100</v>
      </c>
      <c r="C146" s="626"/>
      <c r="D146" s="627"/>
      <c r="E146" s="626"/>
      <c r="F146" s="627"/>
      <c r="G146" s="627"/>
      <c r="H146" s="19"/>
      <c r="I146" s="21"/>
    </row>
    <row r="147" spans="1:9" s="20" customFormat="1" x14ac:dyDescent="0.25">
      <c r="A147" s="647"/>
      <c r="B147" s="652" t="s">
        <v>101</v>
      </c>
      <c r="C147" s="626" t="s">
        <v>16</v>
      </c>
      <c r="D147" s="627">
        <v>19</v>
      </c>
      <c r="E147" s="626"/>
      <c r="F147" s="627"/>
      <c r="G147" s="627"/>
      <c r="H147" s="19"/>
      <c r="I147" s="21"/>
    </row>
    <row r="148" spans="1:9" s="20" customFormat="1" x14ac:dyDescent="0.25">
      <c r="A148" s="647"/>
      <c r="B148" s="650" t="s">
        <v>102</v>
      </c>
      <c r="C148" s="626" t="s">
        <v>16</v>
      </c>
      <c r="D148" s="627">
        <v>6</v>
      </c>
      <c r="E148" s="626"/>
      <c r="F148" s="627"/>
      <c r="G148" s="627"/>
      <c r="H148" s="19"/>
      <c r="I148" s="21"/>
    </row>
    <row r="149" spans="1:9" s="20" customFormat="1" x14ac:dyDescent="0.25">
      <c r="A149" s="647"/>
      <c r="B149" s="650" t="s">
        <v>103</v>
      </c>
      <c r="C149" s="626" t="s">
        <v>16</v>
      </c>
      <c r="D149" s="627">
        <v>21</v>
      </c>
      <c r="E149" s="626"/>
      <c r="F149" s="627"/>
      <c r="G149" s="627"/>
      <c r="H149" s="19"/>
      <c r="I149" s="21"/>
    </row>
    <row r="150" spans="1:9" s="20" customFormat="1" x14ac:dyDescent="0.25">
      <c r="A150" s="647"/>
      <c r="B150" s="650" t="s">
        <v>104</v>
      </c>
      <c r="C150" s="626" t="s">
        <v>16</v>
      </c>
      <c r="D150" s="627">
        <v>7.6</v>
      </c>
      <c r="E150" s="626"/>
      <c r="F150" s="627"/>
      <c r="G150" s="627"/>
      <c r="H150" s="19"/>
      <c r="I150" s="21"/>
    </row>
    <row r="151" spans="1:9" s="20" customFormat="1" x14ac:dyDescent="0.25">
      <c r="A151" s="647"/>
      <c r="B151" s="650" t="s">
        <v>105</v>
      </c>
      <c r="C151" s="626" t="s">
        <v>16</v>
      </c>
      <c r="D151" s="627">
        <v>19.5</v>
      </c>
      <c r="E151" s="626"/>
      <c r="F151" s="627"/>
      <c r="G151" s="627"/>
      <c r="H151" s="19"/>
      <c r="I151" s="21"/>
    </row>
    <row r="152" spans="1:9" s="20" customFormat="1" x14ac:dyDescent="0.25">
      <c r="A152" s="647"/>
      <c r="B152" s="650" t="s">
        <v>106</v>
      </c>
      <c r="C152" s="626" t="s">
        <v>16</v>
      </c>
      <c r="D152" s="627">
        <v>1.9</v>
      </c>
      <c r="E152" s="626"/>
      <c r="F152" s="627"/>
      <c r="G152" s="627"/>
      <c r="H152" s="19"/>
      <c r="I152" s="21"/>
    </row>
    <row r="153" spans="1:9" s="20" customFormat="1" x14ac:dyDescent="0.25">
      <c r="A153" s="647"/>
      <c r="B153" s="644"/>
      <c r="C153" s="626" t="s">
        <v>16</v>
      </c>
      <c r="D153" s="627">
        <f>SUM(D147:D152)</f>
        <v>75</v>
      </c>
      <c r="E153" s="626" t="s">
        <v>0</v>
      </c>
      <c r="F153" s="627"/>
      <c r="G153" s="627">
        <f t="shared" ref="G153" si="14">D153*F153</f>
        <v>0</v>
      </c>
      <c r="H153" s="19"/>
      <c r="I153" s="21"/>
    </row>
    <row r="154" spans="1:9" s="20" customFormat="1" x14ac:dyDescent="0.25">
      <c r="A154" s="647"/>
      <c r="B154" s="644"/>
      <c r="C154" s="626"/>
      <c r="D154" s="627"/>
      <c r="E154" s="626"/>
      <c r="F154" s="627"/>
      <c r="G154" s="627"/>
      <c r="H154" s="19"/>
      <c r="I154" s="21"/>
    </row>
    <row r="155" spans="1:9" s="20" customFormat="1" ht="52.5" customHeight="1" x14ac:dyDescent="0.25">
      <c r="A155" s="641" t="s">
        <v>110</v>
      </c>
      <c r="B155" s="638" t="s">
        <v>109</v>
      </c>
      <c r="C155" s="626"/>
      <c r="D155" s="627"/>
      <c r="E155" s="626"/>
      <c r="F155" s="627"/>
      <c r="G155" s="627"/>
      <c r="H155" s="19"/>
      <c r="I155" s="21"/>
    </row>
    <row r="156" spans="1:9" s="20" customFormat="1" x14ac:dyDescent="0.25">
      <c r="A156" s="641"/>
      <c r="B156" s="644"/>
      <c r="C156" s="626"/>
      <c r="D156" s="627"/>
      <c r="E156" s="626"/>
      <c r="F156" s="627"/>
      <c r="G156" s="627"/>
      <c r="H156" s="19"/>
      <c r="I156" s="21"/>
    </row>
    <row r="157" spans="1:9" s="20" customFormat="1" ht="27" customHeight="1" x14ac:dyDescent="0.25">
      <c r="A157" s="641" t="s">
        <v>111</v>
      </c>
      <c r="B157" s="638" t="s">
        <v>112</v>
      </c>
      <c r="C157" s="626"/>
      <c r="D157" s="627"/>
      <c r="E157" s="626"/>
      <c r="F157" s="627"/>
      <c r="G157" s="627"/>
      <c r="H157" s="19"/>
      <c r="I157" s="21"/>
    </row>
    <row r="158" spans="1:9" s="20" customFormat="1" ht="12.75" customHeight="1" x14ac:dyDescent="0.25">
      <c r="A158" s="641"/>
      <c r="B158" s="652" t="s">
        <v>101</v>
      </c>
      <c r="C158" s="626" t="s">
        <v>15</v>
      </c>
      <c r="D158" s="627">
        <v>39</v>
      </c>
      <c r="E158" s="626"/>
      <c r="F158" s="627"/>
      <c r="G158" s="627"/>
      <c r="H158" s="19"/>
      <c r="I158" s="21"/>
    </row>
    <row r="159" spans="1:9" s="20" customFormat="1" ht="12.75" customHeight="1" x14ac:dyDescent="0.25">
      <c r="A159" s="641"/>
      <c r="B159" s="650" t="s">
        <v>102</v>
      </c>
      <c r="C159" s="626" t="s">
        <v>15</v>
      </c>
      <c r="D159" s="627">
        <v>10</v>
      </c>
      <c r="E159" s="626"/>
      <c r="F159" s="627"/>
      <c r="G159" s="627"/>
      <c r="H159" s="19"/>
      <c r="I159" s="21"/>
    </row>
    <row r="160" spans="1:9" s="20" customFormat="1" ht="12.75" customHeight="1" x14ac:dyDescent="0.25">
      <c r="A160" s="641"/>
      <c r="B160" s="650" t="s">
        <v>103</v>
      </c>
      <c r="C160" s="626" t="s">
        <v>15</v>
      </c>
      <c r="D160" s="627">
        <v>29</v>
      </c>
      <c r="E160" s="626"/>
      <c r="F160" s="627"/>
      <c r="G160" s="627"/>
      <c r="H160" s="19"/>
      <c r="I160" s="21"/>
    </row>
    <row r="161" spans="1:9" s="20" customFormat="1" ht="12.75" customHeight="1" x14ac:dyDescent="0.25">
      <c r="A161" s="641"/>
      <c r="B161" s="650" t="s">
        <v>104</v>
      </c>
      <c r="C161" s="626" t="s">
        <v>15</v>
      </c>
      <c r="D161" s="627">
        <v>7</v>
      </c>
      <c r="E161" s="626"/>
      <c r="F161" s="627"/>
      <c r="G161" s="627"/>
      <c r="H161" s="19"/>
      <c r="I161" s="21"/>
    </row>
    <row r="162" spans="1:9" s="20" customFormat="1" ht="12.75" customHeight="1" x14ac:dyDescent="0.25">
      <c r="A162" s="641"/>
      <c r="B162" s="650" t="s">
        <v>105</v>
      </c>
      <c r="C162" s="626" t="s">
        <v>15</v>
      </c>
      <c r="D162" s="627">
        <v>13</v>
      </c>
      <c r="E162" s="626"/>
      <c r="F162" s="627"/>
      <c r="G162" s="627"/>
      <c r="H162" s="19"/>
      <c r="I162" s="21"/>
    </row>
    <row r="163" spans="1:9" s="20" customFormat="1" ht="12.75" customHeight="1" x14ac:dyDescent="0.25">
      <c r="A163" s="641"/>
      <c r="B163" s="650" t="s">
        <v>113</v>
      </c>
      <c r="C163" s="626" t="s">
        <v>15</v>
      </c>
      <c r="D163" s="627">
        <v>3</v>
      </c>
      <c r="E163" s="626"/>
      <c r="F163" s="627"/>
      <c r="G163" s="627"/>
      <c r="H163" s="19"/>
      <c r="I163" s="21"/>
    </row>
    <row r="164" spans="1:9" s="20" customFormat="1" ht="12.75" customHeight="1" x14ac:dyDescent="0.25">
      <c r="A164" s="641"/>
      <c r="B164" s="669" t="s">
        <v>1555</v>
      </c>
      <c r="C164" s="626" t="s">
        <v>15</v>
      </c>
      <c r="D164" s="627">
        <f>SUM(D158:D163)</f>
        <v>101</v>
      </c>
      <c r="E164" s="626" t="s">
        <v>0</v>
      </c>
      <c r="F164" s="627"/>
      <c r="G164" s="627">
        <f t="shared" ref="G164" si="15">D164*F164</f>
        <v>0</v>
      </c>
      <c r="H164" s="19"/>
      <c r="I164" s="21"/>
    </row>
    <row r="165" spans="1:9" s="20" customFormat="1" ht="15" customHeight="1" x14ac:dyDescent="0.25">
      <c r="A165" s="641"/>
      <c r="B165" s="638"/>
      <c r="C165" s="626"/>
      <c r="D165" s="627"/>
      <c r="E165" s="626"/>
      <c r="F165" s="627"/>
      <c r="G165" s="627"/>
      <c r="H165" s="19"/>
      <c r="I165" s="21"/>
    </row>
    <row r="166" spans="1:9" s="20" customFormat="1" ht="27.75" customHeight="1" x14ac:dyDescent="0.25">
      <c r="A166" s="641" t="s">
        <v>115</v>
      </c>
      <c r="B166" s="638" t="s">
        <v>114</v>
      </c>
      <c r="C166" s="626" t="s">
        <v>15</v>
      </c>
      <c r="D166" s="627">
        <v>3.3</v>
      </c>
      <c r="E166" s="626" t="s">
        <v>0</v>
      </c>
      <c r="F166" s="627"/>
      <c r="G166" s="627">
        <f t="shared" ref="G166" si="16">D166*F166</f>
        <v>0</v>
      </c>
      <c r="H166" s="19"/>
      <c r="I166" s="21"/>
    </row>
    <row r="167" spans="1:9" s="20" customFormat="1" ht="14.25" customHeight="1" x14ac:dyDescent="0.25">
      <c r="A167" s="641"/>
      <c r="B167" s="638"/>
      <c r="C167" s="637"/>
      <c r="D167" s="744"/>
      <c r="E167" s="637"/>
      <c r="F167" s="744"/>
      <c r="G167" s="744"/>
      <c r="H167" s="19"/>
      <c r="I167" s="21"/>
    </row>
    <row r="168" spans="1:9" s="20" customFormat="1" ht="128.25" customHeight="1" x14ac:dyDescent="0.25">
      <c r="A168" s="641" t="s">
        <v>117</v>
      </c>
      <c r="B168" s="649" t="s">
        <v>116</v>
      </c>
      <c r="C168" s="626"/>
      <c r="D168" s="627"/>
      <c r="E168" s="626"/>
      <c r="F168" s="627"/>
      <c r="G168" s="627"/>
      <c r="H168" s="19"/>
      <c r="I168" s="21"/>
    </row>
    <row r="169" spans="1:9" s="20" customFormat="1" ht="26.4" customHeight="1" x14ac:dyDescent="0.25">
      <c r="A169" s="641"/>
      <c r="B169" s="638" t="s">
        <v>118</v>
      </c>
      <c r="C169" s="626" t="s">
        <v>16</v>
      </c>
      <c r="D169" s="627">
        <v>235</v>
      </c>
      <c r="E169" s="626" t="s">
        <v>0</v>
      </c>
      <c r="F169" s="627"/>
      <c r="G169" s="627">
        <f t="shared" ref="G169" si="17">D169*F169</f>
        <v>0</v>
      </c>
      <c r="H169" s="19"/>
      <c r="I169" s="21"/>
    </row>
    <row r="170" spans="1:9" s="20" customFormat="1" ht="27" customHeight="1" x14ac:dyDescent="0.25">
      <c r="A170" s="641"/>
      <c r="B170" s="638" t="s">
        <v>119</v>
      </c>
      <c r="C170" s="626" t="s">
        <v>16</v>
      </c>
      <c r="D170" s="627">
        <v>105</v>
      </c>
      <c r="E170" s="626" t="s">
        <v>0</v>
      </c>
      <c r="F170" s="627"/>
      <c r="G170" s="627">
        <f t="shared" ref="G170" si="18">D170*F170</f>
        <v>0</v>
      </c>
      <c r="H170" s="19"/>
      <c r="I170" s="21"/>
    </row>
    <row r="171" spans="1:9" s="20" customFormat="1" ht="14.25" customHeight="1" x14ac:dyDescent="0.25">
      <c r="A171" s="641"/>
      <c r="B171" s="638"/>
      <c r="C171" s="626"/>
      <c r="D171" s="627"/>
      <c r="E171" s="626"/>
      <c r="F171" s="627"/>
      <c r="G171" s="627"/>
      <c r="H171" s="19"/>
      <c r="I171" s="21"/>
    </row>
    <row r="172" spans="1:9" s="20" customFormat="1" ht="141" customHeight="1" x14ac:dyDescent="0.25">
      <c r="A172" s="641" t="s">
        <v>120</v>
      </c>
      <c r="B172" s="638" t="s">
        <v>121</v>
      </c>
      <c r="C172" s="626" t="s">
        <v>15</v>
      </c>
      <c r="D172" s="627">
        <v>52</v>
      </c>
      <c r="E172" s="626" t="s">
        <v>0</v>
      </c>
      <c r="F172" s="627"/>
      <c r="G172" s="627">
        <f t="shared" ref="G172" si="19">D172*F172</f>
        <v>0</v>
      </c>
      <c r="H172" s="19"/>
      <c r="I172" s="21"/>
    </row>
    <row r="173" spans="1:9" s="20" customFormat="1" ht="14.25" customHeight="1" x14ac:dyDescent="0.25">
      <c r="A173" s="641"/>
      <c r="B173" s="638"/>
      <c r="C173" s="626"/>
      <c r="D173" s="627"/>
      <c r="E173" s="626"/>
      <c r="F173" s="627"/>
      <c r="G173" s="627"/>
      <c r="H173" s="19"/>
      <c r="I173" s="21"/>
    </row>
    <row r="174" spans="1:9" s="20" customFormat="1" ht="92.25" customHeight="1" x14ac:dyDescent="0.25">
      <c r="A174" s="641" t="s">
        <v>123</v>
      </c>
      <c r="B174" s="638" t="s">
        <v>122</v>
      </c>
      <c r="C174" s="626" t="s">
        <v>15</v>
      </c>
      <c r="D174" s="627">
        <v>35</v>
      </c>
      <c r="E174" s="626" t="s">
        <v>0</v>
      </c>
      <c r="F174" s="627"/>
      <c r="G174" s="627">
        <f t="shared" ref="G174" si="20">D174*F174</f>
        <v>0</v>
      </c>
      <c r="H174" s="19"/>
      <c r="I174" s="21"/>
    </row>
    <row r="175" spans="1:9" s="20" customFormat="1" ht="14.25" customHeight="1" x14ac:dyDescent="0.25">
      <c r="A175" s="641"/>
      <c r="B175" s="638"/>
      <c r="C175" s="626"/>
      <c r="D175" s="627"/>
      <c r="E175" s="626"/>
      <c r="F175" s="627"/>
      <c r="G175" s="627"/>
      <c r="H175" s="19"/>
      <c r="I175" s="21"/>
    </row>
    <row r="176" spans="1:9" s="20" customFormat="1" ht="39.15" customHeight="1" x14ac:dyDescent="0.25">
      <c r="A176" s="641" t="s">
        <v>125</v>
      </c>
      <c r="B176" s="638" t="s">
        <v>124</v>
      </c>
      <c r="C176" s="626" t="s">
        <v>15</v>
      </c>
      <c r="D176" s="627">
        <v>19</v>
      </c>
      <c r="E176" s="626" t="s">
        <v>0</v>
      </c>
      <c r="F176" s="627"/>
      <c r="G176" s="627">
        <f t="shared" ref="G176" si="21">D176*F176</f>
        <v>0</v>
      </c>
      <c r="H176" s="19"/>
      <c r="I176" s="21"/>
    </row>
    <row r="177" spans="1:9" s="20" customFormat="1" ht="14.25" customHeight="1" x14ac:dyDescent="0.25">
      <c r="A177" s="641"/>
      <c r="B177" s="638"/>
      <c r="C177" s="626"/>
      <c r="D177" s="627"/>
      <c r="E177" s="626"/>
      <c r="F177" s="627"/>
      <c r="G177" s="627"/>
      <c r="H177" s="19"/>
      <c r="I177" s="21"/>
    </row>
    <row r="178" spans="1:9" s="20" customFormat="1" ht="51" customHeight="1" x14ac:dyDescent="0.25">
      <c r="A178" s="641" t="s">
        <v>126</v>
      </c>
      <c r="B178" s="638" t="s">
        <v>127</v>
      </c>
      <c r="C178" s="626" t="s">
        <v>15</v>
      </c>
      <c r="D178" s="627">
        <v>4.5</v>
      </c>
      <c r="E178" s="626" t="s">
        <v>0</v>
      </c>
      <c r="F178" s="627"/>
      <c r="G178" s="627">
        <f t="shared" ref="G178" si="22">D178*F178</f>
        <v>0</v>
      </c>
      <c r="H178" s="19"/>
      <c r="I178" s="21"/>
    </row>
    <row r="179" spans="1:9" s="20" customFormat="1" ht="14.25" customHeight="1" x14ac:dyDescent="0.25">
      <c r="A179" s="641"/>
      <c r="B179" s="638"/>
      <c r="C179" s="626"/>
      <c r="D179" s="627"/>
      <c r="E179" s="626"/>
      <c r="F179" s="627"/>
      <c r="G179" s="627"/>
      <c r="H179" s="19"/>
      <c r="I179" s="21"/>
    </row>
    <row r="180" spans="1:9" s="20" customFormat="1" ht="129.15" customHeight="1" x14ac:dyDescent="0.25">
      <c r="A180" s="641" t="s">
        <v>128</v>
      </c>
      <c r="B180" s="638" t="s">
        <v>129</v>
      </c>
      <c r="C180" s="626" t="s">
        <v>15</v>
      </c>
      <c r="D180" s="627">
        <v>3.5</v>
      </c>
      <c r="E180" s="626" t="s">
        <v>0</v>
      </c>
      <c r="F180" s="627"/>
      <c r="G180" s="627">
        <f t="shared" ref="G180" si="23">D180*F180</f>
        <v>0</v>
      </c>
      <c r="H180" s="19"/>
      <c r="I180" s="21"/>
    </row>
    <row r="181" spans="1:9" s="20" customFormat="1" ht="14.25" customHeight="1" x14ac:dyDescent="0.25">
      <c r="A181" s="641"/>
      <c r="B181" s="638"/>
      <c r="C181" s="626"/>
      <c r="D181" s="627"/>
      <c r="E181" s="626"/>
      <c r="F181" s="627"/>
      <c r="G181" s="627"/>
      <c r="H181" s="19"/>
      <c r="I181" s="21"/>
    </row>
    <row r="182" spans="1:9" s="20" customFormat="1" ht="39.75" customHeight="1" x14ac:dyDescent="0.25">
      <c r="A182" s="641" t="s">
        <v>130</v>
      </c>
      <c r="B182" s="638" t="s">
        <v>1700</v>
      </c>
      <c r="C182" s="626"/>
      <c r="D182" s="627"/>
      <c r="E182" s="626"/>
      <c r="F182" s="627"/>
      <c r="G182" s="627"/>
      <c r="H182" s="19"/>
      <c r="I182" s="21"/>
    </row>
    <row r="183" spans="1:9" s="20" customFormat="1" ht="14.25" customHeight="1" x14ac:dyDescent="0.25">
      <c r="A183" s="641"/>
      <c r="B183" s="638" t="s">
        <v>1701</v>
      </c>
      <c r="C183" s="626" t="s">
        <v>1</v>
      </c>
      <c r="D183" s="627">
        <v>12</v>
      </c>
      <c r="E183" s="626" t="s">
        <v>0</v>
      </c>
      <c r="F183" s="627"/>
      <c r="G183" s="627">
        <f t="shared" ref="G183" si="24">D183*F183</f>
        <v>0</v>
      </c>
      <c r="H183" s="19"/>
      <c r="I183" s="21"/>
    </row>
    <row r="184" spans="1:9" s="20" customFormat="1" ht="14.25" customHeight="1" x14ac:dyDescent="0.25">
      <c r="A184" s="641"/>
      <c r="B184" s="638" t="s">
        <v>1702</v>
      </c>
      <c r="C184" s="626" t="s">
        <v>1</v>
      </c>
      <c r="D184" s="627">
        <v>6</v>
      </c>
      <c r="E184" s="626" t="s">
        <v>0</v>
      </c>
      <c r="F184" s="627"/>
      <c r="G184" s="627">
        <f t="shared" ref="G184" si="25">D184*F184</f>
        <v>0</v>
      </c>
      <c r="H184" s="19"/>
      <c r="I184" s="21"/>
    </row>
    <row r="185" spans="1:9" s="20" customFormat="1" ht="14.25" customHeight="1" x14ac:dyDescent="0.25">
      <c r="A185" s="641"/>
      <c r="B185" s="638"/>
      <c r="C185" s="626"/>
      <c r="D185" s="627"/>
      <c r="E185" s="626"/>
      <c r="F185" s="627"/>
      <c r="G185" s="627"/>
      <c r="H185" s="19"/>
      <c r="I185" s="21"/>
    </row>
    <row r="186" spans="1:9" s="20" customFormat="1" ht="39.15" customHeight="1" x14ac:dyDescent="0.25">
      <c r="A186" s="641" t="s">
        <v>131</v>
      </c>
      <c r="B186" s="638" t="s">
        <v>132</v>
      </c>
      <c r="C186" s="626"/>
      <c r="D186" s="627"/>
      <c r="E186" s="626"/>
      <c r="F186" s="627"/>
      <c r="G186" s="627"/>
      <c r="H186" s="19"/>
      <c r="I186" s="21"/>
    </row>
    <row r="187" spans="1:9" s="20" customFormat="1" ht="14.25" customHeight="1" x14ac:dyDescent="0.25">
      <c r="A187" s="641"/>
      <c r="B187" s="638" t="s">
        <v>133</v>
      </c>
      <c r="C187" s="626" t="s">
        <v>1</v>
      </c>
      <c r="D187" s="627">
        <v>7</v>
      </c>
      <c r="E187" s="626" t="s">
        <v>0</v>
      </c>
      <c r="F187" s="627"/>
      <c r="G187" s="627">
        <f t="shared" ref="G187:G188" si="26">D187*F187</f>
        <v>0</v>
      </c>
      <c r="H187" s="19"/>
      <c r="I187" s="21"/>
    </row>
    <row r="188" spans="1:9" s="20" customFormat="1" ht="14.25" customHeight="1" x14ac:dyDescent="0.25">
      <c r="A188" s="641"/>
      <c r="B188" s="638" t="s">
        <v>134</v>
      </c>
      <c r="C188" s="626" t="s">
        <v>1</v>
      </c>
      <c r="D188" s="627">
        <v>10</v>
      </c>
      <c r="E188" s="626" t="s">
        <v>0</v>
      </c>
      <c r="F188" s="627"/>
      <c r="G188" s="627">
        <f t="shared" si="26"/>
        <v>0</v>
      </c>
      <c r="H188" s="19"/>
      <c r="I188" s="21"/>
    </row>
    <row r="189" spans="1:9" s="20" customFormat="1" ht="14.25" customHeight="1" x14ac:dyDescent="0.25">
      <c r="A189" s="641"/>
      <c r="B189" s="638"/>
      <c r="C189" s="626"/>
      <c r="D189" s="627"/>
      <c r="E189" s="626"/>
      <c r="F189" s="627"/>
      <c r="G189" s="627"/>
      <c r="H189" s="19"/>
      <c r="I189" s="21"/>
    </row>
    <row r="190" spans="1:9" s="20" customFormat="1" ht="51" customHeight="1" x14ac:dyDescent="0.25">
      <c r="A190" s="641" t="s">
        <v>135</v>
      </c>
      <c r="B190" s="638" t="s">
        <v>136</v>
      </c>
      <c r="C190" s="626"/>
      <c r="D190" s="627"/>
      <c r="E190" s="626"/>
      <c r="F190" s="627"/>
      <c r="G190" s="627"/>
      <c r="H190" s="19"/>
      <c r="I190" s="21"/>
    </row>
    <row r="191" spans="1:9" s="20" customFormat="1" ht="14.25" customHeight="1" x14ac:dyDescent="0.25">
      <c r="A191" s="641"/>
      <c r="B191" s="638" t="s">
        <v>137</v>
      </c>
      <c r="C191" s="626"/>
      <c r="D191" s="627"/>
      <c r="E191" s="626"/>
      <c r="F191" s="627"/>
      <c r="G191" s="627"/>
      <c r="H191" s="19"/>
      <c r="I191" s="21"/>
    </row>
    <row r="192" spans="1:9" s="20" customFormat="1" ht="14.25" customHeight="1" x14ac:dyDescent="0.25">
      <c r="A192" s="641"/>
      <c r="B192" s="638" t="s">
        <v>1708</v>
      </c>
      <c r="C192" s="626" t="s">
        <v>16</v>
      </c>
      <c r="D192" s="627">
        <v>65</v>
      </c>
      <c r="E192" s="626" t="s">
        <v>0</v>
      </c>
      <c r="F192" s="627"/>
      <c r="G192" s="627">
        <f t="shared" ref="G192" si="27">D192*F192</f>
        <v>0</v>
      </c>
      <c r="H192" s="19"/>
      <c r="I192" s="21"/>
    </row>
    <row r="193" spans="1:9" s="20" customFormat="1" ht="14.25" customHeight="1" x14ac:dyDescent="0.25">
      <c r="A193" s="641"/>
      <c r="B193" s="638" t="s">
        <v>1707</v>
      </c>
      <c r="C193" s="626" t="s">
        <v>16</v>
      </c>
      <c r="D193" s="627">
        <v>30</v>
      </c>
      <c r="E193" s="626" t="s">
        <v>0</v>
      </c>
      <c r="F193" s="627"/>
      <c r="G193" s="627">
        <f t="shared" ref="G193:G198" si="28">D193*F193</f>
        <v>0</v>
      </c>
      <c r="H193" s="19"/>
      <c r="I193" s="21"/>
    </row>
    <row r="194" spans="1:9" s="20" customFormat="1" ht="14.25" customHeight="1" x14ac:dyDescent="0.25">
      <c r="A194" s="641"/>
      <c r="B194" s="638" t="s">
        <v>1706</v>
      </c>
      <c r="C194" s="626" t="s">
        <v>16</v>
      </c>
      <c r="D194" s="627">
        <v>82</v>
      </c>
      <c r="E194" s="626" t="s">
        <v>0</v>
      </c>
      <c r="F194" s="627"/>
      <c r="G194" s="627">
        <f t="shared" si="28"/>
        <v>0</v>
      </c>
      <c r="H194" s="19"/>
      <c r="I194" s="21"/>
    </row>
    <row r="195" spans="1:9" s="20" customFormat="1" x14ac:dyDescent="0.25">
      <c r="A195" s="641"/>
      <c r="B195" s="638" t="s">
        <v>1705</v>
      </c>
      <c r="C195" s="626" t="s">
        <v>16</v>
      </c>
      <c r="D195" s="627">
        <v>143</v>
      </c>
      <c r="E195" s="626" t="s">
        <v>0</v>
      </c>
      <c r="F195" s="627"/>
      <c r="G195" s="627">
        <f t="shared" si="28"/>
        <v>0</v>
      </c>
      <c r="H195" s="19"/>
      <c r="I195" s="21"/>
    </row>
    <row r="196" spans="1:9" s="20" customFormat="1" ht="14.25" customHeight="1" x14ac:dyDescent="0.25">
      <c r="A196" s="641"/>
      <c r="B196" s="638" t="s">
        <v>138</v>
      </c>
      <c r="C196" s="626"/>
      <c r="D196" s="627"/>
      <c r="E196" s="626"/>
      <c r="F196" s="627"/>
      <c r="G196" s="627"/>
      <c r="H196" s="19"/>
      <c r="I196" s="21"/>
    </row>
    <row r="197" spans="1:9" s="20" customFormat="1" x14ac:dyDescent="0.25">
      <c r="A197" s="641"/>
      <c r="B197" s="638" t="s">
        <v>1704</v>
      </c>
      <c r="C197" s="626" t="s">
        <v>16</v>
      </c>
      <c r="D197" s="627">
        <v>31</v>
      </c>
      <c r="E197" s="626" t="s">
        <v>0</v>
      </c>
      <c r="F197" s="627"/>
      <c r="G197" s="627">
        <f t="shared" si="28"/>
        <v>0</v>
      </c>
      <c r="H197" s="19"/>
      <c r="I197" s="21"/>
    </row>
    <row r="198" spans="1:9" s="20" customFormat="1" ht="14.25" customHeight="1" x14ac:dyDescent="0.25">
      <c r="A198" s="641"/>
      <c r="B198" s="638" t="s">
        <v>1703</v>
      </c>
      <c r="C198" s="626" t="s">
        <v>16</v>
      </c>
      <c r="D198" s="627">
        <v>12</v>
      </c>
      <c r="E198" s="626" t="s">
        <v>0</v>
      </c>
      <c r="F198" s="627"/>
      <c r="G198" s="627">
        <f t="shared" si="28"/>
        <v>0</v>
      </c>
      <c r="H198" s="19"/>
      <c r="I198" s="21"/>
    </row>
    <row r="199" spans="1:9" s="20" customFormat="1" ht="14.25" customHeight="1" x14ac:dyDescent="0.25">
      <c r="A199" s="641"/>
      <c r="B199" s="638"/>
      <c r="C199" s="626"/>
      <c r="D199" s="627"/>
      <c r="E199" s="626"/>
      <c r="F199" s="627"/>
      <c r="G199" s="627"/>
      <c r="H199" s="19"/>
      <c r="I199" s="21"/>
    </row>
    <row r="200" spans="1:9" s="20" customFormat="1" ht="51.75" customHeight="1" x14ac:dyDescent="0.25">
      <c r="A200" s="641" t="s">
        <v>139</v>
      </c>
      <c r="B200" s="638" t="s">
        <v>140</v>
      </c>
      <c r="C200" s="626"/>
      <c r="D200" s="627"/>
      <c r="E200" s="626"/>
      <c r="F200" s="627"/>
      <c r="G200" s="627"/>
      <c r="H200" s="19"/>
      <c r="I200" s="21"/>
    </row>
    <row r="201" spans="1:9" s="20" customFormat="1" ht="14.25" customHeight="1" x14ac:dyDescent="0.25">
      <c r="A201" s="641"/>
      <c r="B201" s="638" t="s">
        <v>137</v>
      </c>
      <c r="C201" s="626"/>
      <c r="D201" s="627"/>
      <c r="E201" s="626"/>
      <c r="F201" s="627"/>
      <c r="G201" s="627"/>
      <c r="H201" s="19"/>
      <c r="I201" s="21"/>
    </row>
    <row r="202" spans="1:9" s="20" customFormat="1" ht="26.4" customHeight="1" x14ac:dyDescent="0.25">
      <c r="A202" s="641"/>
      <c r="B202" s="638" t="s">
        <v>146</v>
      </c>
      <c r="C202" s="626" t="s">
        <v>15</v>
      </c>
      <c r="D202" s="627">
        <v>2.8</v>
      </c>
      <c r="E202" s="626" t="s">
        <v>0</v>
      </c>
      <c r="F202" s="627"/>
      <c r="G202" s="627">
        <f t="shared" ref="G202" si="29">D202*F202</f>
        <v>0</v>
      </c>
      <c r="H202" s="19"/>
      <c r="I202" s="21"/>
    </row>
    <row r="203" spans="1:9" s="20" customFormat="1" ht="14.25" customHeight="1" x14ac:dyDescent="0.25">
      <c r="A203" s="641"/>
      <c r="B203" s="638" t="s">
        <v>138</v>
      </c>
      <c r="C203" s="626"/>
      <c r="D203" s="627"/>
      <c r="E203" s="626"/>
      <c r="F203" s="627"/>
      <c r="G203" s="627"/>
      <c r="H203" s="19"/>
      <c r="I203" s="21"/>
    </row>
    <row r="204" spans="1:9" s="20" customFormat="1" ht="25.5" customHeight="1" x14ac:dyDescent="0.25">
      <c r="A204" s="641"/>
      <c r="B204" s="638" t="s">
        <v>141</v>
      </c>
      <c r="C204" s="626" t="s">
        <v>15</v>
      </c>
      <c r="D204" s="627">
        <v>5.0999999999999996</v>
      </c>
      <c r="E204" s="626" t="s">
        <v>0</v>
      </c>
      <c r="F204" s="627"/>
      <c r="G204" s="627">
        <f t="shared" ref="G204" si="30">D204*F204</f>
        <v>0</v>
      </c>
      <c r="H204" s="19"/>
      <c r="I204" s="21"/>
    </row>
    <row r="205" spans="1:9" s="20" customFormat="1" ht="14.25" customHeight="1" x14ac:dyDescent="0.25">
      <c r="A205" s="641"/>
      <c r="B205" s="638" t="s">
        <v>138</v>
      </c>
      <c r="C205" s="626"/>
      <c r="D205" s="627"/>
      <c r="E205" s="626"/>
      <c r="F205" s="627"/>
      <c r="G205" s="627"/>
      <c r="H205" s="19"/>
      <c r="I205" s="21"/>
    </row>
    <row r="206" spans="1:9" s="20" customFormat="1" ht="25.5" customHeight="1" x14ac:dyDescent="0.25">
      <c r="A206" s="641"/>
      <c r="B206" s="638" t="s">
        <v>142</v>
      </c>
      <c r="C206" s="626" t="s">
        <v>15</v>
      </c>
      <c r="D206" s="627">
        <v>5.5</v>
      </c>
      <c r="E206" s="626" t="s">
        <v>0</v>
      </c>
      <c r="F206" s="627"/>
      <c r="G206" s="627">
        <f t="shared" ref="G206" si="31">D206*F206</f>
        <v>0</v>
      </c>
      <c r="H206" s="19"/>
      <c r="I206" s="21"/>
    </row>
    <row r="207" spans="1:9" s="20" customFormat="1" ht="13.65" customHeight="1" x14ac:dyDescent="0.25">
      <c r="A207" s="641"/>
      <c r="B207" s="638" t="s">
        <v>145</v>
      </c>
      <c r="C207" s="626" t="s">
        <v>15</v>
      </c>
      <c r="D207" s="627">
        <v>3.4</v>
      </c>
      <c r="E207" s="626" t="s">
        <v>0</v>
      </c>
      <c r="F207" s="627"/>
      <c r="G207" s="627">
        <f t="shared" ref="G207" si="32">D207*F207</f>
        <v>0</v>
      </c>
      <c r="H207" s="19"/>
      <c r="I207" s="21"/>
    </row>
    <row r="208" spans="1:9" s="20" customFormat="1" ht="10.5" customHeight="1" x14ac:dyDescent="0.25">
      <c r="A208" s="641"/>
      <c r="B208" s="638"/>
      <c r="C208" s="626"/>
      <c r="D208" s="627"/>
      <c r="E208" s="626"/>
      <c r="F208" s="627"/>
      <c r="G208" s="627"/>
      <c r="H208" s="19"/>
      <c r="I208" s="21"/>
    </row>
    <row r="209" spans="1:9" s="20" customFormat="1" ht="102.75" customHeight="1" x14ac:dyDescent="0.25">
      <c r="A209" s="641" t="s">
        <v>143</v>
      </c>
      <c r="B209" s="638" t="s">
        <v>153</v>
      </c>
      <c r="C209" s="626" t="s">
        <v>15</v>
      </c>
      <c r="D209" s="627">
        <v>6.5</v>
      </c>
      <c r="E209" s="626" t="s">
        <v>0</v>
      </c>
      <c r="F209" s="627"/>
      <c r="G209" s="627">
        <f t="shared" ref="G209" si="33">D209*F209</f>
        <v>0</v>
      </c>
      <c r="H209" s="19"/>
      <c r="I209" s="21"/>
    </row>
    <row r="210" spans="1:9" s="20" customFormat="1" ht="12.15" customHeight="1" x14ac:dyDescent="0.25">
      <c r="A210" s="647"/>
      <c r="B210" s="644"/>
      <c r="C210" s="626"/>
      <c r="D210" s="627"/>
      <c r="E210" s="626"/>
      <c r="F210" s="627"/>
      <c r="G210" s="627"/>
      <c r="H210" s="19"/>
      <c r="I210" s="21"/>
    </row>
    <row r="211" spans="1:9" s="20" customFormat="1" ht="51" customHeight="1" x14ac:dyDescent="0.25">
      <c r="A211" s="641" t="s">
        <v>150</v>
      </c>
      <c r="B211" s="638" t="s">
        <v>144</v>
      </c>
      <c r="C211" s="626"/>
      <c r="D211" s="627"/>
      <c r="E211" s="626"/>
      <c r="F211" s="627"/>
      <c r="G211" s="627"/>
      <c r="H211" s="19"/>
      <c r="I211" s="21"/>
    </row>
    <row r="212" spans="1:9" s="20" customFormat="1" ht="12.15" customHeight="1" x14ac:dyDescent="0.25">
      <c r="A212" s="641"/>
      <c r="B212" s="638" t="s">
        <v>147</v>
      </c>
      <c r="C212" s="626" t="s">
        <v>15</v>
      </c>
      <c r="D212" s="627">
        <v>0.5</v>
      </c>
      <c r="E212" s="626" t="s">
        <v>0</v>
      </c>
      <c r="F212" s="627"/>
      <c r="G212" s="627">
        <f t="shared" ref="G212:G213" si="34">D212*F212</f>
        <v>0</v>
      </c>
      <c r="H212" s="19"/>
      <c r="I212" s="21"/>
    </row>
    <row r="213" spans="1:9" s="20" customFormat="1" ht="12.15" customHeight="1" x14ac:dyDescent="0.25">
      <c r="A213" s="641"/>
      <c r="B213" s="644" t="s">
        <v>148</v>
      </c>
      <c r="C213" s="626" t="s">
        <v>15</v>
      </c>
      <c r="D213" s="627">
        <v>0.44</v>
      </c>
      <c r="E213" s="626" t="s">
        <v>0</v>
      </c>
      <c r="F213" s="627"/>
      <c r="G213" s="627">
        <f t="shared" si="34"/>
        <v>0</v>
      </c>
      <c r="H213" s="19"/>
      <c r="I213" s="21"/>
    </row>
    <row r="214" spans="1:9" s="20" customFormat="1" ht="12.15" customHeight="1" x14ac:dyDescent="0.25">
      <c r="A214" s="641"/>
      <c r="B214" s="644"/>
      <c r="C214" s="626"/>
      <c r="D214" s="627"/>
      <c r="E214" s="626"/>
      <c r="F214" s="627"/>
      <c r="G214" s="627"/>
      <c r="H214" s="19"/>
      <c r="I214" s="21"/>
    </row>
    <row r="215" spans="1:9" s="20" customFormat="1" ht="39.75" customHeight="1" x14ac:dyDescent="0.25">
      <c r="A215" s="641"/>
      <c r="B215" s="638" t="s">
        <v>149</v>
      </c>
      <c r="C215" s="626"/>
      <c r="D215" s="627"/>
      <c r="E215" s="626"/>
      <c r="F215" s="627"/>
      <c r="G215" s="627"/>
      <c r="H215" s="19"/>
      <c r="I215" s="21"/>
    </row>
    <row r="216" spans="1:9" s="20" customFormat="1" ht="12.15" customHeight="1" x14ac:dyDescent="0.25">
      <c r="A216" s="641"/>
      <c r="B216" s="644"/>
      <c r="C216" s="626"/>
      <c r="D216" s="627"/>
      <c r="E216" s="626"/>
      <c r="F216" s="627"/>
      <c r="G216" s="627"/>
      <c r="H216" s="19"/>
      <c r="I216" s="21"/>
    </row>
    <row r="217" spans="1:9" s="20" customFormat="1" ht="92.25" customHeight="1" x14ac:dyDescent="0.25">
      <c r="A217" s="641" t="s">
        <v>151</v>
      </c>
      <c r="B217" s="638" t="s">
        <v>1709</v>
      </c>
      <c r="C217" s="626" t="s">
        <v>15</v>
      </c>
      <c r="D217" s="627">
        <v>56</v>
      </c>
      <c r="E217" s="626" t="s">
        <v>0</v>
      </c>
      <c r="F217" s="627"/>
      <c r="G217" s="627">
        <f t="shared" ref="G217" si="35">D217*F217</f>
        <v>0</v>
      </c>
      <c r="H217" s="19"/>
      <c r="I217" s="21"/>
    </row>
    <row r="218" spans="1:9" s="20" customFormat="1" ht="12.15" customHeight="1" x14ac:dyDescent="0.25">
      <c r="A218" s="641"/>
      <c r="B218" s="644"/>
      <c r="C218" s="626"/>
      <c r="D218" s="627"/>
      <c r="E218" s="626"/>
      <c r="F218" s="627"/>
      <c r="G218" s="627"/>
      <c r="H218" s="19"/>
      <c r="I218" s="21"/>
    </row>
    <row r="219" spans="1:9" s="20" customFormat="1" ht="52.5" customHeight="1" x14ac:dyDescent="0.25">
      <c r="A219" s="641" t="s">
        <v>152</v>
      </c>
      <c r="B219" s="638" t="s">
        <v>154</v>
      </c>
      <c r="C219" s="626"/>
      <c r="D219" s="627"/>
      <c r="E219" s="626"/>
      <c r="F219" s="627"/>
      <c r="G219" s="627"/>
      <c r="H219" s="19"/>
      <c r="I219" s="21"/>
    </row>
    <row r="220" spans="1:9" s="20" customFormat="1" ht="12.15" customHeight="1" x14ac:dyDescent="0.25">
      <c r="A220" s="641"/>
      <c r="B220" s="638" t="s">
        <v>155</v>
      </c>
      <c r="C220" s="626" t="s">
        <v>16</v>
      </c>
      <c r="D220" s="627">
        <v>57</v>
      </c>
      <c r="E220" s="626" t="s">
        <v>0</v>
      </c>
      <c r="F220" s="627"/>
      <c r="G220" s="627">
        <f t="shared" ref="G220" si="36">D220*F220</f>
        <v>0</v>
      </c>
      <c r="H220" s="19"/>
      <c r="I220" s="21"/>
    </row>
    <row r="221" spans="1:9" s="20" customFormat="1" ht="12.15" customHeight="1" x14ac:dyDescent="0.25">
      <c r="A221" s="641"/>
      <c r="B221" s="638" t="s">
        <v>156</v>
      </c>
      <c r="C221" s="626" t="s">
        <v>16</v>
      </c>
      <c r="D221" s="627">
        <v>123</v>
      </c>
      <c r="E221" s="626" t="s">
        <v>0</v>
      </c>
      <c r="F221" s="627"/>
      <c r="G221" s="627">
        <f t="shared" ref="G221" si="37">D221*F221</f>
        <v>0</v>
      </c>
      <c r="H221" s="19"/>
      <c r="I221" s="21"/>
    </row>
    <row r="222" spans="1:9" s="20" customFormat="1" ht="12.15" customHeight="1" x14ac:dyDescent="0.25">
      <c r="A222" s="641"/>
      <c r="B222" s="644"/>
      <c r="C222" s="626"/>
      <c r="D222" s="627"/>
      <c r="E222" s="626"/>
      <c r="F222" s="627"/>
      <c r="G222" s="627"/>
      <c r="H222" s="19"/>
      <c r="I222" s="21"/>
    </row>
    <row r="223" spans="1:9" s="20" customFormat="1" ht="51" customHeight="1" x14ac:dyDescent="0.25">
      <c r="A223" s="641" t="s">
        <v>157</v>
      </c>
      <c r="B223" s="638" t="s">
        <v>158</v>
      </c>
      <c r="C223" s="626"/>
      <c r="D223" s="627"/>
      <c r="E223" s="626"/>
      <c r="F223" s="627"/>
      <c r="G223" s="627"/>
      <c r="H223" s="19"/>
      <c r="I223" s="21"/>
    </row>
    <row r="224" spans="1:9" s="20" customFormat="1" ht="37.5" customHeight="1" x14ac:dyDescent="0.25">
      <c r="A224" s="641"/>
      <c r="B224" s="636" t="s">
        <v>159</v>
      </c>
      <c r="C224" s="626" t="s">
        <v>15</v>
      </c>
      <c r="D224" s="627">
        <v>14.2</v>
      </c>
      <c r="E224" s="626" t="s">
        <v>0</v>
      </c>
      <c r="F224" s="627"/>
      <c r="G224" s="627">
        <f t="shared" ref="G224" si="38">D224*F224</f>
        <v>0</v>
      </c>
      <c r="H224" s="19"/>
      <c r="I224" s="21"/>
    </row>
    <row r="225" spans="1:9" s="20" customFormat="1" ht="24" customHeight="1" x14ac:dyDescent="0.25">
      <c r="A225" s="641"/>
      <c r="B225" s="636" t="s">
        <v>160</v>
      </c>
      <c r="C225" s="626" t="s">
        <v>15</v>
      </c>
      <c r="D225" s="627">
        <v>3</v>
      </c>
      <c r="E225" s="626" t="s">
        <v>0</v>
      </c>
      <c r="F225" s="627"/>
      <c r="G225" s="627">
        <f t="shared" ref="G225" si="39">D225*F225</f>
        <v>0</v>
      </c>
      <c r="H225" s="19"/>
      <c r="I225" s="21"/>
    </row>
    <row r="226" spans="1:9" s="20" customFormat="1" ht="12.15" customHeight="1" x14ac:dyDescent="0.25">
      <c r="A226" s="641"/>
      <c r="B226" s="644"/>
      <c r="C226" s="626"/>
      <c r="D226" s="627"/>
      <c r="E226" s="626"/>
      <c r="F226" s="627"/>
      <c r="G226" s="627"/>
      <c r="H226" s="19"/>
      <c r="I226" s="21"/>
    </row>
    <row r="227" spans="1:9" s="20" customFormat="1" ht="50.25" customHeight="1" x14ac:dyDescent="0.25">
      <c r="A227" s="641" t="s">
        <v>162</v>
      </c>
      <c r="B227" s="638" t="s">
        <v>161</v>
      </c>
      <c r="C227" s="626"/>
      <c r="D227" s="627"/>
      <c r="E227" s="626"/>
      <c r="F227" s="627"/>
      <c r="G227" s="627"/>
      <c r="H227" s="19"/>
      <c r="I227" s="21"/>
    </row>
    <row r="228" spans="1:9" s="20" customFormat="1" ht="12.15" customHeight="1" x14ac:dyDescent="0.25">
      <c r="A228" s="641"/>
      <c r="B228" s="650" t="s">
        <v>163</v>
      </c>
      <c r="C228" s="626" t="s">
        <v>16</v>
      </c>
      <c r="D228" s="627">
        <v>12</v>
      </c>
      <c r="E228" s="626" t="s">
        <v>0</v>
      </c>
      <c r="F228" s="627"/>
      <c r="G228" s="627">
        <f t="shared" ref="G228" si="40">D228*F228</f>
        <v>0</v>
      </c>
      <c r="H228" s="19"/>
      <c r="I228" s="21"/>
    </row>
    <row r="229" spans="1:9" s="20" customFormat="1" ht="12.15" customHeight="1" x14ac:dyDescent="0.25">
      <c r="A229" s="641"/>
      <c r="B229" s="653" t="s">
        <v>164</v>
      </c>
      <c r="C229" s="626" t="s">
        <v>16</v>
      </c>
      <c r="D229" s="627">
        <v>54</v>
      </c>
      <c r="E229" s="626" t="s">
        <v>0</v>
      </c>
      <c r="F229" s="627"/>
      <c r="G229" s="627">
        <f t="shared" ref="G229" si="41">D229*F229</f>
        <v>0</v>
      </c>
      <c r="H229" s="19"/>
      <c r="I229" s="21"/>
    </row>
    <row r="230" spans="1:9" s="20" customFormat="1" ht="12.15" customHeight="1" x14ac:dyDescent="0.25">
      <c r="A230" s="641"/>
      <c r="B230" s="644"/>
      <c r="C230" s="626"/>
      <c r="D230" s="627"/>
      <c r="E230" s="626"/>
      <c r="F230" s="627"/>
      <c r="G230" s="627"/>
      <c r="H230" s="19"/>
      <c r="I230" s="21"/>
    </row>
    <row r="231" spans="1:9" s="20" customFormat="1" ht="77.25" customHeight="1" x14ac:dyDescent="0.25">
      <c r="A231" s="641" t="s">
        <v>165</v>
      </c>
      <c r="B231" s="638" t="s">
        <v>180</v>
      </c>
      <c r="C231" s="626" t="s">
        <v>16</v>
      </c>
      <c r="D231" s="627">
        <v>2.75</v>
      </c>
      <c r="E231" s="626" t="s">
        <v>0</v>
      </c>
      <c r="F231" s="627"/>
      <c r="G231" s="627">
        <f t="shared" ref="G231" si="42">D231*F231</f>
        <v>0</v>
      </c>
      <c r="H231" s="19"/>
      <c r="I231" s="21"/>
    </row>
    <row r="232" spans="1:9" s="20" customFormat="1" ht="12.15" customHeight="1" x14ac:dyDescent="0.25">
      <c r="A232" s="641"/>
      <c r="B232" s="644"/>
      <c r="C232" s="626"/>
      <c r="D232" s="627"/>
      <c r="E232" s="626"/>
      <c r="F232" s="627"/>
      <c r="G232" s="627"/>
      <c r="H232" s="19"/>
      <c r="I232" s="21"/>
    </row>
    <row r="233" spans="1:9" s="20" customFormat="1" ht="127.5" customHeight="1" x14ac:dyDescent="0.25">
      <c r="A233" s="641" t="s">
        <v>170</v>
      </c>
      <c r="B233" s="638" t="s">
        <v>166</v>
      </c>
      <c r="C233" s="626" t="s">
        <v>16</v>
      </c>
      <c r="D233" s="627">
        <v>4.3600000000000003</v>
      </c>
      <c r="E233" s="626" t="s">
        <v>0</v>
      </c>
      <c r="F233" s="627"/>
      <c r="G233" s="627">
        <f t="shared" ref="G233" si="43">D233*F233</f>
        <v>0</v>
      </c>
      <c r="H233" s="19"/>
      <c r="I233" s="21"/>
    </row>
    <row r="234" spans="1:9" s="20" customFormat="1" x14ac:dyDescent="0.25">
      <c r="A234" s="641"/>
      <c r="B234" s="644"/>
      <c r="C234" s="626"/>
      <c r="D234" s="627"/>
      <c r="E234" s="626"/>
      <c r="F234" s="627"/>
      <c r="G234" s="627"/>
      <c r="H234" s="19"/>
      <c r="I234" s="21"/>
    </row>
    <row r="235" spans="1:9" s="20" customFormat="1" ht="50.25" customHeight="1" x14ac:dyDescent="0.25">
      <c r="A235" s="641" t="s">
        <v>171</v>
      </c>
      <c r="B235" s="638" t="s">
        <v>167</v>
      </c>
      <c r="C235" s="626"/>
      <c r="D235" s="627"/>
      <c r="E235" s="626"/>
      <c r="F235" s="627"/>
      <c r="G235" s="627"/>
      <c r="H235" s="19"/>
      <c r="I235" s="21"/>
    </row>
    <row r="236" spans="1:9" s="20" customFormat="1" x14ac:dyDescent="0.25">
      <c r="A236" s="641"/>
      <c r="B236" s="644" t="s">
        <v>168</v>
      </c>
      <c r="C236" s="626" t="s">
        <v>16</v>
      </c>
      <c r="D236" s="627">
        <v>14.53</v>
      </c>
      <c r="E236" s="626" t="s">
        <v>0</v>
      </c>
      <c r="F236" s="627"/>
      <c r="G236" s="627">
        <f t="shared" ref="G236:G237" si="44">D236*F236</f>
        <v>0</v>
      </c>
      <c r="H236" s="19"/>
      <c r="I236" s="21"/>
    </row>
    <row r="237" spans="1:9" s="20" customFormat="1" x14ac:dyDescent="0.25">
      <c r="A237" s="641"/>
      <c r="B237" s="644" t="s">
        <v>169</v>
      </c>
      <c r="C237" s="626" t="s">
        <v>16</v>
      </c>
      <c r="D237" s="627">
        <v>6.17</v>
      </c>
      <c r="E237" s="626" t="s">
        <v>0</v>
      </c>
      <c r="F237" s="627"/>
      <c r="G237" s="627">
        <f t="shared" si="44"/>
        <v>0</v>
      </c>
      <c r="H237" s="19"/>
      <c r="I237" s="21"/>
    </row>
    <row r="238" spans="1:9" s="20" customFormat="1" x14ac:dyDescent="0.25">
      <c r="A238" s="641"/>
      <c r="B238" s="644"/>
      <c r="C238" s="626"/>
      <c r="D238" s="627"/>
      <c r="E238" s="626"/>
      <c r="F238" s="627"/>
      <c r="G238" s="627"/>
      <c r="H238" s="19"/>
      <c r="I238" s="21"/>
    </row>
    <row r="239" spans="1:9" s="20" customFormat="1" ht="40.65" customHeight="1" x14ac:dyDescent="0.25">
      <c r="A239" s="641" t="s">
        <v>172</v>
      </c>
      <c r="B239" s="638" t="s">
        <v>173</v>
      </c>
      <c r="C239" s="626" t="s">
        <v>16</v>
      </c>
      <c r="D239" s="775">
        <v>35</v>
      </c>
      <c r="E239" s="626" t="s">
        <v>0</v>
      </c>
      <c r="F239" s="627"/>
      <c r="G239" s="627">
        <f t="shared" ref="G239" si="45">D239*F239</f>
        <v>0</v>
      </c>
      <c r="H239" s="19"/>
      <c r="I239" s="21"/>
    </row>
    <row r="240" spans="1:9" s="20" customFormat="1" x14ac:dyDescent="0.25">
      <c r="A240" s="641"/>
      <c r="B240" s="644"/>
      <c r="C240" s="626"/>
      <c r="D240" s="627"/>
      <c r="E240" s="626"/>
      <c r="F240" s="627"/>
      <c r="G240" s="627"/>
      <c r="H240" s="19"/>
      <c r="I240" s="21"/>
    </row>
    <row r="241" spans="1:9" s="20" customFormat="1" ht="51.75" customHeight="1" x14ac:dyDescent="0.25">
      <c r="A241" s="641" t="s">
        <v>175</v>
      </c>
      <c r="B241" s="638" t="s">
        <v>174</v>
      </c>
      <c r="C241" s="626" t="s">
        <v>15</v>
      </c>
      <c r="D241" s="775">
        <v>47</v>
      </c>
      <c r="E241" s="626" t="s">
        <v>0</v>
      </c>
      <c r="F241" s="627"/>
      <c r="G241" s="627">
        <f t="shared" ref="G241" si="46">D241*F241</f>
        <v>0</v>
      </c>
      <c r="H241" s="19"/>
      <c r="I241" s="21"/>
    </row>
    <row r="242" spans="1:9" s="20" customFormat="1" x14ac:dyDescent="0.25">
      <c r="A242" s="641"/>
      <c r="B242" s="644"/>
      <c r="C242" s="626"/>
      <c r="D242" s="627"/>
      <c r="E242" s="626"/>
      <c r="F242" s="627"/>
      <c r="G242" s="627"/>
      <c r="H242" s="19"/>
      <c r="I242" s="21"/>
    </row>
    <row r="243" spans="1:9" s="20" customFormat="1" ht="24.75" customHeight="1" x14ac:dyDescent="0.25">
      <c r="A243" s="648" t="s">
        <v>177</v>
      </c>
      <c r="B243" s="638" t="s">
        <v>176</v>
      </c>
      <c r="C243" s="626"/>
      <c r="D243" s="627"/>
      <c r="E243" s="626"/>
      <c r="F243" s="627"/>
      <c r="G243" s="627"/>
      <c r="H243" s="19"/>
      <c r="I243" s="21"/>
    </row>
    <row r="244" spans="1:9" s="20" customFormat="1" ht="13.5" customHeight="1" x14ac:dyDescent="0.25">
      <c r="A244" s="641"/>
      <c r="B244" s="638" t="s">
        <v>1813</v>
      </c>
      <c r="C244" s="626" t="s">
        <v>178</v>
      </c>
      <c r="D244" s="776">
        <v>14500</v>
      </c>
      <c r="E244" s="626" t="s">
        <v>0</v>
      </c>
      <c r="F244" s="627"/>
      <c r="G244" s="627">
        <f t="shared" ref="G244" si="47">D244*F244</f>
        <v>0</v>
      </c>
      <c r="H244" s="19"/>
      <c r="I244" s="21"/>
    </row>
    <row r="245" spans="1:9" s="20" customFormat="1" ht="18" customHeight="1" x14ac:dyDescent="0.25">
      <c r="A245" s="641"/>
      <c r="B245" s="638" t="s">
        <v>1814</v>
      </c>
      <c r="C245" s="626" t="s">
        <v>179</v>
      </c>
      <c r="D245" s="776">
        <v>28500</v>
      </c>
      <c r="E245" s="626" t="s">
        <v>0</v>
      </c>
      <c r="F245" s="627"/>
      <c r="G245" s="627">
        <f t="shared" ref="G245" si="48">D245*F245</f>
        <v>0</v>
      </c>
      <c r="H245" s="19"/>
      <c r="I245" s="21"/>
    </row>
    <row r="246" spans="1:9" s="20" customFormat="1" x14ac:dyDescent="0.25">
      <c r="A246" s="641"/>
      <c r="B246" s="638"/>
      <c r="C246" s="626"/>
      <c r="D246" s="777"/>
      <c r="E246" s="626"/>
      <c r="F246" s="627"/>
      <c r="G246" s="627"/>
      <c r="H246" s="19"/>
      <c r="I246" s="21"/>
    </row>
    <row r="247" spans="1:9" s="20" customFormat="1" ht="13.8" x14ac:dyDescent="0.25">
      <c r="A247" s="738" t="str">
        <f>A137</f>
        <v>3.</v>
      </c>
      <c r="B247" s="739" t="str">
        <f>"UKUPNO "&amp;B137</f>
        <v>UKUPNO BETONSKI  I  ARM. BETONSKI RADOVI</v>
      </c>
      <c r="C247" s="740"/>
      <c r="D247" s="741"/>
      <c r="E247" s="740"/>
      <c r="F247" s="741"/>
      <c r="G247" s="745">
        <f>SUM(G141:G246)</f>
        <v>0</v>
      </c>
      <c r="H247" s="19"/>
      <c r="I247" s="21"/>
    </row>
    <row r="248" spans="1:9" s="20" customFormat="1" x14ac:dyDescent="0.25">
      <c r="A248" s="641"/>
      <c r="B248" s="644"/>
      <c r="C248" s="626"/>
      <c r="D248" s="627"/>
      <c r="E248" s="626"/>
      <c r="F248" s="627"/>
      <c r="G248" s="627"/>
      <c r="H248" s="19"/>
      <c r="I248" s="21"/>
    </row>
    <row r="249" spans="1:9" s="20" customFormat="1" ht="31.2" x14ac:dyDescent="0.25">
      <c r="A249" s="737" t="s">
        <v>24</v>
      </c>
      <c r="B249" s="27" t="s">
        <v>181</v>
      </c>
      <c r="C249" s="626"/>
      <c r="D249" s="627"/>
      <c r="E249" s="626"/>
      <c r="F249" s="627"/>
      <c r="G249" s="627"/>
      <c r="H249" s="19"/>
      <c r="I249" s="21"/>
    </row>
    <row r="250" spans="1:9" s="20" customFormat="1" ht="26.4" x14ac:dyDescent="0.25">
      <c r="A250" s="737"/>
      <c r="B250" s="638" t="s">
        <v>1710</v>
      </c>
      <c r="C250" s="626"/>
      <c r="D250" s="627"/>
      <c r="E250" s="626"/>
      <c r="F250" s="627"/>
      <c r="G250" s="627"/>
      <c r="H250" s="19"/>
      <c r="I250" s="21"/>
    </row>
    <row r="251" spans="1:9" s="20" customFormat="1" x14ac:dyDescent="0.25">
      <c r="A251" s="641"/>
      <c r="B251" s="644"/>
      <c r="C251" s="626"/>
      <c r="D251" s="627"/>
      <c r="E251" s="626"/>
      <c r="F251" s="627"/>
      <c r="G251" s="627"/>
      <c r="H251" s="19"/>
      <c r="I251" s="21"/>
    </row>
    <row r="252" spans="1:9" s="20" customFormat="1" ht="78" customHeight="1" x14ac:dyDescent="0.25">
      <c r="A252" s="648" t="s">
        <v>182</v>
      </c>
      <c r="B252" s="638" t="s">
        <v>1711</v>
      </c>
      <c r="C252" s="626" t="s">
        <v>16</v>
      </c>
      <c r="D252" s="775">
        <v>46</v>
      </c>
      <c r="E252" s="626" t="s">
        <v>0</v>
      </c>
      <c r="F252" s="627"/>
      <c r="G252" s="627">
        <f t="shared" ref="G252" si="49">D252*F252</f>
        <v>0</v>
      </c>
      <c r="H252" s="19"/>
      <c r="I252" s="21"/>
    </row>
    <row r="253" spans="1:9" s="20" customFormat="1" x14ac:dyDescent="0.25">
      <c r="A253" s="641"/>
      <c r="B253" s="644"/>
      <c r="C253" s="626"/>
      <c r="D253" s="627"/>
      <c r="E253" s="626"/>
      <c r="F253" s="627"/>
      <c r="G253" s="627"/>
      <c r="H253" s="19"/>
      <c r="I253" s="21"/>
    </row>
    <row r="254" spans="1:9" s="20" customFormat="1" ht="102.75" customHeight="1" x14ac:dyDescent="0.25">
      <c r="A254" s="641" t="s">
        <v>183</v>
      </c>
      <c r="B254" s="638" t="s">
        <v>1712</v>
      </c>
      <c r="C254" s="626" t="s">
        <v>16</v>
      </c>
      <c r="D254" s="775">
        <v>108</v>
      </c>
      <c r="E254" s="626" t="s">
        <v>0</v>
      </c>
      <c r="F254" s="627"/>
      <c r="G254" s="627">
        <f t="shared" ref="G254" si="50">D254*F254</f>
        <v>0</v>
      </c>
      <c r="H254" s="19"/>
      <c r="I254" s="21"/>
    </row>
    <row r="255" spans="1:9" s="20" customFormat="1" x14ac:dyDescent="0.25">
      <c r="A255" s="641"/>
      <c r="B255" s="644"/>
      <c r="C255" s="626"/>
      <c r="D255" s="627"/>
      <c r="E255" s="626"/>
      <c r="F255" s="627"/>
      <c r="G255" s="627"/>
      <c r="H255" s="19"/>
      <c r="I255" s="21"/>
    </row>
    <row r="256" spans="1:9" s="20" customFormat="1" ht="162.75" customHeight="1" x14ac:dyDescent="0.25">
      <c r="A256" s="654" t="s">
        <v>184</v>
      </c>
      <c r="B256" s="638" t="s">
        <v>1714</v>
      </c>
      <c r="C256" s="626"/>
      <c r="D256" s="627"/>
      <c r="E256" s="626"/>
      <c r="F256" s="627"/>
      <c r="G256" s="627"/>
      <c r="H256" s="19"/>
      <c r="I256" s="21"/>
    </row>
    <row r="257" spans="1:9" s="20" customFormat="1" ht="13.65" customHeight="1" x14ac:dyDescent="0.25">
      <c r="A257" s="641"/>
      <c r="B257" s="638" t="s">
        <v>137</v>
      </c>
      <c r="C257" s="626" t="s">
        <v>16</v>
      </c>
      <c r="D257" s="778">
        <v>329</v>
      </c>
      <c r="E257" s="626" t="s">
        <v>0</v>
      </c>
      <c r="F257" s="627"/>
      <c r="G257" s="627">
        <f t="shared" ref="G257:G258" si="51">D257*F257</f>
        <v>0</v>
      </c>
      <c r="H257" s="19"/>
      <c r="I257" s="21"/>
    </row>
    <row r="258" spans="1:9" s="20" customFormat="1" ht="13.65" customHeight="1" x14ac:dyDescent="0.25">
      <c r="A258" s="641"/>
      <c r="B258" s="638" t="s">
        <v>138</v>
      </c>
      <c r="C258" s="626" t="s">
        <v>16</v>
      </c>
      <c r="D258" s="775">
        <v>248</v>
      </c>
      <c r="E258" s="626" t="s">
        <v>0</v>
      </c>
      <c r="F258" s="627"/>
      <c r="G258" s="627">
        <f t="shared" si="51"/>
        <v>0</v>
      </c>
      <c r="H258" s="19"/>
      <c r="I258" s="21"/>
    </row>
    <row r="259" spans="1:9" s="20" customFormat="1" x14ac:dyDescent="0.25">
      <c r="A259" s="641"/>
      <c r="B259" s="644"/>
      <c r="C259" s="626"/>
      <c r="D259" s="627"/>
      <c r="E259" s="626"/>
      <c r="F259" s="627"/>
      <c r="G259" s="627"/>
      <c r="H259" s="19"/>
      <c r="I259" s="21"/>
    </row>
    <row r="260" spans="1:9" s="20" customFormat="1" ht="117" customHeight="1" x14ac:dyDescent="0.25">
      <c r="A260" s="641" t="s">
        <v>185</v>
      </c>
      <c r="B260" s="638" t="s">
        <v>1715</v>
      </c>
      <c r="C260" s="626"/>
      <c r="D260" s="627"/>
      <c r="E260" s="626"/>
      <c r="F260" s="627"/>
      <c r="G260" s="627"/>
      <c r="H260" s="19"/>
      <c r="I260" s="21"/>
    </row>
    <row r="261" spans="1:9" s="20" customFormat="1" x14ac:dyDescent="0.25">
      <c r="A261" s="641"/>
      <c r="B261" s="638" t="s">
        <v>137</v>
      </c>
      <c r="C261" s="626" t="s">
        <v>16</v>
      </c>
      <c r="D261" s="775">
        <v>88</v>
      </c>
      <c r="E261" s="626" t="s">
        <v>0</v>
      </c>
      <c r="F261" s="627"/>
      <c r="G261" s="627">
        <f t="shared" ref="G261:G262" si="52">D261*F261</f>
        <v>0</v>
      </c>
      <c r="H261" s="19"/>
      <c r="I261" s="21"/>
    </row>
    <row r="262" spans="1:9" s="20" customFormat="1" x14ac:dyDescent="0.25">
      <c r="A262" s="641"/>
      <c r="B262" s="638" t="s">
        <v>138</v>
      </c>
      <c r="C262" s="626" t="s">
        <v>16</v>
      </c>
      <c r="D262" s="775">
        <v>17</v>
      </c>
      <c r="E262" s="626" t="s">
        <v>0</v>
      </c>
      <c r="F262" s="627"/>
      <c r="G262" s="627">
        <f t="shared" si="52"/>
        <v>0</v>
      </c>
      <c r="H262" s="19"/>
      <c r="I262" s="21"/>
    </row>
    <row r="263" spans="1:9" s="20" customFormat="1" x14ac:dyDescent="0.25">
      <c r="A263" s="641"/>
      <c r="B263" s="644"/>
      <c r="C263" s="626"/>
      <c r="D263" s="627"/>
      <c r="E263" s="626"/>
      <c r="F263" s="627"/>
      <c r="G263" s="627"/>
      <c r="H263" s="19"/>
      <c r="I263" s="21"/>
    </row>
    <row r="264" spans="1:9" s="20" customFormat="1" ht="53.4" customHeight="1" x14ac:dyDescent="0.25">
      <c r="A264" s="641" t="s">
        <v>186</v>
      </c>
      <c r="B264" s="638" t="s">
        <v>187</v>
      </c>
      <c r="C264" s="626"/>
      <c r="D264" s="627"/>
      <c r="E264" s="626"/>
      <c r="F264" s="627"/>
      <c r="G264" s="627"/>
      <c r="H264" s="19"/>
      <c r="I264" s="21"/>
    </row>
    <row r="265" spans="1:9" s="20" customFormat="1" ht="128.25" customHeight="1" x14ac:dyDescent="0.25">
      <c r="A265" s="641"/>
      <c r="B265" s="638" t="s">
        <v>1713</v>
      </c>
      <c r="C265" s="626"/>
      <c r="D265" s="627"/>
      <c r="E265" s="626"/>
      <c r="F265" s="627"/>
      <c r="G265" s="627"/>
      <c r="H265" s="19"/>
      <c r="I265" s="21"/>
    </row>
    <row r="266" spans="1:9" s="20" customFormat="1" x14ac:dyDescent="0.25">
      <c r="A266" s="641"/>
      <c r="B266" s="638" t="s">
        <v>188</v>
      </c>
      <c r="C266" s="626" t="s">
        <v>16</v>
      </c>
      <c r="D266" s="775">
        <v>217</v>
      </c>
      <c r="E266" s="626" t="s">
        <v>0</v>
      </c>
      <c r="F266" s="627"/>
      <c r="G266" s="627">
        <f t="shared" ref="G266" si="53">D266*F266</f>
        <v>0</v>
      </c>
      <c r="H266" s="19"/>
      <c r="I266" s="21"/>
    </row>
    <row r="267" spans="1:9" s="20" customFormat="1" x14ac:dyDescent="0.25">
      <c r="A267" s="641"/>
      <c r="B267" s="644"/>
      <c r="C267" s="626"/>
      <c r="D267" s="627"/>
      <c r="E267" s="626"/>
      <c r="F267" s="627"/>
      <c r="G267" s="627"/>
      <c r="H267" s="19"/>
      <c r="I267" s="21"/>
    </row>
    <row r="268" spans="1:9" s="20" customFormat="1" ht="140.25" customHeight="1" x14ac:dyDescent="0.25">
      <c r="A268" s="641"/>
      <c r="B268" s="638" t="s">
        <v>1716</v>
      </c>
      <c r="C268" s="626" t="s">
        <v>16</v>
      </c>
      <c r="D268" s="775">
        <v>66</v>
      </c>
      <c r="E268" s="626" t="s">
        <v>0</v>
      </c>
      <c r="F268" s="627"/>
      <c r="G268" s="627">
        <f t="shared" ref="G268" si="54">D268*F268</f>
        <v>0</v>
      </c>
      <c r="H268" s="19"/>
      <c r="I268" s="21"/>
    </row>
    <row r="269" spans="1:9" s="20" customFormat="1" x14ac:dyDescent="0.25">
      <c r="A269" s="641"/>
      <c r="B269" s="644"/>
      <c r="C269" s="626"/>
      <c r="D269" s="627"/>
      <c r="E269" s="626"/>
      <c r="F269" s="627"/>
      <c r="G269" s="627"/>
      <c r="H269" s="19"/>
      <c r="I269" s="21"/>
    </row>
    <row r="270" spans="1:9" s="20" customFormat="1" ht="114.75" customHeight="1" x14ac:dyDescent="0.25">
      <c r="A270" s="641"/>
      <c r="B270" s="638" t="s">
        <v>1815</v>
      </c>
      <c r="C270" s="626" t="s">
        <v>16</v>
      </c>
      <c r="D270" s="775">
        <v>56</v>
      </c>
      <c r="E270" s="626" t="s">
        <v>0</v>
      </c>
      <c r="F270" s="627"/>
      <c r="G270" s="627">
        <f t="shared" ref="G270" si="55">D270*F270</f>
        <v>0</v>
      </c>
      <c r="H270" s="19"/>
      <c r="I270" s="21"/>
    </row>
    <row r="271" spans="1:9" s="20" customFormat="1" x14ac:dyDescent="0.25">
      <c r="A271" s="641"/>
      <c r="B271" s="644"/>
      <c r="C271" s="626"/>
      <c r="D271" s="627"/>
      <c r="E271" s="626"/>
      <c r="F271" s="627"/>
      <c r="G271" s="627"/>
      <c r="H271" s="19"/>
      <c r="I271" s="21"/>
    </row>
    <row r="272" spans="1:9" s="20" customFormat="1" ht="155.25" customHeight="1" x14ac:dyDescent="0.25">
      <c r="A272" s="641"/>
      <c r="B272" s="638" t="s">
        <v>189</v>
      </c>
      <c r="C272" s="626" t="s">
        <v>16</v>
      </c>
      <c r="D272" s="775">
        <v>175</v>
      </c>
      <c r="E272" s="626" t="s">
        <v>0</v>
      </c>
      <c r="F272" s="627"/>
      <c r="G272" s="627">
        <f t="shared" ref="G272" si="56">D272*F272</f>
        <v>0</v>
      </c>
      <c r="H272" s="19"/>
      <c r="I272" s="21"/>
    </row>
    <row r="273" spans="1:9" s="20" customFormat="1" x14ac:dyDescent="0.25">
      <c r="A273" s="641"/>
      <c r="B273" s="644"/>
      <c r="C273" s="626"/>
      <c r="D273" s="627"/>
      <c r="E273" s="626"/>
      <c r="F273" s="627"/>
      <c r="G273" s="627"/>
      <c r="H273" s="19"/>
      <c r="I273" s="21"/>
    </row>
    <row r="274" spans="1:9" s="20" customFormat="1" ht="103.65" customHeight="1" x14ac:dyDescent="0.25">
      <c r="A274" s="641"/>
      <c r="B274" s="638" t="s">
        <v>190</v>
      </c>
      <c r="C274" s="626"/>
      <c r="D274" s="627"/>
      <c r="E274" s="626"/>
      <c r="F274" s="627"/>
      <c r="G274" s="627"/>
      <c r="H274" s="19"/>
      <c r="I274" s="21"/>
    </row>
    <row r="275" spans="1:9" s="20" customFormat="1" x14ac:dyDescent="0.25">
      <c r="A275" s="641"/>
      <c r="B275" s="644"/>
      <c r="C275" s="626"/>
      <c r="D275" s="627"/>
      <c r="E275" s="626"/>
      <c r="F275" s="627"/>
      <c r="G275" s="627"/>
      <c r="H275" s="19"/>
      <c r="I275" s="21"/>
    </row>
    <row r="276" spans="1:9" s="20" customFormat="1" ht="52.8" x14ac:dyDescent="0.25">
      <c r="A276" s="641"/>
      <c r="B276" s="638" t="s">
        <v>191</v>
      </c>
      <c r="C276" s="626" t="s">
        <v>16</v>
      </c>
      <c r="D276" s="775">
        <v>248</v>
      </c>
      <c r="E276" s="626" t="s">
        <v>0</v>
      </c>
      <c r="F276" s="627"/>
      <c r="G276" s="627">
        <f t="shared" ref="G276" si="57">D276*F276</f>
        <v>0</v>
      </c>
      <c r="H276" s="19"/>
      <c r="I276" s="21"/>
    </row>
    <row r="277" spans="1:9" s="20" customFormat="1" x14ac:dyDescent="0.25">
      <c r="A277" s="641"/>
      <c r="B277" s="638"/>
      <c r="C277" s="626"/>
      <c r="D277" s="775"/>
      <c r="E277" s="626"/>
      <c r="F277" s="627"/>
      <c r="G277" s="627"/>
      <c r="H277" s="19"/>
      <c r="I277" s="21"/>
    </row>
    <row r="278" spans="1:9" s="20" customFormat="1" ht="35.25" customHeight="1" x14ac:dyDescent="0.25">
      <c r="A278" s="738" t="str">
        <f>A249</f>
        <v>4.</v>
      </c>
      <c r="B278" s="746" t="str">
        <f>"UKUPNO "&amp;B249</f>
        <v>UKUPNO PLIVAJUĆE PODLOGE PODOVA S HIDRO I TERMOIZOLACIJOM</v>
      </c>
      <c r="C278" s="747"/>
      <c r="D278" s="748"/>
      <c r="E278" s="747"/>
      <c r="F278" s="748"/>
      <c r="G278" s="749">
        <f>SUM(G252:G277)</f>
        <v>0</v>
      </c>
      <c r="H278" s="19"/>
      <c r="I278" s="21"/>
    </row>
    <row r="279" spans="1:9" s="20" customFormat="1" x14ac:dyDescent="0.25">
      <c r="A279" s="641"/>
      <c r="B279" s="644"/>
      <c r="C279" s="626"/>
      <c r="D279" s="627"/>
      <c r="E279" s="626"/>
      <c r="F279" s="627"/>
      <c r="G279" s="627"/>
      <c r="H279" s="19"/>
      <c r="I279" s="21"/>
    </row>
    <row r="280" spans="1:9" s="20" customFormat="1" ht="15.6" x14ac:dyDescent="0.25">
      <c r="A280" s="737" t="s">
        <v>25</v>
      </c>
      <c r="B280" s="26" t="s">
        <v>192</v>
      </c>
      <c r="C280" s="626"/>
      <c r="D280" s="627"/>
      <c r="E280" s="626"/>
      <c r="F280" s="627"/>
      <c r="G280" s="627"/>
      <c r="H280" s="19"/>
      <c r="I280" s="21"/>
    </row>
    <row r="281" spans="1:9" s="20" customFormat="1" x14ac:dyDescent="0.25">
      <c r="A281" s="641"/>
      <c r="B281" s="644"/>
      <c r="C281" s="626"/>
      <c r="D281" s="627"/>
      <c r="E281" s="626"/>
      <c r="F281" s="627"/>
      <c r="G281" s="627"/>
      <c r="H281" s="19"/>
      <c r="I281" s="21"/>
    </row>
    <row r="282" spans="1:9" s="20" customFormat="1" ht="116.25" customHeight="1" x14ac:dyDescent="0.25">
      <c r="A282" s="641" t="s">
        <v>193</v>
      </c>
      <c r="B282" s="638" t="s">
        <v>1717</v>
      </c>
      <c r="C282" s="626" t="s">
        <v>16</v>
      </c>
      <c r="D282" s="775">
        <v>115</v>
      </c>
      <c r="E282" s="626" t="s">
        <v>0</v>
      </c>
      <c r="F282" s="627"/>
      <c r="G282" s="627">
        <f t="shared" ref="G282" si="58">D282*F282</f>
        <v>0</v>
      </c>
      <c r="H282" s="19"/>
      <c r="I282" s="21"/>
    </row>
    <row r="283" spans="1:9" s="20" customFormat="1" x14ac:dyDescent="0.25">
      <c r="A283" s="641"/>
      <c r="B283" s="638"/>
      <c r="C283" s="626"/>
      <c r="D283" s="627"/>
      <c r="E283" s="626"/>
      <c r="F283" s="627"/>
      <c r="G283" s="627"/>
      <c r="H283" s="19"/>
      <c r="I283" s="21"/>
    </row>
    <row r="284" spans="1:9" s="20" customFormat="1" ht="220.5" customHeight="1" x14ac:dyDescent="0.25">
      <c r="A284" s="641" t="s">
        <v>194</v>
      </c>
      <c r="B284" s="638" t="s">
        <v>1718</v>
      </c>
      <c r="C284" s="626" t="s">
        <v>16</v>
      </c>
      <c r="D284" s="775">
        <v>115</v>
      </c>
      <c r="E284" s="626" t="s">
        <v>0</v>
      </c>
      <c r="F284" s="627"/>
      <c r="G284" s="627">
        <f t="shared" ref="G284" si="59">D284*F284</f>
        <v>0</v>
      </c>
      <c r="H284" s="19"/>
      <c r="I284" s="21"/>
    </row>
    <row r="285" spans="1:9" s="20" customFormat="1" x14ac:dyDescent="0.25">
      <c r="A285" s="641"/>
      <c r="B285" s="638"/>
      <c r="C285" s="626" t="s">
        <v>16</v>
      </c>
      <c r="D285" s="775">
        <v>73</v>
      </c>
      <c r="E285" s="626" t="s">
        <v>0</v>
      </c>
      <c r="F285" s="627"/>
      <c r="G285" s="627">
        <f t="shared" ref="G285" si="60">D285*F285</f>
        <v>0</v>
      </c>
      <c r="H285" s="19"/>
      <c r="I285" s="21"/>
    </row>
    <row r="286" spans="1:9" s="20" customFormat="1" x14ac:dyDescent="0.25">
      <c r="A286" s="641"/>
      <c r="B286" s="638"/>
      <c r="C286" s="650" t="s">
        <v>195</v>
      </c>
      <c r="D286" s="627"/>
      <c r="E286" s="626"/>
      <c r="F286" s="627"/>
      <c r="G286" s="627"/>
      <c r="H286" s="19"/>
      <c r="I286" s="21"/>
    </row>
    <row r="287" spans="1:9" s="20" customFormat="1" x14ac:dyDescent="0.25">
      <c r="A287" s="641"/>
      <c r="B287" s="638"/>
      <c r="C287" s="626"/>
      <c r="D287" s="627"/>
      <c r="E287" s="626"/>
      <c r="F287" s="627"/>
      <c r="G287" s="627"/>
      <c r="H287" s="19"/>
      <c r="I287" s="21"/>
    </row>
    <row r="288" spans="1:9" s="20" customFormat="1" ht="373.5" customHeight="1" x14ac:dyDescent="0.25">
      <c r="A288" s="641" t="s">
        <v>196</v>
      </c>
      <c r="B288" s="638" t="s">
        <v>1840</v>
      </c>
      <c r="C288" s="626"/>
      <c r="D288" s="627"/>
      <c r="E288" s="626"/>
      <c r="F288" s="627"/>
      <c r="G288" s="627"/>
      <c r="H288" s="19"/>
      <c r="I288" s="21"/>
    </row>
    <row r="289" spans="1:9" s="20" customFormat="1" ht="52.8" x14ac:dyDescent="0.25">
      <c r="A289" s="641"/>
      <c r="B289" s="638" t="s">
        <v>1841</v>
      </c>
      <c r="C289" s="626"/>
      <c r="D289" s="627"/>
      <c r="E289" s="626"/>
      <c r="F289" s="627"/>
      <c r="G289" s="627"/>
      <c r="H289" s="19"/>
      <c r="I289" s="21"/>
    </row>
    <row r="290" spans="1:9" s="20" customFormat="1" x14ac:dyDescent="0.25">
      <c r="A290" s="641"/>
      <c r="B290" s="1254" t="s">
        <v>1580</v>
      </c>
      <c r="C290" s="626"/>
      <c r="D290" s="627"/>
      <c r="E290" s="626"/>
      <c r="F290" s="627"/>
      <c r="G290" s="627"/>
      <c r="H290" s="19"/>
      <c r="I290" s="21"/>
    </row>
    <row r="291" spans="1:9" s="20" customFormat="1" x14ac:dyDescent="0.25">
      <c r="A291" s="641"/>
      <c r="B291" s="1254" t="s">
        <v>1581</v>
      </c>
      <c r="C291" s="626"/>
      <c r="D291" s="627"/>
      <c r="E291" s="626"/>
      <c r="F291" s="627"/>
      <c r="G291" s="627"/>
      <c r="H291" s="19"/>
      <c r="I291" s="21"/>
    </row>
    <row r="292" spans="1:9" s="20" customFormat="1" x14ac:dyDescent="0.25">
      <c r="A292" s="641"/>
      <c r="B292" s="1254" t="s">
        <v>1582</v>
      </c>
      <c r="C292" s="626"/>
      <c r="D292" s="627"/>
      <c r="E292" s="626"/>
      <c r="F292" s="627"/>
      <c r="G292" s="627"/>
      <c r="H292" s="19"/>
      <c r="I292" s="21"/>
    </row>
    <row r="293" spans="1:9" s="20" customFormat="1" x14ac:dyDescent="0.25">
      <c r="A293" s="641"/>
      <c r="B293" s="638" t="s">
        <v>1583</v>
      </c>
      <c r="C293" s="626"/>
      <c r="D293" s="627"/>
      <c r="E293" s="626"/>
      <c r="F293" s="627"/>
      <c r="G293" s="627"/>
      <c r="H293" s="19"/>
      <c r="I293" s="21"/>
    </row>
    <row r="294" spans="1:9" s="20" customFormat="1" ht="53.25" customHeight="1" x14ac:dyDescent="0.25">
      <c r="A294" s="641"/>
      <c r="B294" s="638" t="s">
        <v>1719</v>
      </c>
      <c r="C294" s="626" t="s">
        <v>16</v>
      </c>
      <c r="D294" s="775">
        <v>428</v>
      </c>
      <c r="E294" s="626" t="s">
        <v>0</v>
      </c>
      <c r="F294" s="627"/>
      <c r="G294" s="627">
        <f t="shared" ref="G294:G295" si="61">D294*F294</f>
        <v>0</v>
      </c>
      <c r="H294" s="19"/>
      <c r="I294" s="21"/>
    </row>
    <row r="295" spans="1:9" s="20" customFormat="1" ht="26.4" x14ac:dyDescent="0.25">
      <c r="A295" s="641"/>
      <c r="B295" s="638" t="s">
        <v>198</v>
      </c>
      <c r="C295" s="626" t="s">
        <v>16</v>
      </c>
      <c r="D295" s="775">
        <v>56</v>
      </c>
      <c r="E295" s="626" t="s">
        <v>0</v>
      </c>
      <c r="F295" s="627"/>
      <c r="G295" s="627">
        <f t="shared" si="61"/>
        <v>0</v>
      </c>
      <c r="H295" s="19"/>
      <c r="I295" s="21"/>
    </row>
    <row r="296" spans="1:9" s="20" customFormat="1" x14ac:dyDescent="0.25">
      <c r="A296" s="641"/>
      <c r="B296" s="638"/>
      <c r="C296" s="626"/>
      <c r="D296" s="627"/>
      <c r="E296" s="626"/>
      <c r="F296" s="627"/>
      <c r="G296" s="627"/>
      <c r="H296" s="19"/>
      <c r="I296" s="21"/>
    </row>
    <row r="297" spans="1:9" s="20" customFormat="1" ht="114.75" customHeight="1" x14ac:dyDescent="0.25">
      <c r="A297" s="641" t="s">
        <v>197</v>
      </c>
      <c r="B297" s="638" t="s">
        <v>199</v>
      </c>
      <c r="C297" s="626" t="s">
        <v>70</v>
      </c>
      <c r="D297" s="775">
        <v>88</v>
      </c>
      <c r="E297" s="626" t="s">
        <v>0</v>
      </c>
      <c r="F297" s="627"/>
      <c r="G297" s="627">
        <f t="shared" ref="G297" si="62">D297*F297</f>
        <v>0</v>
      </c>
      <c r="H297" s="19"/>
      <c r="I297" s="21"/>
    </row>
    <row r="298" spans="1:9" s="20" customFormat="1" x14ac:dyDescent="0.25">
      <c r="A298" s="641"/>
      <c r="B298" s="638"/>
      <c r="C298" s="626"/>
      <c r="D298" s="627"/>
      <c r="E298" s="626"/>
      <c r="F298" s="627"/>
      <c r="G298" s="627"/>
      <c r="H298" s="19"/>
      <c r="I298" s="21"/>
    </row>
    <row r="299" spans="1:9" s="20" customFormat="1" ht="90.75" customHeight="1" x14ac:dyDescent="0.25">
      <c r="A299" s="641" t="s">
        <v>200</v>
      </c>
      <c r="B299" s="638" t="s">
        <v>201</v>
      </c>
      <c r="C299" s="626" t="s">
        <v>16</v>
      </c>
      <c r="D299" s="776">
        <v>52</v>
      </c>
      <c r="E299" s="626" t="s">
        <v>0</v>
      </c>
      <c r="F299" s="627"/>
      <c r="G299" s="627">
        <f t="shared" ref="G299" si="63">D299*F299</f>
        <v>0</v>
      </c>
      <c r="H299" s="19"/>
      <c r="I299" s="21"/>
    </row>
    <row r="300" spans="1:9" s="20" customFormat="1" x14ac:dyDescent="0.25">
      <c r="A300" s="641"/>
      <c r="B300" s="638"/>
      <c r="C300" s="626"/>
      <c r="D300" s="776"/>
      <c r="E300" s="626"/>
      <c r="F300" s="627"/>
      <c r="G300" s="627"/>
      <c r="H300" s="19"/>
      <c r="I300" s="21"/>
    </row>
    <row r="301" spans="1:9" s="637" customFormat="1" ht="27.75" customHeight="1" x14ac:dyDescent="0.25">
      <c r="A301" s="641" t="s">
        <v>202</v>
      </c>
      <c r="B301" s="638" t="s">
        <v>1598</v>
      </c>
      <c r="C301" s="626"/>
      <c r="D301" s="779"/>
      <c r="E301" s="626"/>
      <c r="F301" s="627"/>
      <c r="G301" s="627"/>
      <c r="H301" s="628"/>
      <c r="I301" s="1260"/>
    </row>
    <row r="302" spans="1:9" s="637" customFormat="1" x14ac:dyDescent="0.25">
      <c r="A302" s="641"/>
      <c r="B302" s="655" t="s">
        <v>204</v>
      </c>
      <c r="C302" s="626" t="s">
        <v>1</v>
      </c>
      <c r="D302" s="777">
        <v>2</v>
      </c>
      <c r="E302" s="626" t="s">
        <v>0</v>
      </c>
      <c r="F302" s="627"/>
      <c r="G302" s="627">
        <f t="shared" ref="G302:G303" si="64">D302*F302</f>
        <v>0</v>
      </c>
      <c r="H302" s="628"/>
      <c r="I302" s="1260"/>
    </row>
    <row r="303" spans="1:9" s="637" customFormat="1" x14ac:dyDescent="0.25">
      <c r="A303" s="641"/>
      <c r="B303" s="653" t="s">
        <v>205</v>
      </c>
      <c r="C303" s="626" t="s">
        <v>1</v>
      </c>
      <c r="D303" s="776">
        <v>1</v>
      </c>
      <c r="E303" s="626" t="s">
        <v>0</v>
      </c>
      <c r="F303" s="627"/>
      <c r="G303" s="627">
        <f t="shared" si="64"/>
        <v>0</v>
      </c>
      <c r="H303" s="628"/>
      <c r="I303" s="1260"/>
    </row>
    <row r="304" spans="1:9" s="637" customFormat="1" ht="18" customHeight="1" x14ac:dyDescent="0.25">
      <c r="A304" s="641"/>
      <c r="B304" s="653"/>
      <c r="C304" s="626"/>
      <c r="D304" s="779"/>
      <c r="E304" s="626"/>
      <c r="F304" s="627"/>
      <c r="G304" s="627"/>
      <c r="H304" s="628"/>
      <c r="I304" s="1260"/>
    </row>
    <row r="305" spans="1:9" s="637" customFormat="1" ht="37.5" customHeight="1" x14ac:dyDescent="0.25">
      <c r="A305" s="641" t="s">
        <v>203</v>
      </c>
      <c r="B305" s="656" t="s">
        <v>1599</v>
      </c>
      <c r="C305" s="626" t="s">
        <v>1</v>
      </c>
      <c r="D305" s="776">
        <v>2</v>
      </c>
      <c r="E305" s="626" t="s">
        <v>0</v>
      </c>
      <c r="F305" s="627"/>
      <c r="G305" s="627">
        <f t="shared" ref="G305" si="65">D305*F305</f>
        <v>0</v>
      </c>
      <c r="H305" s="628"/>
      <c r="I305" s="1260"/>
    </row>
    <row r="306" spans="1:9" s="637" customFormat="1" x14ac:dyDescent="0.25">
      <c r="A306" s="641"/>
      <c r="B306" s="653"/>
      <c r="C306" s="626"/>
      <c r="D306" s="779"/>
      <c r="E306" s="626"/>
      <c r="F306" s="627"/>
      <c r="G306" s="627"/>
      <c r="H306" s="628"/>
      <c r="I306" s="1260"/>
    </row>
    <row r="307" spans="1:9" s="637" customFormat="1" ht="27" customHeight="1" x14ac:dyDescent="0.25">
      <c r="A307" s="641" t="s">
        <v>206</v>
      </c>
      <c r="B307" s="657" t="s">
        <v>1600</v>
      </c>
      <c r="C307" s="626"/>
      <c r="D307" s="778"/>
      <c r="E307" s="626"/>
      <c r="F307" s="627"/>
      <c r="G307" s="627"/>
      <c r="H307" s="628"/>
      <c r="I307" s="1260"/>
    </row>
    <row r="308" spans="1:9" s="637" customFormat="1" x14ac:dyDescent="0.25">
      <c r="A308" s="641"/>
      <c r="B308" s="655" t="s">
        <v>211</v>
      </c>
      <c r="C308" s="626"/>
      <c r="D308" s="776">
        <v>2</v>
      </c>
      <c r="E308" s="626" t="s">
        <v>0</v>
      </c>
      <c r="F308" s="627"/>
      <c r="G308" s="627">
        <f t="shared" ref="G308:G309" si="66">D308*F308</f>
        <v>0</v>
      </c>
      <c r="H308" s="628"/>
      <c r="I308" s="1260"/>
    </row>
    <row r="309" spans="1:9" s="637" customFormat="1" x14ac:dyDescent="0.25">
      <c r="A309" s="641"/>
      <c r="B309" s="658" t="s">
        <v>212</v>
      </c>
      <c r="C309" s="626"/>
      <c r="D309" s="779">
        <v>2</v>
      </c>
      <c r="E309" s="626" t="s">
        <v>0</v>
      </c>
      <c r="F309" s="627"/>
      <c r="G309" s="627">
        <f t="shared" si="66"/>
        <v>0</v>
      </c>
      <c r="H309" s="628"/>
      <c r="I309" s="1260"/>
    </row>
    <row r="310" spans="1:9" s="637" customFormat="1" x14ac:dyDescent="0.25">
      <c r="A310" s="641"/>
      <c r="B310" s="653"/>
      <c r="C310" s="626"/>
      <c r="D310" s="778"/>
      <c r="E310" s="626"/>
      <c r="F310" s="627"/>
      <c r="G310" s="627"/>
      <c r="H310" s="628"/>
      <c r="I310" s="1260"/>
    </row>
    <row r="311" spans="1:9" s="637" customFormat="1" ht="219" customHeight="1" x14ac:dyDescent="0.25">
      <c r="A311" s="641" t="s">
        <v>210</v>
      </c>
      <c r="B311" s="656" t="s">
        <v>1597</v>
      </c>
      <c r="C311" s="626" t="s">
        <v>1</v>
      </c>
      <c r="D311" s="779">
        <v>1</v>
      </c>
      <c r="E311" s="626" t="s">
        <v>0</v>
      </c>
      <c r="F311" s="627"/>
      <c r="G311" s="627">
        <f t="shared" ref="G311" si="67">D311*F311</f>
        <v>0</v>
      </c>
      <c r="H311" s="628"/>
      <c r="I311" s="1260"/>
    </row>
    <row r="312" spans="1:9" s="20" customFormat="1" x14ac:dyDescent="0.25">
      <c r="A312" s="641"/>
      <c r="B312" s="761"/>
      <c r="C312" s="626"/>
      <c r="D312" s="777"/>
      <c r="E312" s="626"/>
      <c r="F312" s="627"/>
      <c r="G312" s="627"/>
      <c r="H312" s="19"/>
      <c r="I312" s="21"/>
    </row>
    <row r="313" spans="1:9" s="20" customFormat="1" ht="27.6" x14ac:dyDescent="0.25">
      <c r="A313" s="738" t="str">
        <f>A280</f>
        <v>5.</v>
      </c>
      <c r="B313" s="746" t="str">
        <f>"UKUPNO "&amp;B280</f>
        <v>UKUPNO RAVNI KROV - KROV ANEKSA DVORANE</v>
      </c>
      <c r="C313" s="747"/>
      <c r="D313" s="748"/>
      <c r="E313" s="747"/>
      <c r="F313" s="748"/>
      <c r="G313" s="749">
        <f>SUM(G282:G312)</f>
        <v>0</v>
      </c>
      <c r="H313" s="19"/>
      <c r="I313" s="21"/>
    </row>
    <row r="314" spans="1:9" s="20" customFormat="1" x14ac:dyDescent="0.25">
      <c r="A314" s="641"/>
      <c r="B314" s="653"/>
      <c r="C314" s="626"/>
      <c r="D314" s="778"/>
      <c r="E314" s="626"/>
      <c r="F314" s="627"/>
      <c r="G314" s="627"/>
      <c r="H314" s="19"/>
      <c r="I314" s="21"/>
    </row>
    <row r="315" spans="1:9" s="20" customFormat="1" ht="15.6" x14ac:dyDescent="0.25">
      <c r="A315" s="737" t="s">
        <v>26</v>
      </c>
      <c r="B315" s="26" t="s">
        <v>213</v>
      </c>
      <c r="C315" s="626"/>
      <c r="D315" s="778"/>
      <c r="E315" s="626"/>
      <c r="F315" s="627"/>
      <c r="G315" s="627"/>
      <c r="H315" s="19"/>
      <c r="I315" s="21"/>
    </row>
    <row r="316" spans="1:9" s="20" customFormat="1" x14ac:dyDescent="0.25">
      <c r="A316" s="641"/>
      <c r="B316" s="653"/>
      <c r="C316" s="626"/>
      <c r="D316" s="778"/>
      <c r="E316" s="626"/>
      <c r="F316" s="627"/>
      <c r="G316" s="627"/>
      <c r="H316" s="19"/>
      <c r="I316" s="21"/>
    </row>
    <row r="317" spans="1:9" s="20" customFormat="1" ht="38.25" customHeight="1" x14ac:dyDescent="0.25">
      <c r="A317" s="641" t="s">
        <v>215</v>
      </c>
      <c r="B317" s="656" t="s">
        <v>214</v>
      </c>
      <c r="C317" s="626" t="s">
        <v>16</v>
      </c>
      <c r="D317" s="775">
        <v>656.4</v>
      </c>
      <c r="E317" s="626" t="s">
        <v>0</v>
      </c>
      <c r="F317" s="627"/>
      <c r="G317" s="627">
        <f t="shared" ref="G317" si="68">D317*F317</f>
        <v>0</v>
      </c>
      <c r="H317" s="19"/>
      <c r="I317" s="21"/>
    </row>
    <row r="318" spans="1:9" s="20" customFormat="1" x14ac:dyDescent="0.25">
      <c r="A318" s="641"/>
      <c r="B318" s="659"/>
      <c r="C318" s="641"/>
      <c r="D318" s="780"/>
      <c r="E318" s="641"/>
      <c r="F318" s="660"/>
      <c r="G318" s="660"/>
      <c r="H318" s="19"/>
      <c r="I318" s="21"/>
    </row>
    <row r="319" spans="1:9" s="20" customFormat="1" ht="375" customHeight="1" x14ac:dyDescent="0.25">
      <c r="A319" s="641" t="s">
        <v>216</v>
      </c>
      <c r="B319" s="656" t="s">
        <v>1586</v>
      </c>
      <c r="C319" s="637"/>
      <c r="D319" s="744"/>
      <c r="E319" s="637"/>
      <c r="F319" s="637"/>
      <c r="G319" s="637"/>
      <c r="H319" s="19"/>
      <c r="I319" s="21"/>
    </row>
    <row r="320" spans="1:9" s="20" customFormat="1" x14ac:dyDescent="0.25">
      <c r="A320" s="641"/>
      <c r="B320" s="1254" t="s">
        <v>1580</v>
      </c>
      <c r="C320" s="626"/>
      <c r="D320" s="775"/>
      <c r="E320" s="626"/>
      <c r="F320" s="627"/>
      <c r="G320" s="627"/>
      <c r="H320" s="19"/>
      <c r="I320" s="21"/>
    </row>
    <row r="321" spans="1:9" s="20" customFormat="1" x14ac:dyDescent="0.25">
      <c r="A321" s="641"/>
      <c r="B321" s="1254" t="s">
        <v>1581</v>
      </c>
      <c r="C321" s="626"/>
      <c r="D321" s="775"/>
      <c r="E321" s="626"/>
      <c r="F321" s="627"/>
      <c r="G321" s="627"/>
      <c r="H321" s="19"/>
      <c r="I321" s="21"/>
    </row>
    <row r="322" spans="1:9" s="20" customFormat="1" x14ac:dyDescent="0.25">
      <c r="A322" s="641"/>
      <c r="B322" s="1254" t="s">
        <v>1582</v>
      </c>
      <c r="C322" s="626"/>
      <c r="D322" s="775"/>
      <c r="E322" s="626"/>
      <c r="F322" s="627"/>
      <c r="G322" s="627"/>
      <c r="H322" s="19"/>
      <c r="I322" s="21"/>
    </row>
    <row r="323" spans="1:9" s="20" customFormat="1" x14ac:dyDescent="0.25">
      <c r="A323" s="641"/>
      <c r="B323" s="638" t="s">
        <v>1583</v>
      </c>
      <c r="C323" s="626" t="s">
        <v>16</v>
      </c>
      <c r="D323" s="775">
        <v>580</v>
      </c>
      <c r="E323" s="626" t="s">
        <v>0</v>
      </c>
      <c r="F323" s="627"/>
      <c r="G323" s="627">
        <f t="shared" ref="G323" si="69">D323*F323</f>
        <v>0</v>
      </c>
      <c r="H323" s="19"/>
      <c r="I323" s="21"/>
    </row>
    <row r="324" spans="1:9" s="20" customFormat="1" x14ac:dyDescent="0.25">
      <c r="A324" s="641"/>
      <c r="B324" s="638"/>
      <c r="C324" s="641"/>
      <c r="D324" s="781"/>
      <c r="E324" s="641"/>
      <c r="F324" s="660"/>
      <c r="G324" s="660"/>
      <c r="H324" s="19"/>
      <c r="I324" s="21"/>
    </row>
    <row r="325" spans="1:9" s="20" customFormat="1" ht="141.75" customHeight="1" x14ac:dyDescent="0.25">
      <c r="A325" s="641" t="s">
        <v>217</v>
      </c>
      <c r="B325" s="638" t="s">
        <v>207</v>
      </c>
      <c r="C325" s="626"/>
      <c r="D325" s="627"/>
      <c r="E325" s="626"/>
      <c r="F325" s="627"/>
      <c r="G325" s="627"/>
      <c r="H325" s="19"/>
      <c r="I325" s="21"/>
    </row>
    <row r="326" spans="1:9" s="20" customFormat="1" ht="14.25" customHeight="1" x14ac:dyDescent="0.25">
      <c r="A326" s="641"/>
      <c r="B326" s="29" t="s">
        <v>208</v>
      </c>
      <c r="C326" s="626" t="s">
        <v>179</v>
      </c>
      <c r="D326" s="777">
        <v>7100</v>
      </c>
      <c r="E326" s="626" t="s">
        <v>0</v>
      </c>
      <c r="F326" s="627"/>
      <c r="G326" s="627">
        <f t="shared" ref="G326" si="70">D326*F326</f>
        <v>0</v>
      </c>
      <c r="H326" s="19"/>
      <c r="I326" s="21"/>
    </row>
    <row r="327" spans="1:9" s="20" customFormat="1" x14ac:dyDescent="0.25">
      <c r="A327" s="641"/>
      <c r="B327" s="638" t="s">
        <v>209</v>
      </c>
      <c r="C327" s="626" t="s">
        <v>179</v>
      </c>
      <c r="D327" s="777">
        <v>3600</v>
      </c>
      <c r="E327" s="626" t="s">
        <v>0</v>
      </c>
      <c r="F327" s="627"/>
      <c r="G327" s="627">
        <f t="shared" ref="G327" si="71">D327*F327</f>
        <v>0</v>
      </c>
      <c r="H327" s="19"/>
      <c r="I327" s="21"/>
    </row>
    <row r="328" spans="1:9" s="20" customFormat="1" x14ac:dyDescent="0.25">
      <c r="A328" s="641"/>
      <c r="B328" s="638"/>
      <c r="C328" s="626"/>
      <c r="D328" s="627"/>
      <c r="E328" s="626"/>
      <c r="F328" s="627"/>
      <c r="G328" s="627"/>
      <c r="H328" s="19"/>
      <c r="I328" s="21"/>
    </row>
    <row r="329" spans="1:9" s="20" customFormat="1" ht="64.5" customHeight="1" x14ac:dyDescent="0.25">
      <c r="A329" s="641" t="s">
        <v>218</v>
      </c>
      <c r="B329" s="638" t="s">
        <v>1842</v>
      </c>
      <c r="C329" s="626"/>
      <c r="D329" s="627"/>
      <c r="E329" s="626"/>
      <c r="F329" s="627"/>
      <c r="G329" s="627"/>
      <c r="H329" s="19"/>
      <c r="I329" s="21"/>
    </row>
    <row r="330" spans="1:9" s="20" customFormat="1" x14ac:dyDescent="0.25">
      <c r="A330" s="641"/>
      <c r="B330" s="638" t="s">
        <v>219</v>
      </c>
      <c r="C330" s="626" t="s">
        <v>16</v>
      </c>
      <c r="D330" s="777">
        <v>665</v>
      </c>
      <c r="E330" s="626" t="s">
        <v>0</v>
      </c>
      <c r="F330" s="627"/>
      <c r="G330" s="627">
        <f t="shared" ref="G330" si="72">D330*F330</f>
        <v>0</v>
      </c>
      <c r="H330" s="19"/>
      <c r="I330" s="21"/>
    </row>
    <row r="331" spans="1:9" s="20" customFormat="1" ht="27.75" customHeight="1" x14ac:dyDescent="0.25">
      <c r="A331" s="641"/>
      <c r="B331" s="638" t="s">
        <v>1720</v>
      </c>
      <c r="C331" s="626" t="s">
        <v>16</v>
      </c>
      <c r="D331" s="777">
        <v>85.82</v>
      </c>
      <c r="E331" s="626" t="s">
        <v>0</v>
      </c>
      <c r="F331" s="627"/>
      <c r="G331" s="627">
        <f t="shared" ref="G331" si="73">D331*F331</f>
        <v>0</v>
      </c>
      <c r="H331" s="19"/>
      <c r="I331" s="21"/>
    </row>
    <row r="332" spans="1:9" s="20" customFormat="1" x14ac:dyDescent="0.25">
      <c r="A332" s="641"/>
      <c r="B332" s="638"/>
      <c r="C332" s="626"/>
      <c r="D332" s="627"/>
      <c r="E332" s="626"/>
      <c r="F332" s="627"/>
      <c r="G332" s="627"/>
      <c r="H332" s="19"/>
      <c r="I332" s="21"/>
    </row>
    <row r="333" spans="1:9" s="20" customFormat="1" ht="387.75" customHeight="1" x14ac:dyDescent="0.25">
      <c r="A333" s="641" t="s">
        <v>220</v>
      </c>
      <c r="B333" s="638" t="s">
        <v>1587</v>
      </c>
      <c r="C333" s="626"/>
      <c r="D333" s="777"/>
      <c r="E333" s="626"/>
      <c r="F333" s="627"/>
      <c r="G333" s="627"/>
      <c r="H333" s="19"/>
      <c r="I333" s="21"/>
    </row>
    <row r="334" spans="1:9" s="20" customFormat="1" x14ac:dyDescent="0.25">
      <c r="A334" s="641"/>
      <c r="B334" s="1254" t="s">
        <v>1580</v>
      </c>
      <c r="C334" s="626"/>
      <c r="D334" s="777"/>
      <c r="E334" s="626"/>
      <c r="F334" s="627"/>
      <c r="G334" s="627"/>
      <c r="H334" s="19"/>
      <c r="I334" s="21"/>
    </row>
    <row r="335" spans="1:9" s="20" customFormat="1" x14ac:dyDescent="0.25">
      <c r="A335" s="641"/>
      <c r="B335" s="1254" t="s">
        <v>1581</v>
      </c>
      <c r="C335" s="626"/>
      <c r="D335" s="777"/>
      <c r="E335" s="626"/>
      <c r="F335" s="627"/>
      <c r="G335" s="627"/>
      <c r="H335" s="19"/>
      <c r="I335" s="21"/>
    </row>
    <row r="336" spans="1:9" s="20" customFormat="1" x14ac:dyDescent="0.25">
      <c r="A336" s="641"/>
      <c r="B336" s="1254" t="s">
        <v>1582</v>
      </c>
      <c r="C336" s="626"/>
      <c r="D336" s="777"/>
      <c r="E336" s="626"/>
      <c r="F336" s="627"/>
      <c r="G336" s="627"/>
      <c r="H336" s="19"/>
      <c r="I336" s="21"/>
    </row>
    <row r="337" spans="1:9" s="20" customFormat="1" x14ac:dyDescent="0.25">
      <c r="A337" s="641"/>
      <c r="B337" s="638" t="s">
        <v>1583</v>
      </c>
      <c r="C337" s="626" t="s">
        <v>16</v>
      </c>
      <c r="D337" s="777">
        <v>164</v>
      </c>
      <c r="E337" s="626" t="s">
        <v>0</v>
      </c>
      <c r="F337" s="627"/>
      <c r="G337" s="627">
        <f t="shared" ref="G337" si="74">D337*F337</f>
        <v>0</v>
      </c>
      <c r="H337" s="19"/>
      <c r="I337" s="21"/>
    </row>
    <row r="338" spans="1:9" s="20" customFormat="1" x14ac:dyDescent="0.25">
      <c r="A338" s="641"/>
      <c r="B338" s="638"/>
      <c r="C338" s="626"/>
      <c r="D338" s="627"/>
      <c r="E338" s="626"/>
      <c r="F338" s="627"/>
      <c r="G338" s="627"/>
      <c r="H338" s="19"/>
      <c r="I338" s="21"/>
    </row>
    <row r="339" spans="1:9" s="20" customFormat="1" ht="308.25" customHeight="1" x14ac:dyDescent="0.25">
      <c r="A339" s="641" t="s">
        <v>221</v>
      </c>
      <c r="B339" s="638" t="s">
        <v>1588</v>
      </c>
      <c r="C339" s="637"/>
      <c r="D339" s="744"/>
      <c r="E339" s="637"/>
      <c r="F339" s="637"/>
      <c r="G339" s="637"/>
      <c r="H339" s="19"/>
      <c r="I339" s="21"/>
    </row>
    <row r="340" spans="1:9" s="20" customFormat="1" x14ac:dyDescent="0.25">
      <c r="A340" s="641"/>
      <c r="B340" s="1254" t="s">
        <v>1580</v>
      </c>
      <c r="C340" s="626"/>
      <c r="D340" s="777"/>
      <c r="E340" s="626"/>
      <c r="F340" s="627"/>
      <c r="G340" s="627"/>
      <c r="H340" s="19"/>
      <c r="I340" s="21"/>
    </row>
    <row r="341" spans="1:9" s="20" customFormat="1" x14ac:dyDescent="0.25">
      <c r="A341" s="641"/>
      <c r="B341" s="1254" t="s">
        <v>1581</v>
      </c>
      <c r="C341" s="626"/>
      <c r="D341" s="777"/>
      <c r="E341" s="626"/>
      <c r="F341" s="627"/>
      <c r="G341" s="627"/>
      <c r="H341" s="19"/>
      <c r="I341" s="21"/>
    </row>
    <row r="342" spans="1:9" s="20" customFormat="1" x14ac:dyDescent="0.25">
      <c r="A342" s="641"/>
      <c r="B342" s="1254" t="s">
        <v>1582</v>
      </c>
      <c r="C342" s="626"/>
      <c r="D342" s="777"/>
      <c r="E342" s="626"/>
      <c r="F342" s="627"/>
      <c r="G342" s="627"/>
      <c r="H342" s="19"/>
      <c r="I342" s="21"/>
    </row>
    <row r="343" spans="1:9" s="20" customFormat="1" x14ac:dyDescent="0.25">
      <c r="A343" s="641"/>
      <c r="B343" s="638" t="s">
        <v>1583</v>
      </c>
      <c r="C343" s="626" t="s">
        <v>16</v>
      </c>
      <c r="D343" s="777">
        <v>392</v>
      </c>
      <c r="E343" s="626" t="s">
        <v>0</v>
      </c>
      <c r="F343" s="627"/>
      <c r="G343" s="627">
        <f t="shared" ref="G343" si="75">D343*F343</f>
        <v>0</v>
      </c>
      <c r="H343" s="19"/>
      <c r="I343" s="21"/>
    </row>
    <row r="344" spans="1:9" s="20" customFormat="1" x14ac:dyDescent="0.25">
      <c r="A344" s="641"/>
      <c r="B344" s="638"/>
      <c r="C344" s="626"/>
      <c r="D344" s="777"/>
      <c r="E344" s="626"/>
      <c r="F344" s="627"/>
      <c r="G344" s="627"/>
      <c r="H344" s="19"/>
      <c r="I344" s="21"/>
    </row>
    <row r="345" spans="1:9" s="20" customFormat="1" x14ac:dyDescent="0.25">
      <c r="A345" s="641"/>
      <c r="B345" s="638"/>
      <c r="C345" s="626"/>
      <c r="D345" s="627"/>
      <c r="E345" s="626"/>
      <c r="F345" s="627"/>
      <c r="G345" s="627"/>
      <c r="H345" s="19"/>
      <c r="I345" s="21"/>
    </row>
    <row r="346" spans="1:9" s="20" customFormat="1" ht="396.75" customHeight="1" x14ac:dyDescent="0.25">
      <c r="A346" s="641" t="s">
        <v>222</v>
      </c>
      <c r="B346" s="638" t="s">
        <v>1816</v>
      </c>
      <c r="C346" s="626"/>
      <c r="D346" s="777"/>
      <c r="E346" s="626"/>
      <c r="F346" s="627"/>
      <c r="G346" s="627"/>
      <c r="H346" s="19"/>
      <c r="I346" s="21"/>
    </row>
    <row r="347" spans="1:9" s="20" customFormat="1" x14ac:dyDescent="0.25">
      <c r="A347" s="641"/>
      <c r="B347" s="1254" t="s">
        <v>1580</v>
      </c>
      <c r="C347" s="637"/>
      <c r="D347" s="744"/>
      <c r="E347" s="637"/>
      <c r="F347" s="637"/>
      <c r="G347" s="637"/>
      <c r="H347" s="19"/>
      <c r="I347" s="21"/>
    </row>
    <row r="348" spans="1:9" s="20" customFormat="1" x14ac:dyDescent="0.25">
      <c r="A348" s="641"/>
      <c r="B348" s="1254" t="s">
        <v>1581</v>
      </c>
      <c r="C348" s="637"/>
      <c r="D348" s="744"/>
      <c r="E348" s="637"/>
      <c r="F348" s="637"/>
      <c r="G348" s="637"/>
      <c r="H348" s="19"/>
      <c r="I348" s="21"/>
    </row>
    <row r="349" spans="1:9" s="20" customFormat="1" x14ac:dyDescent="0.25">
      <c r="A349" s="641"/>
      <c r="B349" s="1254" t="s">
        <v>1582</v>
      </c>
      <c r="C349" s="626"/>
      <c r="D349" s="777"/>
      <c r="E349" s="626"/>
      <c r="F349" s="627"/>
      <c r="G349" s="627"/>
      <c r="H349" s="19"/>
      <c r="I349" s="21"/>
    </row>
    <row r="350" spans="1:9" s="20" customFormat="1" x14ac:dyDescent="0.25">
      <c r="A350" s="641"/>
      <c r="B350" s="638" t="s">
        <v>1583</v>
      </c>
      <c r="C350" s="626"/>
      <c r="D350" s="777"/>
      <c r="E350" s="626"/>
      <c r="F350" s="627"/>
      <c r="G350" s="627"/>
      <c r="H350" s="19"/>
      <c r="I350" s="21"/>
    </row>
    <row r="351" spans="1:9" s="20" customFormat="1" x14ac:dyDescent="0.25">
      <c r="A351" s="641"/>
      <c r="B351" s="650" t="s">
        <v>223</v>
      </c>
      <c r="C351" s="626" t="s">
        <v>16</v>
      </c>
      <c r="D351" s="777">
        <v>27</v>
      </c>
      <c r="E351" s="626" t="s">
        <v>0</v>
      </c>
      <c r="F351" s="627"/>
      <c r="G351" s="627">
        <f t="shared" ref="G351:G352" si="76">D351*F351</f>
        <v>0</v>
      </c>
      <c r="H351" s="19"/>
      <c r="I351" s="21"/>
    </row>
    <row r="352" spans="1:9" s="20" customFormat="1" x14ac:dyDescent="0.25">
      <c r="A352" s="641"/>
      <c r="B352" s="661" t="s">
        <v>224</v>
      </c>
      <c r="C352" s="626" t="s">
        <v>16</v>
      </c>
      <c r="D352" s="777">
        <v>8</v>
      </c>
      <c r="E352" s="626" t="s">
        <v>0</v>
      </c>
      <c r="F352" s="627"/>
      <c r="G352" s="627">
        <f t="shared" si="76"/>
        <v>0</v>
      </c>
      <c r="H352" s="19"/>
      <c r="I352" s="21"/>
    </row>
    <row r="353" spans="1:9" s="20" customFormat="1" x14ac:dyDescent="0.25">
      <c r="A353" s="641"/>
      <c r="B353" s="638"/>
      <c r="C353" s="626"/>
      <c r="D353" s="627"/>
      <c r="E353" s="626"/>
      <c r="F353" s="627"/>
      <c r="G353" s="627"/>
      <c r="H353" s="19"/>
      <c r="I353" s="21"/>
    </row>
    <row r="354" spans="1:9" s="20" customFormat="1" ht="89.4" customHeight="1" x14ac:dyDescent="0.25">
      <c r="A354" s="641" t="s">
        <v>225</v>
      </c>
      <c r="B354" s="638" t="s">
        <v>1589</v>
      </c>
      <c r="C354" s="626" t="s">
        <v>70</v>
      </c>
      <c r="D354" s="777">
        <v>68</v>
      </c>
      <c r="E354" s="626" t="s">
        <v>0</v>
      </c>
      <c r="F354" s="627"/>
      <c r="G354" s="627">
        <f t="shared" ref="G354" si="77">D354*F354</f>
        <v>0</v>
      </c>
      <c r="H354" s="19"/>
      <c r="I354" s="21"/>
    </row>
    <row r="355" spans="1:9" s="20" customFormat="1" x14ac:dyDescent="0.25">
      <c r="A355" s="641"/>
      <c r="B355" s="638"/>
      <c r="C355" s="626"/>
      <c r="D355" s="627"/>
      <c r="E355" s="626"/>
      <c r="F355" s="627"/>
      <c r="G355" s="627"/>
      <c r="H355" s="19"/>
      <c r="I355" s="21"/>
    </row>
    <row r="356" spans="1:9" s="20" customFormat="1" ht="89.4" customHeight="1" x14ac:dyDescent="0.25">
      <c r="A356" s="641" t="s">
        <v>226</v>
      </c>
      <c r="B356" s="638" t="s">
        <v>1721</v>
      </c>
      <c r="C356" s="626" t="s">
        <v>70</v>
      </c>
      <c r="D356" s="777">
        <v>185</v>
      </c>
      <c r="E356" s="626" t="s">
        <v>0</v>
      </c>
      <c r="F356" s="627"/>
      <c r="G356" s="627">
        <f t="shared" ref="G356" si="78">D356*F356</f>
        <v>0</v>
      </c>
      <c r="H356" s="19"/>
      <c r="I356" s="21"/>
    </row>
    <row r="357" spans="1:9" s="20" customFormat="1" x14ac:dyDescent="0.25">
      <c r="A357" s="641"/>
      <c r="B357" s="638"/>
      <c r="C357" s="626"/>
      <c r="D357" s="627"/>
      <c r="E357" s="626"/>
      <c r="F357" s="627"/>
      <c r="G357" s="627"/>
      <c r="H357" s="19"/>
      <c r="I357" s="21"/>
    </row>
    <row r="358" spans="1:9" s="20" customFormat="1" ht="70.5" customHeight="1" x14ac:dyDescent="0.25">
      <c r="A358" s="641" t="s">
        <v>227</v>
      </c>
      <c r="B358" s="638" t="s">
        <v>1590</v>
      </c>
      <c r="C358" s="626" t="s">
        <v>70</v>
      </c>
      <c r="D358" s="777">
        <v>240</v>
      </c>
      <c r="E358" s="626" t="s">
        <v>0</v>
      </c>
      <c r="F358" s="627"/>
      <c r="G358" s="627">
        <f t="shared" ref="G358" si="79">D358*F358</f>
        <v>0</v>
      </c>
      <c r="H358" s="19"/>
      <c r="I358" s="21"/>
    </row>
    <row r="359" spans="1:9" s="20" customFormat="1" x14ac:dyDescent="0.25">
      <c r="A359" s="641"/>
      <c r="B359" s="638"/>
      <c r="C359" s="626"/>
      <c r="D359" s="627"/>
      <c r="E359" s="626"/>
      <c r="F359" s="627"/>
      <c r="G359" s="627"/>
      <c r="H359" s="19"/>
      <c r="I359" s="21"/>
    </row>
    <row r="360" spans="1:9" s="20" customFormat="1" ht="132" x14ac:dyDescent="0.25">
      <c r="A360" s="641" t="s">
        <v>228</v>
      </c>
      <c r="B360" s="638" t="s">
        <v>1592</v>
      </c>
      <c r="C360" s="626" t="s">
        <v>179</v>
      </c>
      <c r="D360" s="777">
        <v>5200</v>
      </c>
      <c r="E360" s="626" t="s">
        <v>0</v>
      </c>
      <c r="F360" s="627"/>
      <c r="G360" s="627">
        <f t="shared" ref="G360" si="80">D360*F360</f>
        <v>0</v>
      </c>
      <c r="H360" s="19"/>
      <c r="I360" s="21"/>
    </row>
    <row r="361" spans="1:9" s="20" customFormat="1" x14ac:dyDescent="0.25">
      <c r="A361" s="641"/>
      <c r="B361" s="638" t="s">
        <v>1591</v>
      </c>
      <c r="C361" s="626"/>
      <c r="D361" s="777"/>
      <c r="E361" s="626"/>
      <c r="F361" s="627"/>
      <c r="G361" s="627"/>
      <c r="H361" s="19"/>
      <c r="I361" s="21"/>
    </row>
    <row r="362" spans="1:9" s="20" customFormat="1" x14ac:dyDescent="0.25">
      <c r="A362" s="641"/>
      <c r="B362" s="638" t="s">
        <v>1843</v>
      </c>
      <c r="C362" s="626"/>
      <c r="D362" s="777"/>
      <c r="E362" s="626"/>
      <c r="F362" s="627"/>
      <c r="G362" s="627"/>
      <c r="H362" s="19"/>
      <c r="I362" s="21"/>
    </row>
    <row r="363" spans="1:9" s="20" customFormat="1" x14ac:dyDescent="0.25">
      <c r="A363" s="641"/>
      <c r="B363" s="638" t="s">
        <v>229</v>
      </c>
      <c r="C363" s="626"/>
      <c r="D363" s="627"/>
      <c r="E363" s="626"/>
      <c r="F363" s="627"/>
      <c r="G363" s="627"/>
      <c r="H363" s="19"/>
      <c r="I363" s="21"/>
    </row>
    <row r="364" spans="1:9" s="20" customFormat="1" x14ac:dyDescent="0.25">
      <c r="A364" s="641"/>
      <c r="B364" s="638" t="s">
        <v>1844</v>
      </c>
      <c r="C364" s="626" t="s">
        <v>179</v>
      </c>
      <c r="D364" s="777">
        <v>5200</v>
      </c>
      <c r="E364" s="626" t="s">
        <v>0</v>
      </c>
      <c r="F364" s="627"/>
      <c r="G364" s="627">
        <f t="shared" ref="G364" si="81">D364*F364</f>
        <v>0</v>
      </c>
      <c r="H364" s="19"/>
      <c r="I364" s="21"/>
    </row>
    <row r="365" spans="1:9" s="20" customFormat="1" x14ac:dyDescent="0.25">
      <c r="A365" s="641"/>
      <c r="B365" s="644"/>
      <c r="C365" s="626"/>
      <c r="D365" s="627"/>
      <c r="E365" s="626"/>
      <c r="F365" s="627"/>
      <c r="G365" s="627"/>
      <c r="H365" s="19"/>
      <c r="I365" s="21"/>
    </row>
    <row r="366" spans="1:9" s="20" customFormat="1" ht="42.75" customHeight="1" x14ac:dyDescent="0.25">
      <c r="A366" s="641" t="s">
        <v>230</v>
      </c>
      <c r="B366" s="638" t="s">
        <v>1584</v>
      </c>
      <c r="C366" s="626"/>
      <c r="D366" s="627"/>
      <c r="E366" s="626"/>
      <c r="F366" s="627"/>
      <c r="G366" s="627"/>
      <c r="H366" s="19"/>
      <c r="I366" s="21"/>
    </row>
    <row r="367" spans="1:9" s="20" customFormat="1" ht="42" customHeight="1" x14ac:dyDescent="0.25">
      <c r="A367" s="641"/>
      <c r="B367" s="638" t="s">
        <v>1585</v>
      </c>
      <c r="C367" s="626" t="s">
        <v>16</v>
      </c>
      <c r="D367" s="777">
        <v>23</v>
      </c>
      <c r="E367" s="626" t="s">
        <v>0</v>
      </c>
      <c r="F367" s="627"/>
      <c r="G367" s="627">
        <f t="shared" ref="G367" si="82">D367*F367</f>
        <v>0</v>
      </c>
      <c r="H367" s="19"/>
      <c r="I367" s="21"/>
    </row>
    <row r="368" spans="1:9" s="20" customFormat="1" x14ac:dyDescent="0.25">
      <c r="A368" s="641"/>
      <c r="B368" s="644"/>
      <c r="C368" s="626"/>
      <c r="D368" s="627"/>
      <c r="E368" s="626"/>
      <c r="F368" s="627"/>
      <c r="G368" s="627"/>
      <c r="H368" s="19"/>
      <c r="I368" s="21"/>
    </row>
    <row r="369" spans="1:9" s="20" customFormat="1" ht="64.5" customHeight="1" x14ac:dyDescent="0.25">
      <c r="A369" s="641" t="s">
        <v>230</v>
      </c>
      <c r="B369" s="638" t="s">
        <v>1601</v>
      </c>
      <c r="C369" s="626"/>
      <c r="D369" s="627"/>
      <c r="E369" s="626"/>
      <c r="F369" s="627"/>
      <c r="G369" s="627"/>
      <c r="H369" s="19"/>
      <c r="I369" s="21"/>
    </row>
    <row r="370" spans="1:9" s="20" customFormat="1" x14ac:dyDescent="0.25">
      <c r="A370" s="641"/>
      <c r="B370" s="650" t="s">
        <v>231</v>
      </c>
      <c r="C370" s="626"/>
      <c r="D370" s="777">
        <v>15</v>
      </c>
      <c r="E370" s="626" t="s">
        <v>0</v>
      </c>
      <c r="F370" s="627"/>
      <c r="G370" s="627">
        <f t="shared" ref="G370:G371" si="83">D370*F370</f>
        <v>0</v>
      </c>
      <c r="H370" s="19"/>
      <c r="I370" s="21"/>
    </row>
    <row r="371" spans="1:9" s="20" customFormat="1" x14ac:dyDescent="0.25">
      <c r="A371" s="641"/>
      <c r="B371" s="650" t="s">
        <v>232</v>
      </c>
      <c r="C371" s="626"/>
      <c r="D371" s="777">
        <v>35</v>
      </c>
      <c r="E371" s="626" t="s">
        <v>0</v>
      </c>
      <c r="F371" s="627"/>
      <c r="G371" s="627">
        <f t="shared" si="83"/>
        <v>0</v>
      </c>
      <c r="H371" s="19"/>
      <c r="I371" s="21"/>
    </row>
    <row r="372" spans="1:9" s="20" customFormat="1" x14ac:dyDescent="0.25">
      <c r="A372" s="641"/>
      <c r="B372" s="644"/>
      <c r="C372" s="626"/>
      <c r="D372" s="627"/>
      <c r="E372" s="626"/>
      <c r="F372" s="627"/>
      <c r="G372" s="627"/>
      <c r="H372" s="19"/>
      <c r="I372" s="21"/>
    </row>
    <row r="373" spans="1:9" s="20" customFormat="1" ht="37.5" customHeight="1" x14ac:dyDescent="0.25">
      <c r="A373" s="641"/>
      <c r="B373" s="638" t="s">
        <v>233</v>
      </c>
      <c r="C373" s="626"/>
      <c r="D373" s="627"/>
      <c r="E373" s="626"/>
      <c r="F373" s="627"/>
      <c r="G373" s="627"/>
      <c r="H373" s="19"/>
      <c r="I373" s="21"/>
    </row>
    <row r="374" spans="1:9" s="20" customFormat="1" x14ac:dyDescent="0.25">
      <c r="A374" s="641"/>
      <c r="B374" s="650" t="s">
        <v>234</v>
      </c>
      <c r="C374" s="626"/>
      <c r="D374" s="777">
        <v>7</v>
      </c>
      <c r="E374" s="626" t="s">
        <v>0</v>
      </c>
      <c r="F374" s="627"/>
      <c r="G374" s="627">
        <f t="shared" ref="G374" si="84">D374*F374</f>
        <v>0</v>
      </c>
      <c r="H374" s="19"/>
      <c r="I374" s="21"/>
    </row>
    <row r="375" spans="1:9" s="20" customFormat="1" x14ac:dyDescent="0.25">
      <c r="A375" s="641"/>
      <c r="B375" s="650" t="s">
        <v>235</v>
      </c>
      <c r="C375" s="626"/>
      <c r="D375" s="777">
        <v>14</v>
      </c>
      <c r="E375" s="626" t="s">
        <v>0</v>
      </c>
      <c r="F375" s="627"/>
      <c r="G375" s="627">
        <f t="shared" ref="G375" si="85">D375*F375</f>
        <v>0</v>
      </c>
      <c r="H375" s="19"/>
      <c r="I375" s="21"/>
    </row>
    <row r="376" spans="1:9" s="20" customFormat="1" x14ac:dyDescent="0.25">
      <c r="A376" s="641"/>
      <c r="B376" s="644"/>
      <c r="C376" s="626"/>
      <c r="D376" s="627"/>
      <c r="E376" s="626"/>
      <c r="F376" s="627"/>
      <c r="G376" s="627"/>
      <c r="H376" s="19"/>
      <c r="I376" s="21"/>
    </row>
    <row r="377" spans="1:9" s="20" customFormat="1" ht="20.100000000000001" customHeight="1" x14ac:dyDescent="0.25">
      <c r="A377" s="751" t="str">
        <f>A315</f>
        <v>6.</v>
      </c>
      <c r="B377" s="746" t="str">
        <f>"UKUPNO "&amp;B315</f>
        <v>UKUPNO UREĐENJE PROČELJA</v>
      </c>
      <c r="C377" s="747"/>
      <c r="D377" s="748"/>
      <c r="E377" s="747"/>
      <c r="F377" s="748"/>
      <c r="G377" s="749">
        <f>SUM(G317:G376)</f>
        <v>0</v>
      </c>
      <c r="H377" s="19"/>
      <c r="I377" s="21"/>
    </row>
    <row r="378" spans="1:9" s="20" customFormat="1" x14ac:dyDescent="0.25">
      <c r="A378" s="641"/>
      <c r="B378" s="644"/>
      <c r="C378" s="626"/>
      <c r="D378" s="627"/>
      <c r="E378" s="626"/>
      <c r="F378" s="627"/>
      <c r="G378" s="627"/>
      <c r="H378" s="19"/>
      <c r="I378" s="21"/>
    </row>
    <row r="379" spans="1:9" s="20" customFormat="1" ht="15.6" x14ac:dyDescent="0.25">
      <c r="A379" s="737" t="s">
        <v>236</v>
      </c>
      <c r="B379" s="26" t="s">
        <v>385</v>
      </c>
      <c r="C379" s="626"/>
      <c r="D379" s="627"/>
      <c r="E379" s="626"/>
      <c r="F379" s="627"/>
      <c r="G379" s="627"/>
      <c r="H379" s="19"/>
      <c r="I379" s="21"/>
    </row>
    <row r="380" spans="1:9" s="20" customFormat="1" ht="15.6" x14ac:dyDescent="0.25">
      <c r="A380" s="737"/>
      <c r="B380" s="26"/>
      <c r="C380" s="626"/>
      <c r="D380" s="627"/>
      <c r="E380" s="626"/>
      <c r="F380" s="627"/>
      <c r="G380" s="627"/>
      <c r="H380" s="19"/>
      <c r="I380" s="21"/>
    </row>
    <row r="381" spans="1:9" s="20" customFormat="1" ht="340.5" customHeight="1" x14ac:dyDescent="0.25">
      <c r="A381" s="737"/>
      <c r="B381" s="27" t="s">
        <v>1845</v>
      </c>
      <c r="C381" s="626"/>
      <c r="D381" s="627"/>
      <c r="E381" s="626"/>
      <c r="F381" s="627"/>
      <c r="G381" s="627"/>
      <c r="H381" s="19"/>
      <c r="I381" s="21"/>
    </row>
    <row r="382" spans="1:9" s="20" customFormat="1" ht="92.4" x14ac:dyDescent="0.25">
      <c r="A382" s="737"/>
      <c r="B382" s="1263" t="s">
        <v>1846</v>
      </c>
      <c r="C382" s="626"/>
      <c r="D382" s="627"/>
      <c r="E382" s="626"/>
      <c r="F382" s="627"/>
      <c r="G382" s="627"/>
      <c r="H382" s="19"/>
      <c r="I382" s="21"/>
    </row>
    <row r="383" spans="1:9" s="20" customFormat="1" ht="132" x14ac:dyDescent="0.25">
      <c r="A383" s="737"/>
      <c r="B383" s="638" t="s">
        <v>1594</v>
      </c>
      <c r="C383" s="626"/>
      <c r="D383" s="627"/>
      <c r="E383" s="626"/>
      <c r="F383" s="627"/>
      <c r="G383" s="627"/>
      <c r="H383" s="19"/>
      <c r="I383" s="21"/>
    </row>
    <row r="384" spans="1:9" s="20" customFormat="1" ht="15.6" x14ac:dyDescent="0.25">
      <c r="A384" s="737"/>
      <c r="B384" s="662" t="s">
        <v>237</v>
      </c>
      <c r="C384" s="626"/>
      <c r="D384" s="627"/>
      <c r="E384" s="626"/>
      <c r="F384" s="627"/>
      <c r="G384" s="627"/>
      <c r="H384" s="19"/>
      <c r="I384" s="21"/>
    </row>
    <row r="385" spans="1:9" s="20" customFormat="1" ht="12.15" customHeight="1" x14ac:dyDescent="0.25">
      <c r="A385" s="737"/>
      <c r="B385" s="644" t="s">
        <v>238</v>
      </c>
      <c r="C385" s="626" t="s">
        <v>179</v>
      </c>
      <c r="D385" s="777">
        <v>2400</v>
      </c>
      <c r="E385" s="626" t="s">
        <v>0</v>
      </c>
      <c r="F385" s="627"/>
      <c r="G385" s="627">
        <f t="shared" ref="G385" si="86">D385*F385</f>
        <v>0</v>
      </c>
      <c r="H385" s="19"/>
      <c r="I385" s="21"/>
    </row>
    <row r="386" spans="1:9" s="20" customFormat="1" ht="12.15" customHeight="1" x14ac:dyDescent="0.25">
      <c r="A386" s="737"/>
      <c r="B386" s="644" t="s">
        <v>239</v>
      </c>
      <c r="C386" s="626" t="s">
        <v>179</v>
      </c>
      <c r="D386" s="777">
        <v>18600</v>
      </c>
      <c r="E386" s="626" t="s">
        <v>0</v>
      </c>
      <c r="F386" s="627"/>
      <c r="G386" s="627">
        <f t="shared" ref="G386" si="87">D386*F386</f>
        <v>0</v>
      </c>
      <c r="H386" s="19"/>
      <c r="I386" s="21"/>
    </row>
    <row r="387" spans="1:9" s="20" customFormat="1" ht="15.6" x14ac:dyDescent="0.25">
      <c r="A387" s="737"/>
      <c r="B387" s="644"/>
      <c r="C387" s="626"/>
      <c r="D387" s="627"/>
      <c r="E387" s="626"/>
      <c r="F387" s="627"/>
      <c r="G387" s="627"/>
      <c r="H387" s="19"/>
      <c r="I387" s="21"/>
    </row>
    <row r="388" spans="1:9" s="20" customFormat="1" ht="13.65" customHeight="1" x14ac:dyDescent="0.25">
      <c r="A388" s="737"/>
      <c r="B388" s="662" t="s">
        <v>240</v>
      </c>
      <c r="C388" s="626"/>
      <c r="D388" s="627"/>
      <c r="E388" s="626"/>
      <c r="F388" s="627"/>
      <c r="G388" s="627"/>
      <c r="H388" s="19"/>
      <c r="I388" s="21"/>
    </row>
    <row r="389" spans="1:9" s="20" customFormat="1" ht="12.75" customHeight="1" x14ac:dyDescent="0.25">
      <c r="A389" s="737"/>
      <c r="B389" s="644" t="s">
        <v>241</v>
      </c>
      <c r="C389" s="626" t="s">
        <v>179</v>
      </c>
      <c r="D389" s="777">
        <v>2400</v>
      </c>
      <c r="E389" s="626" t="s">
        <v>0</v>
      </c>
      <c r="F389" s="627"/>
      <c r="G389" s="627">
        <f t="shared" ref="G389" si="88">D389*F389</f>
        <v>0</v>
      </c>
      <c r="H389" s="19"/>
      <c r="I389" s="21"/>
    </row>
    <row r="390" spans="1:9" s="20" customFormat="1" ht="13.65" customHeight="1" x14ac:dyDescent="0.25">
      <c r="A390" s="737"/>
      <c r="B390" s="644" t="s">
        <v>239</v>
      </c>
      <c r="C390" s="626" t="s">
        <v>179</v>
      </c>
      <c r="D390" s="777">
        <v>18600</v>
      </c>
      <c r="E390" s="626" t="s">
        <v>0</v>
      </c>
      <c r="F390" s="627"/>
      <c r="G390" s="627">
        <f t="shared" ref="G390" si="89">D390*F390</f>
        <v>0</v>
      </c>
      <c r="H390" s="19"/>
      <c r="I390" s="21"/>
    </row>
    <row r="391" spans="1:9" s="20" customFormat="1" ht="15.6" x14ac:dyDescent="0.25">
      <c r="A391" s="737"/>
      <c r="B391" s="644"/>
      <c r="C391" s="626"/>
      <c r="D391" s="777"/>
      <c r="E391" s="626"/>
      <c r="F391" s="627"/>
      <c r="G391" s="627"/>
      <c r="H391" s="19"/>
      <c r="I391" s="21"/>
    </row>
    <row r="392" spans="1:9" s="20" customFormat="1" ht="39.9" customHeight="1" x14ac:dyDescent="0.25">
      <c r="A392" s="751" t="str">
        <f>A379</f>
        <v>7.</v>
      </c>
      <c r="B392" s="746" t="str">
        <f>"UKUPNO "&amp;B379</f>
        <v>UKUPNO KROVNA ČELIČNA KONSTRUKCIJA</v>
      </c>
      <c r="C392" s="747"/>
      <c r="D392" s="748"/>
      <c r="E392" s="747"/>
      <c r="F392" s="748"/>
      <c r="G392" s="749">
        <f>SUM(G381:G391)</f>
        <v>0</v>
      </c>
      <c r="H392" s="19"/>
      <c r="I392" s="21"/>
    </row>
    <row r="393" spans="1:9" s="20" customFormat="1" ht="13.8" x14ac:dyDescent="0.25">
      <c r="A393" s="762"/>
      <c r="B393" s="763"/>
      <c r="C393" s="762"/>
      <c r="D393" s="764"/>
      <c r="E393" s="762"/>
      <c r="F393" s="764"/>
      <c r="G393" s="764"/>
      <c r="H393" s="19"/>
      <c r="I393" s="21"/>
    </row>
    <row r="394" spans="1:9" s="20" customFormat="1" ht="15.6" x14ac:dyDescent="0.25">
      <c r="A394" s="737" t="s">
        <v>244</v>
      </c>
      <c r="B394" s="26" t="s">
        <v>242</v>
      </c>
      <c r="C394" s="626"/>
      <c r="D394" s="627"/>
      <c r="E394" s="626"/>
      <c r="F394" s="627"/>
      <c r="G394" s="627"/>
      <c r="H394" s="19"/>
      <c r="I394" s="21"/>
    </row>
    <row r="395" spans="1:9" s="20" customFormat="1" ht="15.6" x14ac:dyDescent="0.25">
      <c r="A395" s="737"/>
      <c r="B395" s="644"/>
      <c r="C395" s="626"/>
      <c r="D395" s="627"/>
      <c r="E395" s="626"/>
      <c r="F395" s="627"/>
      <c r="G395" s="627"/>
      <c r="H395" s="19"/>
      <c r="I395" s="21"/>
    </row>
    <row r="396" spans="1:9" s="20" customFormat="1" ht="102.75" customHeight="1" x14ac:dyDescent="0.25">
      <c r="A396" s="757" t="s">
        <v>245</v>
      </c>
      <c r="B396" s="638" t="s">
        <v>1593</v>
      </c>
      <c r="C396" s="626" t="s">
        <v>1</v>
      </c>
      <c r="D396" s="777">
        <v>1</v>
      </c>
      <c r="E396" s="626" t="s">
        <v>0</v>
      </c>
      <c r="F396" s="627"/>
      <c r="G396" s="627">
        <f t="shared" ref="G396" si="90">D396*F396</f>
        <v>0</v>
      </c>
      <c r="H396" s="19"/>
      <c r="I396" s="21"/>
    </row>
    <row r="397" spans="1:9" s="20" customFormat="1" x14ac:dyDescent="0.25">
      <c r="A397" s="757"/>
      <c r="B397" s="644"/>
      <c r="C397" s="626"/>
      <c r="D397" s="627"/>
      <c r="E397" s="626"/>
      <c r="F397" s="627"/>
      <c r="G397" s="627"/>
      <c r="H397" s="19"/>
      <c r="I397" s="21"/>
    </row>
    <row r="398" spans="1:9" s="20" customFormat="1" ht="79.2" x14ac:dyDescent="0.25">
      <c r="A398" s="757" t="s">
        <v>247</v>
      </c>
      <c r="B398" s="638" t="s">
        <v>246</v>
      </c>
      <c r="C398" s="626" t="s">
        <v>70</v>
      </c>
      <c r="D398" s="777">
        <v>19.5</v>
      </c>
      <c r="E398" s="626" t="s">
        <v>0</v>
      </c>
      <c r="F398" s="627"/>
      <c r="G398" s="627">
        <f t="shared" ref="G398" si="91">D398*F398</f>
        <v>0</v>
      </c>
      <c r="H398" s="19"/>
      <c r="I398" s="21"/>
    </row>
    <row r="399" spans="1:9" s="20" customFormat="1" x14ac:dyDescent="0.25">
      <c r="A399" s="757"/>
      <c r="B399" s="644"/>
      <c r="C399" s="626"/>
      <c r="D399" s="627"/>
      <c r="E399" s="626"/>
      <c r="F399" s="627"/>
      <c r="G399" s="627"/>
      <c r="H399" s="19"/>
      <c r="I399" s="21"/>
    </row>
    <row r="400" spans="1:9" s="20" customFormat="1" x14ac:dyDescent="0.25">
      <c r="A400" s="757" t="s">
        <v>248</v>
      </c>
      <c r="B400" s="644" t="s">
        <v>249</v>
      </c>
      <c r="C400" s="626"/>
      <c r="D400" s="627"/>
      <c r="E400" s="626"/>
      <c r="F400" s="627"/>
      <c r="G400" s="627"/>
      <c r="H400" s="19"/>
      <c r="I400" s="21"/>
    </row>
    <row r="401" spans="1:9" s="20" customFormat="1" ht="195.75" customHeight="1" x14ac:dyDescent="0.25">
      <c r="A401" s="757"/>
      <c r="B401" s="638" t="s">
        <v>250</v>
      </c>
      <c r="C401" s="626" t="s">
        <v>1</v>
      </c>
      <c r="D401" s="777">
        <v>1</v>
      </c>
      <c r="E401" s="626" t="s">
        <v>0</v>
      </c>
      <c r="F401" s="627"/>
      <c r="G401" s="627">
        <f t="shared" ref="G401" si="92">D401*F401</f>
        <v>0</v>
      </c>
      <c r="H401" s="19"/>
      <c r="I401" s="21"/>
    </row>
    <row r="402" spans="1:9" s="20" customFormat="1" x14ac:dyDescent="0.25">
      <c r="A402" s="757"/>
      <c r="B402" s="644"/>
      <c r="C402" s="626"/>
      <c r="D402" s="627"/>
      <c r="E402" s="626"/>
      <c r="F402" s="627"/>
      <c r="G402" s="627"/>
      <c r="H402" s="19"/>
      <c r="I402" s="21"/>
    </row>
    <row r="403" spans="1:9" s="20" customFormat="1" ht="66.75" customHeight="1" x14ac:dyDescent="0.25">
      <c r="A403" s="757" t="s">
        <v>251</v>
      </c>
      <c r="B403" s="638" t="s">
        <v>252</v>
      </c>
      <c r="C403" s="626" t="s">
        <v>70</v>
      </c>
      <c r="D403" s="777">
        <v>4.4000000000000004</v>
      </c>
      <c r="E403" s="626" t="s">
        <v>0</v>
      </c>
      <c r="F403" s="627"/>
      <c r="G403" s="627">
        <f t="shared" ref="G403" si="93">D403*F403</f>
        <v>0</v>
      </c>
      <c r="H403" s="19"/>
      <c r="I403" s="21"/>
    </row>
    <row r="404" spans="1:9" s="20" customFormat="1" x14ac:dyDescent="0.25">
      <c r="A404" s="757"/>
      <c r="B404" s="644"/>
      <c r="C404" s="626"/>
      <c r="D404" s="777"/>
      <c r="E404" s="626"/>
      <c r="F404" s="627"/>
      <c r="G404" s="627"/>
      <c r="H404" s="19"/>
      <c r="I404" s="21"/>
    </row>
    <row r="405" spans="1:9" s="20" customFormat="1" ht="51" customHeight="1" x14ac:dyDescent="0.25">
      <c r="A405" s="757" t="s">
        <v>254</v>
      </c>
      <c r="B405" s="638" t="s">
        <v>253</v>
      </c>
      <c r="C405" s="626" t="s">
        <v>16</v>
      </c>
      <c r="D405" s="777">
        <v>18</v>
      </c>
      <c r="E405" s="626" t="s">
        <v>0</v>
      </c>
      <c r="F405" s="627"/>
      <c r="G405" s="627">
        <f t="shared" ref="G405" si="94">D405*F405</f>
        <v>0</v>
      </c>
      <c r="H405" s="19"/>
      <c r="I405" s="21"/>
    </row>
    <row r="406" spans="1:9" s="20" customFormat="1" x14ac:dyDescent="0.25">
      <c r="A406" s="757"/>
      <c r="B406" s="644"/>
      <c r="C406" s="626"/>
      <c r="D406" s="627"/>
      <c r="E406" s="626"/>
      <c r="F406" s="627"/>
      <c r="G406" s="627"/>
      <c r="H406" s="19"/>
      <c r="I406" s="21"/>
    </row>
    <row r="407" spans="1:9" s="20" customFormat="1" ht="69.75" customHeight="1" x14ac:dyDescent="0.25">
      <c r="A407" s="757" t="s">
        <v>255</v>
      </c>
      <c r="B407" s="638" t="s">
        <v>1847</v>
      </c>
      <c r="C407" s="626" t="s">
        <v>1</v>
      </c>
      <c r="D407" s="777">
        <v>2</v>
      </c>
      <c r="E407" s="626" t="s">
        <v>0</v>
      </c>
      <c r="F407" s="627"/>
      <c r="G407" s="627">
        <f t="shared" ref="G407" si="95">D407*F407</f>
        <v>0</v>
      </c>
      <c r="H407" s="19"/>
      <c r="I407" s="21"/>
    </row>
    <row r="408" spans="1:9" s="20" customFormat="1" x14ac:dyDescent="0.25">
      <c r="A408" s="757"/>
      <c r="B408" s="644"/>
      <c r="C408" s="626"/>
      <c r="D408" s="627"/>
      <c r="E408" s="626"/>
      <c r="F408" s="627"/>
      <c r="G408" s="627"/>
      <c r="H408" s="19"/>
      <c r="I408" s="21"/>
    </row>
    <row r="409" spans="1:9" s="20" customFormat="1" ht="130.65" customHeight="1" x14ac:dyDescent="0.25">
      <c r="A409" s="757" t="s">
        <v>256</v>
      </c>
      <c r="B409" s="638" t="s">
        <v>257</v>
      </c>
      <c r="C409" s="626"/>
      <c r="D409" s="627"/>
      <c r="E409" s="626"/>
      <c r="F409" s="627"/>
      <c r="G409" s="627"/>
      <c r="H409" s="19"/>
      <c r="I409" s="21"/>
    </row>
    <row r="410" spans="1:9" s="20" customFormat="1" x14ac:dyDescent="0.25">
      <c r="A410" s="757"/>
      <c r="B410" s="644" t="s">
        <v>258</v>
      </c>
      <c r="C410" s="626" t="s">
        <v>1</v>
      </c>
      <c r="D410" s="777">
        <v>2</v>
      </c>
      <c r="E410" s="626" t="s">
        <v>0</v>
      </c>
      <c r="F410" s="627"/>
      <c r="G410" s="627">
        <f t="shared" ref="G410:G411" si="96">D410*F410</f>
        <v>0</v>
      </c>
      <c r="H410" s="19"/>
      <c r="I410" s="21"/>
    </row>
    <row r="411" spans="1:9" s="20" customFormat="1" x14ac:dyDescent="0.25">
      <c r="A411" s="757"/>
      <c r="B411" s="644" t="s">
        <v>259</v>
      </c>
      <c r="C411" s="626" t="s">
        <v>1</v>
      </c>
      <c r="D411" s="777">
        <v>2</v>
      </c>
      <c r="E411" s="626" t="s">
        <v>0</v>
      </c>
      <c r="F411" s="627"/>
      <c r="G411" s="627">
        <f t="shared" si="96"/>
        <v>0</v>
      </c>
      <c r="H411" s="19"/>
      <c r="I411" s="21"/>
    </row>
    <row r="412" spans="1:9" s="20" customFormat="1" x14ac:dyDescent="0.25">
      <c r="A412" s="757"/>
      <c r="B412" s="644"/>
      <c r="C412" s="626"/>
      <c r="D412" s="627"/>
      <c r="E412" s="626"/>
      <c r="F412" s="627"/>
      <c r="G412" s="627"/>
      <c r="H412" s="19"/>
      <c r="I412" s="21"/>
    </row>
    <row r="413" spans="1:9" s="20" customFormat="1" ht="52.5" customHeight="1" x14ac:dyDescent="0.25">
      <c r="A413" s="757" t="s">
        <v>260</v>
      </c>
      <c r="B413" s="638" t="s">
        <v>1722</v>
      </c>
      <c r="C413" s="626"/>
      <c r="D413" s="627"/>
      <c r="E413" s="626"/>
      <c r="F413" s="627"/>
      <c r="G413" s="627"/>
      <c r="H413" s="19"/>
      <c r="I413" s="21"/>
    </row>
    <row r="414" spans="1:9" s="20" customFormat="1" ht="13.65" customHeight="1" x14ac:dyDescent="0.25">
      <c r="A414" s="757"/>
      <c r="B414" s="638" t="s">
        <v>263</v>
      </c>
      <c r="C414" s="626"/>
      <c r="D414" s="627"/>
      <c r="E414" s="626"/>
      <c r="F414" s="627"/>
      <c r="G414" s="627"/>
      <c r="H414" s="19"/>
      <c r="I414" s="21"/>
    </row>
    <row r="415" spans="1:9" s="20" customFormat="1" ht="13.65" customHeight="1" x14ac:dyDescent="0.25">
      <c r="A415" s="757"/>
      <c r="B415" s="644" t="s">
        <v>262</v>
      </c>
      <c r="C415" s="626" t="s">
        <v>1</v>
      </c>
      <c r="D415" s="777">
        <v>2</v>
      </c>
      <c r="E415" s="626" t="s">
        <v>0</v>
      </c>
      <c r="F415" s="627"/>
      <c r="G415" s="627">
        <f t="shared" ref="G415" si="97">D415*F415</f>
        <v>0</v>
      </c>
      <c r="H415" s="19"/>
      <c r="I415" s="21"/>
    </row>
    <row r="416" spans="1:9" s="20" customFormat="1" x14ac:dyDescent="0.25">
      <c r="A416" s="757"/>
      <c r="B416" s="644" t="s">
        <v>261</v>
      </c>
      <c r="C416" s="626"/>
      <c r="D416" s="627"/>
      <c r="E416" s="626"/>
      <c r="F416" s="627"/>
      <c r="G416" s="627"/>
      <c r="H416" s="19"/>
      <c r="I416" s="21"/>
    </row>
    <row r="417" spans="1:9" s="20" customFormat="1" x14ac:dyDescent="0.25">
      <c r="A417" s="757"/>
      <c r="B417" s="644" t="s">
        <v>262</v>
      </c>
      <c r="C417" s="626" t="s">
        <v>1</v>
      </c>
      <c r="D417" s="777">
        <v>2</v>
      </c>
      <c r="E417" s="626" t="s">
        <v>0</v>
      </c>
      <c r="F417" s="627"/>
      <c r="G417" s="627">
        <f t="shared" ref="G417" si="98">D417*F417</f>
        <v>0</v>
      </c>
      <c r="H417" s="19"/>
      <c r="I417" s="21"/>
    </row>
    <row r="418" spans="1:9" s="20" customFormat="1" ht="39.15" customHeight="1" x14ac:dyDescent="0.25">
      <c r="A418" s="757"/>
      <c r="B418" s="638" t="s">
        <v>265</v>
      </c>
      <c r="C418" s="626"/>
      <c r="D418" s="627"/>
      <c r="E418" s="626"/>
      <c r="F418" s="627"/>
      <c r="G418" s="627"/>
      <c r="H418" s="19"/>
      <c r="I418" s="21"/>
    </row>
    <row r="419" spans="1:9" s="20" customFormat="1" x14ac:dyDescent="0.25">
      <c r="A419" s="757"/>
      <c r="B419" s="644" t="s">
        <v>264</v>
      </c>
      <c r="C419" s="626" t="s">
        <v>1</v>
      </c>
      <c r="D419" s="777">
        <v>1</v>
      </c>
      <c r="E419" s="626" t="s">
        <v>0</v>
      </c>
      <c r="F419" s="627"/>
      <c r="G419" s="627">
        <f t="shared" ref="G419" si="99">D419*F419</f>
        <v>0</v>
      </c>
      <c r="H419" s="19"/>
      <c r="I419" s="21"/>
    </row>
    <row r="420" spans="1:9" s="20" customFormat="1" x14ac:dyDescent="0.25">
      <c r="A420" s="757"/>
      <c r="B420" s="644"/>
      <c r="C420" s="626"/>
      <c r="D420" s="627"/>
      <c r="E420" s="626"/>
      <c r="F420" s="627"/>
      <c r="G420" s="627"/>
      <c r="H420" s="19"/>
      <c r="I420" s="21"/>
    </row>
    <row r="421" spans="1:9" s="20" customFormat="1" ht="216" customHeight="1" x14ac:dyDescent="0.25">
      <c r="A421" s="757" t="s">
        <v>266</v>
      </c>
      <c r="B421" s="638" t="s">
        <v>1836</v>
      </c>
      <c r="C421" s="626" t="s">
        <v>1</v>
      </c>
      <c r="D421" s="777">
        <v>1</v>
      </c>
      <c r="E421" s="626" t="s">
        <v>0</v>
      </c>
      <c r="F421" s="627"/>
      <c r="G421" s="627">
        <f t="shared" ref="G421" si="100">D421*F421</f>
        <v>0</v>
      </c>
      <c r="H421" s="19"/>
      <c r="I421" s="21"/>
    </row>
    <row r="422" spans="1:9" s="20" customFormat="1" x14ac:dyDescent="0.25">
      <c r="A422" s="757"/>
      <c r="B422" s="644"/>
      <c r="C422" s="626"/>
      <c r="D422" s="627"/>
      <c r="E422" s="626"/>
      <c r="F422" s="627"/>
      <c r="G422" s="627"/>
      <c r="H422" s="19"/>
      <c r="I422" s="21"/>
    </row>
    <row r="423" spans="1:9" s="20" customFormat="1" ht="64.5" customHeight="1" x14ac:dyDescent="0.25">
      <c r="A423" s="757" t="s">
        <v>267</v>
      </c>
      <c r="B423" s="638" t="s">
        <v>268</v>
      </c>
      <c r="C423" s="626" t="s">
        <v>1</v>
      </c>
      <c r="D423" s="777">
        <v>18</v>
      </c>
      <c r="E423" s="626" t="s">
        <v>0</v>
      </c>
      <c r="F423" s="627"/>
      <c r="G423" s="627">
        <f t="shared" ref="G423" si="101">D423*F423</f>
        <v>0</v>
      </c>
      <c r="H423" s="19"/>
      <c r="I423" s="21"/>
    </row>
    <row r="424" spans="1:9" s="20" customFormat="1" x14ac:dyDescent="0.25">
      <c r="A424" s="757"/>
      <c r="B424" s="638"/>
      <c r="C424" s="626"/>
      <c r="D424" s="777"/>
      <c r="E424" s="626"/>
      <c r="F424" s="627"/>
      <c r="G424" s="627"/>
      <c r="H424" s="19"/>
      <c r="I424" s="21"/>
    </row>
    <row r="425" spans="1:9" s="20" customFormat="1" ht="246.75" customHeight="1" x14ac:dyDescent="0.25">
      <c r="A425" s="757" t="s">
        <v>269</v>
      </c>
      <c r="B425" s="638" t="s">
        <v>1723</v>
      </c>
      <c r="C425" s="626" t="s">
        <v>70</v>
      </c>
      <c r="D425" s="777">
        <v>5.5</v>
      </c>
      <c r="E425" s="626" t="s">
        <v>0</v>
      </c>
      <c r="F425" s="627"/>
      <c r="G425" s="627">
        <f t="shared" ref="G425" si="102">D425*F425</f>
        <v>0</v>
      </c>
      <c r="H425" s="19"/>
      <c r="I425" s="21"/>
    </row>
    <row r="426" spans="1:9" s="20" customFormat="1" x14ac:dyDescent="0.25">
      <c r="A426" s="757"/>
      <c r="B426" s="638"/>
      <c r="C426" s="626"/>
      <c r="D426" s="777"/>
      <c r="E426" s="626"/>
      <c r="F426" s="627"/>
      <c r="G426" s="627"/>
      <c r="H426" s="19"/>
      <c r="I426" s="21"/>
    </row>
    <row r="427" spans="1:9" s="20" customFormat="1" ht="105.6" x14ac:dyDescent="0.25">
      <c r="A427" s="757" t="s">
        <v>1596</v>
      </c>
      <c r="B427" s="638" t="s">
        <v>1595</v>
      </c>
      <c r="C427" s="626" t="s">
        <v>1</v>
      </c>
      <c r="D427" s="777">
        <v>1</v>
      </c>
      <c r="E427" s="626" t="s">
        <v>0</v>
      </c>
      <c r="F427" s="627"/>
      <c r="G427" s="627">
        <f t="shared" ref="G427" si="103">D427*F427</f>
        <v>0</v>
      </c>
      <c r="H427" s="19"/>
      <c r="I427" s="21"/>
    </row>
    <row r="428" spans="1:9" s="20" customFormat="1" x14ac:dyDescent="0.25">
      <c r="A428" s="757"/>
      <c r="B428" s="638"/>
      <c r="C428" s="626"/>
      <c r="D428" s="777"/>
      <c r="E428" s="626"/>
      <c r="F428" s="627"/>
      <c r="G428" s="627"/>
      <c r="H428" s="19"/>
      <c r="I428" s="21"/>
    </row>
    <row r="429" spans="1:9" s="719" customFormat="1" ht="20.100000000000001" customHeight="1" x14ac:dyDescent="0.25">
      <c r="A429" s="1255" t="str">
        <f>A394</f>
        <v>8.</v>
      </c>
      <c r="B429" s="1256" t="str">
        <f>B394&amp;", UKUPNO"</f>
        <v>RAZNI GRAĐEVINSKO-OBRTNIČKI RADOVI, UKUPNO</v>
      </c>
      <c r="C429" s="1257"/>
      <c r="D429" s="1258"/>
      <c r="E429" s="1259"/>
      <c r="F429" s="1258"/>
      <c r="G429" s="748">
        <f>SUM(G396:G428)</f>
        <v>0</v>
      </c>
      <c r="H429" s="717"/>
      <c r="I429" s="718"/>
    </row>
    <row r="430" spans="1:9" s="20" customFormat="1" x14ac:dyDescent="0.25">
      <c r="A430" s="758"/>
      <c r="B430" s="644"/>
      <c r="C430" s="626"/>
      <c r="D430" s="627"/>
      <c r="E430" s="626"/>
      <c r="F430" s="627"/>
      <c r="G430" s="627"/>
      <c r="H430" s="19"/>
      <c r="I430" s="21"/>
    </row>
    <row r="431" spans="1:9" s="20" customFormat="1" x14ac:dyDescent="0.25">
      <c r="A431" s="758"/>
      <c r="B431" s="644"/>
      <c r="C431" s="626"/>
      <c r="D431" s="627"/>
      <c r="E431" s="626"/>
      <c r="F431" s="627"/>
      <c r="G431" s="627"/>
      <c r="H431" s="19"/>
      <c r="I431" s="21"/>
    </row>
    <row r="432" spans="1:9" s="4" customFormat="1" x14ac:dyDescent="0.25">
      <c r="A432" s="623"/>
      <c r="B432" s="663"/>
      <c r="C432" s="664"/>
      <c r="D432" s="782"/>
      <c r="E432" s="663"/>
      <c r="F432" s="665"/>
      <c r="G432" s="665"/>
      <c r="H432" s="17"/>
      <c r="I432" s="18"/>
    </row>
    <row r="433" spans="1:9" s="4" customFormat="1" x14ac:dyDescent="0.25">
      <c r="A433" s="623"/>
      <c r="B433" s="663"/>
      <c r="C433" s="664"/>
      <c r="D433" s="782"/>
      <c r="E433" s="663"/>
      <c r="F433" s="665"/>
      <c r="G433" s="665"/>
      <c r="H433" s="17"/>
      <c r="I433" s="18"/>
    </row>
  </sheetData>
  <sheetProtection formatCells="0" formatColumns="0" formatRows="0" insertColumns="0" insertRows="0" insertHyperlinks="0" deleteColumns="0" deleteRows="0" sort="0"/>
  <mergeCells count="19">
    <mergeCell ref="A21:G21"/>
    <mergeCell ref="A24:G24"/>
    <mergeCell ref="A26:G26"/>
    <mergeCell ref="A28:G28"/>
    <mergeCell ref="A10:G10"/>
    <mergeCell ref="A12:G12"/>
    <mergeCell ref="A13:G13"/>
    <mergeCell ref="A15:G15"/>
    <mergeCell ref="A18:G18"/>
    <mergeCell ref="A8:G8"/>
    <mergeCell ref="A7:G7"/>
    <mergeCell ref="A5:G5"/>
    <mergeCell ref="A6:G6"/>
    <mergeCell ref="A9:G9"/>
    <mergeCell ref="A30:G30"/>
    <mergeCell ref="A31:G31"/>
    <mergeCell ref="A33:G33"/>
    <mergeCell ref="A37:G37"/>
    <mergeCell ref="A38:G38"/>
  </mergeCells>
  <phoneticPr fontId="0" type="noConversion"/>
  <conditionalFormatting sqref="I48 I50 I76 I58:I60 A58:A62 I65:I70 A69:A71 A98 A100 A102 A251:A277 A40:A52 I2:I44 H432:H30687 A432:E30687 I74 A74 A76:A94 A64 A279 A314 A430:A431 A395:A428 A281:A312 A316:A376 A105:A248 A378:A391 I78:I30687">
    <cfRule type="cellIs" dxfId="279" priority="4019" stopIfTrue="1" operator="equal">
      <formula>"Rabat &lt; 0!!!"</formula>
    </cfRule>
    <cfRule type="cellIs" dxfId="278" priority="4020" stopIfTrue="1" operator="equal">
      <formula>0</formula>
    </cfRule>
  </conditionalFormatting>
  <conditionalFormatting sqref="D2:D4 G2:G4">
    <cfRule type="cellIs" dxfId="277" priority="2904" stopIfTrue="1" operator="equal">
      <formula>0</formula>
    </cfRule>
  </conditionalFormatting>
  <conditionalFormatting sqref="A72:A73 I72:I73">
    <cfRule type="cellIs" dxfId="276" priority="690" stopIfTrue="1" operator="equal">
      <formula>"Rabat &lt; 0!!!"</formula>
    </cfRule>
    <cfRule type="cellIs" dxfId="275" priority="691" stopIfTrue="1" operator="equal">
      <formula>0</formula>
    </cfRule>
  </conditionalFormatting>
  <conditionalFormatting sqref="I45">
    <cfRule type="cellIs" dxfId="274" priority="562" stopIfTrue="1" operator="equal">
      <formula>"Rabat &lt; 0!!!"</formula>
    </cfRule>
    <cfRule type="cellIs" dxfId="273" priority="563" stopIfTrue="1" operator="equal">
      <formula>0</formula>
    </cfRule>
  </conditionalFormatting>
  <conditionalFormatting sqref="I46">
    <cfRule type="cellIs" dxfId="272" priority="564" stopIfTrue="1" operator="equal">
      <formula>"Rabat &lt; 0!!!"</formula>
    </cfRule>
    <cfRule type="cellIs" dxfId="271" priority="565" stopIfTrue="1" operator="equal">
      <formula>0</formula>
    </cfRule>
  </conditionalFormatting>
  <conditionalFormatting sqref="I49">
    <cfRule type="cellIs" dxfId="270" priority="554" stopIfTrue="1" operator="equal">
      <formula>"Rabat &lt; 0!!!"</formula>
    </cfRule>
    <cfRule type="cellIs" dxfId="269" priority="555" stopIfTrue="1" operator="equal">
      <formula>0</formula>
    </cfRule>
  </conditionalFormatting>
  <conditionalFormatting sqref="I47">
    <cfRule type="cellIs" dxfId="268" priority="560" stopIfTrue="1" operator="equal">
      <formula>"Rabat &lt; 0!!!"</formula>
    </cfRule>
    <cfRule type="cellIs" dxfId="267" priority="561" stopIfTrue="1" operator="equal">
      <formula>0</formula>
    </cfRule>
  </conditionalFormatting>
  <conditionalFormatting sqref="I55">
    <cfRule type="cellIs" dxfId="266" priority="532" stopIfTrue="1" operator="equal">
      <formula>"Rabat &lt; 0!!!"</formula>
    </cfRule>
    <cfRule type="cellIs" dxfId="265" priority="533" stopIfTrue="1" operator="equal">
      <formula>0</formula>
    </cfRule>
  </conditionalFormatting>
  <conditionalFormatting sqref="A54:A57 I54 I56:I57">
    <cfRule type="cellIs" dxfId="264" priority="540" stopIfTrue="1" operator="equal">
      <formula>"Rabat &lt; 0!!!"</formula>
    </cfRule>
    <cfRule type="cellIs" dxfId="263" priority="541" stopIfTrue="1" operator="equal">
      <formula>0</formula>
    </cfRule>
  </conditionalFormatting>
  <conditionalFormatting sqref="I61:I64">
    <cfRule type="cellIs" dxfId="262" priority="514" stopIfTrue="1" operator="equal">
      <formula>"Rabat &lt; 0!!!"</formula>
    </cfRule>
    <cfRule type="cellIs" dxfId="261" priority="515" stopIfTrue="1" operator="equal">
      <formula>0</formula>
    </cfRule>
  </conditionalFormatting>
  <conditionalFormatting sqref="I77">
    <cfRule type="cellIs" dxfId="260" priority="492" stopIfTrue="1" operator="equal">
      <formula>"Rabat &lt; 0!!!"</formula>
    </cfRule>
    <cfRule type="cellIs" dxfId="259" priority="493" stopIfTrue="1" operator="equal">
      <formula>0</formula>
    </cfRule>
  </conditionalFormatting>
  <conditionalFormatting sqref="I51:I52">
    <cfRule type="cellIs" dxfId="258" priority="374" stopIfTrue="1" operator="equal">
      <formula>"Rabat &lt; 0!!!"</formula>
    </cfRule>
    <cfRule type="cellIs" dxfId="257" priority="375" stopIfTrue="1" operator="equal">
      <formula>0</formula>
    </cfRule>
  </conditionalFormatting>
  <conditionalFormatting sqref="A53">
    <cfRule type="cellIs" dxfId="256" priority="372" stopIfTrue="1" operator="equal">
      <formula>"Rabat &lt; 0!!!"</formula>
    </cfRule>
    <cfRule type="cellIs" dxfId="255" priority="373" stopIfTrue="1" operator="equal">
      <formula>0</formula>
    </cfRule>
  </conditionalFormatting>
  <conditionalFormatting sqref="I53">
    <cfRule type="cellIs" dxfId="254" priority="368" stopIfTrue="1" operator="equal">
      <formula>"Rabat &lt; 0!!!"</formula>
    </cfRule>
    <cfRule type="cellIs" dxfId="253" priority="369" stopIfTrue="1" operator="equal">
      <formula>0</formula>
    </cfRule>
  </conditionalFormatting>
  <conditionalFormatting sqref="A75 I75">
    <cfRule type="cellIs" dxfId="252" priority="61" stopIfTrue="1" operator="equal">
      <formula>"Rabat &lt; 0!!!"</formula>
    </cfRule>
    <cfRule type="cellIs" dxfId="251" priority="62" stopIfTrue="1" operator="equal">
      <formula>0</formula>
    </cfRule>
  </conditionalFormatting>
  <conditionalFormatting sqref="A65:A68">
    <cfRule type="cellIs" dxfId="250" priority="35" stopIfTrue="1" operator="equal">
      <formula>"Rabat &lt; 0!!!"</formula>
    </cfRule>
    <cfRule type="cellIs" dxfId="249" priority="36" stopIfTrue="1" operator="equal">
      <formula>0</formula>
    </cfRule>
  </conditionalFormatting>
  <conditionalFormatting sqref="A95:A96">
    <cfRule type="cellIs" dxfId="248" priority="33" stopIfTrue="1" operator="equal">
      <formula>"Rabat &lt; 0!!!"</formula>
    </cfRule>
    <cfRule type="cellIs" dxfId="247" priority="34" stopIfTrue="1" operator="equal">
      <formula>0</formula>
    </cfRule>
  </conditionalFormatting>
  <conditionalFormatting sqref="A97">
    <cfRule type="cellIs" dxfId="246" priority="31" stopIfTrue="1" operator="equal">
      <formula>"Rabat &lt; 0!!!"</formula>
    </cfRule>
    <cfRule type="cellIs" dxfId="245" priority="32" stopIfTrue="1" operator="equal">
      <formula>0</formula>
    </cfRule>
  </conditionalFormatting>
  <conditionalFormatting sqref="A99">
    <cfRule type="cellIs" dxfId="244" priority="29" stopIfTrue="1" operator="equal">
      <formula>"Rabat &lt; 0!!!"</formula>
    </cfRule>
    <cfRule type="cellIs" dxfId="243" priority="30" stopIfTrue="1" operator="equal">
      <formula>0</formula>
    </cfRule>
  </conditionalFormatting>
  <conditionalFormatting sqref="A101">
    <cfRule type="cellIs" dxfId="242" priority="27" stopIfTrue="1" operator="equal">
      <formula>"Rabat &lt; 0!!!"</formula>
    </cfRule>
    <cfRule type="cellIs" dxfId="241" priority="28" stopIfTrue="1" operator="equal">
      <formula>0</formula>
    </cfRule>
  </conditionalFormatting>
  <conditionalFormatting sqref="A103:A104">
    <cfRule type="cellIs" dxfId="240" priority="25" stopIfTrue="1" operator="equal">
      <formula>"Rabat &lt; 0!!!"</formula>
    </cfRule>
    <cfRule type="cellIs" dxfId="239" priority="26" stopIfTrue="1" operator="equal">
      <formula>0</formula>
    </cfRule>
  </conditionalFormatting>
  <conditionalFormatting sqref="A249:A250">
    <cfRule type="cellIs" dxfId="238" priority="21" stopIfTrue="1" operator="equal">
      <formula>"Rabat &lt; 0!!!"</formula>
    </cfRule>
    <cfRule type="cellIs" dxfId="237" priority="22" stopIfTrue="1" operator="equal">
      <formula>0</formula>
    </cfRule>
  </conditionalFormatting>
  <conditionalFormatting sqref="A280">
    <cfRule type="cellIs" dxfId="236" priority="19" stopIfTrue="1" operator="equal">
      <formula>"Rabat &lt; 0!!!"</formula>
    </cfRule>
    <cfRule type="cellIs" dxfId="235" priority="20" stopIfTrue="1" operator="equal">
      <formula>0</formula>
    </cfRule>
  </conditionalFormatting>
  <conditionalFormatting sqref="A315">
    <cfRule type="cellIs" dxfId="234" priority="17" stopIfTrue="1" operator="equal">
      <formula>"Rabat &lt; 0!!!"</formula>
    </cfRule>
    <cfRule type="cellIs" dxfId="233" priority="18" stopIfTrue="1" operator="equal">
      <formula>0</formula>
    </cfRule>
  </conditionalFormatting>
  <conditionalFormatting sqref="A394">
    <cfRule type="cellIs" dxfId="232" priority="13" stopIfTrue="1" operator="equal">
      <formula>"Rabat &lt; 0!!!"</formula>
    </cfRule>
    <cfRule type="cellIs" dxfId="231" priority="14" stopIfTrue="1" operator="equal">
      <formula>0</formula>
    </cfRule>
  </conditionalFormatting>
  <conditionalFormatting sqref="D11 G11">
    <cfRule type="cellIs" dxfId="230" priority="12" stopIfTrue="1" operator="equal">
      <formula>0</formula>
    </cfRule>
  </conditionalFormatting>
  <conditionalFormatting sqref="D35">
    <cfRule type="cellIs" dxfId="229" priority="11" stopIfTrue="1" operator="equal">
      <formula>0</formula>
    </cfRule>
  </conditionalFormatting>
  <conditionalFormatting sqref="A63">
    <cfRule type="cellIs" dxfId="228" priority="9" stopIfTrue="1" operator="equal">
      <formula>"Rabat &lt; 0!!!"</formula>
    </cfRule>
    <cfRule type="cellIs" dxfId="227" priority="10" stopIfTrue="1" operator="equal">
      <formula>0</formula>
    </cfRule>
  </conditionalFormatting>
  <conditionalFormatting sqref="A278">
    <cfRule type="cellIs" dxfId="226" priority="7" stopIfTrue="1" operator="equal">
      <formula>"Rabat &lt; 0!!!"</formula>
    </cfRule>
    <cfRule type="cellIs" dxfId="225" priority="8" stopIfTrue="1" operator="equal">
      <formula>0</formula>
    </cfRule>
  </conditionalFormatting>
  <conditionalFormatting sqref="A313">
    <cfRule type="cellIs" dxfId="224" priority="5" stopIfTrue="1" operator="equal">
      <formula>"Rabat &lt; 0!!!"</formula>
    </cfRule>
    <cfRule type="cellIs" dxfId="223" priority="6" stopIfTrue="1" operator="equal">
      <formula>0</formula>
    </cfRule>
  </conditionalFormatting>
  <conditionalFormatting sqref="A377">
    <cfRule type="cellIs" dxfId="222" priority="3" stopIfTrue="1" operator="equal">
      <formula>"Rabat &lt; 0!!!"</formula>
    </cfRule>
    <cfRule type="cellIs" dxfId="221" priority="4" stopIfTrue="1" operator="equal">
      <formula>0</formula>
    </cfRule>
  </conditionalFormatting>
  <conditionalFormatting sqref="A392:A393">
    <cfRule type="cellIs" dxfId="220" priority="1" stopIfTrue="1" operator="equal">
      <formula>"Rabat &lt; 0!!!"</formula>
    </cfRule>
    <cfRule type="cellIs" dxfId="219" priority="2" stopIfTrue="1" operator="equal">
      <formula>0</formula>
    </cfRule>
  </conditionalFormatting>
  <pageMargins left="0.98425196850393704" right="0.39370078740157483" top="0.78740157480314965" bottom="0.78740157480314965" header="0.39370078740157483" footer="0.39370078740157483"/>
  <pageSetup paperSize="9" scale="89" fitToHeight="0" orientation="portrait" horizontalDpi="4294967293" r:id="rId1"/>
  <headerFooter scaleWithDoc="0">
    <oddHeader>&amp;L&amp;8PRIMORSKO GORANSKA ŽUPANIJA 
Adamićeva 10, 51000 Rijeka &amp;C&amp;8IZGRADNJA  DVORANE U KOMPLEKSU 
MEDICINSKE ŠKOLE I  DOMA UČENIKA – RIJEKA</oddHeader>
  </headerFooter>
  <rowBreaks count="18" manualBreakCount="18">
    <brk id="40" max="6" man="1"/>
    <brk id="63" max="6" man="1"/>
    <brk id="82" max="6" man="1"/>
    <brk id="97" max="6" man="1"/>
    <brk id="116" max="6" man="1"/>
    <brk id="136" max="6" man="1"/>
    <brk id="170" max="6" man="1"/>
    <brk id="225" max="6" man="1"/>
    <brk id="247" max="6" man="1"/>
    <brk id="273" max="6" man="1"/>
    <brk id="279" max="6" man="1"/>
    <brk id="299" max="6" man="1"/>
    <brk id="310" max="6" man="1"/>
    <brk id="346" max="6" man="1"/>
    <brk id="367" max="6" man="1"/>
    <brk id="378" max="6" man="1"/>
    <brk id="392" max="6" man="1"/>
    <brk id="424"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8"/>
  <sheetViews>
    <sheetView view="pageLayout" zoomScaleNormal="100" zoomScaleSheetLayoutView="100" workbookViewId="0">
      <selection activeCell="D5" sqref="D5"/>
    </sheetView>
  </sheetViews>
  <sheetFormatPr defaultColWidth="2.6640625" defaultRowHeight="13.2" x14ac:dyDescent="0.25"/>
  <cols>
    <col min="1" max="1" width="3" style="703" customWidth="1"/>
    <col min="2" max="2" width="47.88671875" style="704" customWidth="1"/>
    <col min="3" max="3" width="4.6640625" style="705" customWidth="1"/>
    <col min="4" max="4" width="7" style="706" customWidth="1"/>
    <col min="5" max="5" width="2.44140625" style="707" customWidth="1"/>
    <col min="6" max="6" width="10.109375" style="709" customWidth="1"/>
    <col min="7" max="7" width="3.88671875" style="708" customWidth="1"/>
    <col min="8" max="8" width="18" style="676" customWidth="1"/>
    <col min="9" max="16384" width="2.6640625" style="677"/>
  </cols>
  <sheetData>
    <row r="1" spans="1:8" ht="13.8" x14ac:dyDescent="0.25">
      <c r="A1" s="670"/>
      <c r="B1" s="671"/>
      <c r="C1" s="672"/>
      <c r="D1" s="673"/>
      <c r="E1" s="674"/>
      <c r="F1" s="673"/>
      <c r="G1" s="675"/>
    </row>
    <row r="2" spans="1:8" ht="13.8" x14ac:dyDescent="0.25">
      <c r="A2" s="714"/>
      <c r="B2" s="678"/>
      <c r="C2" s="672"/>
      <c r="D2" s="673"/>
      <c r="E2" s="674"/>
      <c r="F2" s="673"/>
      <c r="G2" s="679"/>
    </row>
    <row r="3" spans="1:8" ht="13.8" x14ac:dyDescent="0.25">
      <c r="A3" s="680"/>
      <c r="B3" s="681"/>
      <c r="C3" s="682"/>
      <c r="D3" s="683"/>
      <c r="E3" s="674"/>
      <c r="F3" s="683"/>
      <c r="G3" s="684"/>
    </row>
    <row r="4" spans="1:8" ht="13.8" x14ac:dyDescent="0.25">
      <c r="A4" s="680"/>
      <c r="B4" s="681"/>
      <c r="C4" s="685"/>
      <c r="D4" s="686"/>
      <c r="E4" s="674"/>
      <c r="F4" s="687"/>
      <c r="G4" s="684"/>
    </row>
    <row r="5" spans="1:8" ht="13.8" x14ac:dyDescent="0.25">
      <c r="A5" s="680"/>
      <c r="B5" s="688"/>
      <c r="C5" s="689"/>
      <c r="D5" s="687"/>
      <c r="E5" s="674"/>
      <c r="F5" s="687"/>
      <c r="G5" s="684"/>
    </row>
    <row r="6" spans="1:8" ht="13.8" x14ac:dyDescent="0.25">
      <c r="A6" s="680"/>
      <c r="B6" s="688"/>
      <c r="C6" s="689"/>
      <c r="D6" s="687"/>
      <c r="E6" s="674"/>
      <c r="F6" s="687"/>
      <c r="G6" s="684"/>
    </row>
    <row r="7" spans="1:8" ht="13.8" x14ac:dyDescent="0.25">
      <c r="A7" s="680"/>
      <c r="B7" s="690"/>
      <c r="C7" s="682"/>
      <c r="D7" s="683"/>
      <c r="E7" s="674"/>
      <c r="F7" s="683"/>
      <c r="G7" s="684"/>
    </row>
    <row r="8" spans="1:8" x14ac:dyDescent="0.25">
      <c r="A8" s="680"/>
      <c r="B8" s="691"/>
      <c r="C8" s="691"/>
      <c r="D8" s="686"/>
      <c r="E8" s="677"/>
      <c r="F8" s="687"/>
      <c r="G8" s="684"/>
    </row>
    <row r="9" spans="1:8" x14ac:dyDescent="0.25">
      <c r="A9" s="680"/>
      <c r="B9" s="692"/>
      <c r="C9" s="689"/>
      <c r="D9" s="687"/>
      <c r="E9" s="677"/>
      <c r="F9" s="687"/>
      <c r="G9" s="684"/>
    </row>
    <row r="10" spans="1:8" x14ac:dyDescent="0.25">
      <c r="A10" s="680"/>
      <c r="B10" s="690"/>
      <c r="C10" s="682"/>
      <c r="D10" s="683"/>
      <c r="E10" s="677"/>
      <c r="F10" s="683"/>
      <c r="G10" s="684"/>
    </row>
    <row r="11" spans="1:8" ht="13.8" x14ac:dyDescent="0.25">
      <c r="A11" s="680"/>
      <c r="B11" s="691"/>
      <c r="C11" s="691"/>
      <c r="D11" s="686"/>
      <c r="E11" s="693"/>
      <c r="F11" s="687"/>
      <c r="G11" s="684"/>
    </row>
    <row r="12" spans="1:8" ht="33.75" customHeight="1" x14ac:dyDescent="0.25">
      <c r="A12" s="710" t="s">
        <v>1560</v>
      </c>
      <c r="B12" s="711" t="str">
        <f>'B obrt'!B1</f>
        <v xml:space="preserve">OBRTNIČKI RADOVI
</v>
      </c>
      <c r="C12" s="672"/>
      <c r="D12" s="673"/>
      <c r="E12" s="694"/>
      <c r="F12" s="673"/>
      <c r="G12" s="675"/>
      <c r="H12" s="673"/>
    </row>
    <row r="13" spans="1:8" ht="15.6" x14ac:dyDescent="0.25">
      <c r="A13" s="695"/>
      <c r="B13" s="696"/>
      <c r="C13" s="682"/>
      <c r="D13" s="683"/>
      <c r="E13" s="677"/>
      <c r="F13" s="683"/>
      <c r="G13" s="684"/>
      <c r="H13" s="683"/>
    </row>
    <row r="14" spans="1:8" x14ac:dyDescent="0.25">
      <c r="A14" s="715" t="str">
        <f>'B obrt'!A3</f>
        <v>1.</v>
      </c>
      <c r="B14" s="697" t="str">
        <f>'B obrt'!B3</f>
        <v>STOLARSKI RADOVI</v>
      </c>
      <c r="C14" s="697"/>
      <c r="D14" s="697"/>
      <c r="E14" s="697"/>
      <c r="F14" s="697"/>
      <c r="G14" s="697" t="s">
        <v>788</v>
      </c>
      <c r="H14" s="698">
        <f>'B obrt'!G27</f>
        <v>0</v>
      </c>
    </row>
    <row r="15" spans="1:8" x14ac:dyDescent="0.25">
      <c r="A15" s="715"/>
      <c r="B15" s="697"/>
      <c r="C15" s="697"/>
      <c r="D15" s="697"/>
      <c r="E15" s="697"/>
      <c r="F15" s="697"/>
      <c r="G15" s="697"/>
      <c r="H15" s="698"/>
    </row>
    <row r="16" spans="1:8" x14ac:dyDescent="0.25">
      <c r="A16" s="713" t="str">
        <f>'B obrt'!A29</f>
        <v>2.</v>
      </c>
      <c r="B16" s="698" t="str">
        <f>'B obrt'!B29</f>
        <v>VANJSKA ALU. BRAVARIJA, STAKLENE STIJENE, PROZORI I VRATA</v>
      </c>
      <c r="C16" s="697"/>
      <c r="D16" s="697"/>
      <c r="E16" s="697"/>
      <c r="F16" s="697"/>
      <c r="G16" s="697" t="s">
        <v>788</v>
      </c>
      <c r="H16" s="698">
        <f>'B obrt'!G114</f>
        <v>0</v>
      </c>
    </row>
    <row r="17" spans="1:8" x14ac:dyDescent="0.25">
      <c r="A17" s="715"/>
      <c r="B17" s="697"/>
      <c r="C17" s="697"/>
      <c r="D17" s="697"/>
      <c r="E17" s="697"/>
      <c r="F17" s="697"/>
      <c r="G17" s="697"/>
      <c r="H17" s="698"/>
    </row>
    <row r="18" spans="1:8" x14ac:dyDescent="0.25">
      <c r="A18" s="715" t="str">
        <f>'B obrt'!A116</f>
        <v>3.</v>
      </c>
      <c r="B18" s="697" t="str">
        <f>'B obrt'!B116</f>
        <v>PREGRADNE STIJENE  IZ GIPSKARTONSKIH PLOČA</v>
      </c>
      <c r="C18" s="697"/>
      <c r="D18" s="697"/>
      <c r="E18" s="697"/>
      <c r="F18" s="697"/>
      <c r="G18" s="697" t="s">
        <v>788</v>
      </c>
      <c r="H18" s="698">
        <f>'B obrt'!G143</f>
        <v>0</v>
      </c>
    </row>
    <row r="19" spans="1:8" x14ac:dyDescent="0.25">
      <c r="A19" s="715"/>
      <c r="B19" s="697"/>
      <c r="C19" s="697"/>
      <c r="D19" s="697"/>
      <c r="E19" s="697"/>
      <c r="F19" s="697"/>
      <c r="G19" s="697"/>
      <c r="H19" s="698"/>
    </row>
    <row r="20" spans="1:8" x14ac:dyDescent="0.25">
      <c r="A20" s="715" t="str">
        <f>'B obrt'!A145</f>
        <v>4.</v>
      </c>
      <c r="B20" s="697" t="str">
        <f>'B obrt'!B145</f>
        <v>ZAVRŠNE OBLOGE PODOVA</v>
      </c>
      <c r="C20" s="697"/>
      <c r="D20" s="697"/>
      <c r="E20" s="697"/>
      <c r="F20" s="697"/>
      <c r="G20" s="697" t="s">
        <v>788</v>
      </c>
      <c r="H20" s="698">
        <f>'B obrt'!G189</f>
        <v>0</v>
      </c>
    </row>
    <row r="21" spans="1:8" x14ac:dyDescent="0.25">
      <c r="A21" s="716"/>
      <c r="B21" s="699"/>
      <c r="C21" s="697"/>
      <c r="D21" s="697"/>
      <c r="E21" s="697"/>
      <c r="F21" s="697"/>
      <c r="G21" s="697"/>
      <c r="H21" s="698"/>
    </row>
    <row r="22" spans="1:8" x14ac:dyDescent="0.25">
      <c r="A22" s="715" t="str">
        <f>'B obrt'!A191</f>
        <v>5.</v>
      </c>
      <c r="B22" s="697" t="str">
        <f>'B obrt'!B191</f>
        <v>BRAVARSKI RADOVI</v>
      </c>
      <c r="C22" s="697"/>
      <c r="D22" s="697"/>
      <c r="E22" s="697"/>
      <c r="F22" s="697"/>
      <c r="G22" s="698" t="s">
        <v>788</v>
      </c>
      <c r="H22" s="698">
        <f>'B obrt'!G201</f>
        <v>0</v>
      </c>
    </row>
    <row r="23" spans="1:8" x14ac:dyDescent="0.25">
      <c r="A23" s="716"/>
      <c r="B23" s="699"/>
      <c r="C23" s="697"/>
      <c r="D23" s="697"/>
      <c r="E23" s="697"/>
      <c r="F23" s="697"/>
      <c r="G23" s="697"/>
      <c r="H23" s="698"/>
    </row>
    <row r="24" spans="1:8" x14ac:dyDescent="0.25">
      <c r="A24" s="715" t="str">
        <f>'B obrt'!A203</f>
        <v>6.</v>
      </c>
      <c r="B24" s="697" t="str">
        <f>'B obrt'!B203</f>
        <v>ZAVRŠNE OBRADE UNUTARNJIH ZIDOVA</v>
      </c>
      <c r="C24" s="697"/>
      <c r="D24" s="697"/>
      <c r="E24" s="697"/>
      <c r="F24" s="697"/>
      <c r="G24" s="698" t="s">
        <v>788</v>
      </c>
      <c r="H24" s="698">
        <f>'B obrt'!G223</f>
        <v>0</v>
      </c>
    </row>
    <row r="25" spans="1:8" x14ac:dyDescent="0.25">
      <c r="A25" s="715"/>
      <c r="B25" s="697"/>
      <c r="C25" s="697"/>
      <c r="D25" s="697"/>
      <c r="E25" s="697"/>
      <c r="F25" s="697"/>
      <c r="G25" s="698"/>
      <c r="H25" s="698"/>
    </row>
    <row r="26" spans="1:8" x14ac:dyDescent="0.25">
      <c r="A26" s="715" t="str">
        <f>'B obrt'!A225</f>
        <v>7.</v>
      </c>
      <c r="B26" s="697" t="str">
        <f>'B obrt'!B225</f>
        <v>ZAVRŠNE OBRADE STROPOVA</v>
      </c>
      <c r="C26" s="697"/>
      <c r="D26" s="697"/>
      <c r="E26" s="697"/>
      <c r="F26" s="697"/>
      <c r="G26" s="698" t="s">
        <v>788</v>
      </c>
      <c r="H26" s="698">
        <f>'B obrt'!G233</f>
        <v>0</v>
      </c>
    </row>
    <row r="27" spans="1:8" x14ac:dyDescent="0.25">
      <c r="A27" s="715"/>
      <c r="B27" s="697"/>
      <c r="C27" s="697"/>
      <c r="D27" s="697"/>
      <c r="E27" s="697"/>
      <c r="F27" s="697"/>
      <c r="G27" s="698"/>
      <c r="H27" s="698"/>
    </row>
    <row r="28" spans="1:8" x14ac:dyDescent="0.25">
      <c r="A28" s="715" t="str">
        <f>'B obrt'!A235</f>
        <v>8.</v>
      </c>
      <c r="B28" s="697" t="str">
        <f>'B obrt'!B235</f>
        <v>SPUŠTENI / OVJEŠENI STROPOVI</v>
      </c>
      <c r="C28" s="697"/>
      <c r="D28" s="697"/>
      <c r="E28" s="697"/>
      <c r="F28" s="697"/>
      <c r="G28" s="698" t="s">
        <v>788</v>
      </c>
      <c r="H28" s="698">
        <f>'B obrt'!G245</f>
        <v>0</v>
      </c>
    </row>
    <row r="29" spans="1:8" x14ac:dyDescent="0.25">
      <c r="A29" s="715"/>
      <c r="B29" s="697"/>
      <c r="C29" s="697"/>
      <c r="D29" s="697"/>
      <c r="E29" s="697"/>
      <c r="F29" s="697"/>
      <c r="G29" s="697"/>
      <c r="H29" s="698"/>
    </row>
    <row r="30" spans="1:8" ht="22.5" customHeight="1" x14ac:dyDescent="0.25">
      <c r="A30" s="765" t="str">
        <f>A12</f>
        <v>B.</v>
      </c>
      <c r="B30" s="1267" t="s">
        <v>745</v>
      </c>
      <c r="C30" s="1267"/>
      <c r="D30" s="1267"/>
      <c r="E30" s="1267"/>
      <c r="F30" s="1267"/>
      <c r="G30" s="766" t="s">
        <v>788</v>
      </c>
      <c r="H30" s="767">
        <f>SUM(H14:H28)</f>
        <v>0</v>
      </c>
    </row>
    <row r="31" spans="1:8" ht="15.6" x14ac:dyDescent="0.25">
      <c r="A31" s="700"/>
      <c r="B31" s="701"/>
      <c r="C31" s="672"/>
      <c r="D31" s="702"/>
      <c r="E31" s="694"/>
      <c r="F31" s="702"/>
      <c r="G31" s="675"/>
      <c r="H31" s="673"/>
    </row>
    <row r="32" spans="1:8" x14ac:dyDescent="0.25">
      <c r="F32" s="706"/>
    </row>
    <row r="48" spans="1:8" s="705" customFormat="1" x14ac:dyDescent="0.25">
      <c r="A48" s="703"/>
      <c r="B48" s="704"/>
      <c r="D48" s="706"/>
      <c r="E48" s="707"/>
      <c r="F48" s="709"/>
      <c r="G48" s="708"/>
      <c r="H48" s="676"/>
    </row>
  </sheetData>
  <mergeCells count="1">
    <mergeCell ref="B30:F30"/>
  </mergeCells>
  <pageMargins left="0.98425196850393704" right="0.39370078740157483" top="0.78740157480314965" bottom="0.78740157480314965" header="0.39370078740157483" footer="0.39370078740157483"/>
  <pageSetup paperSize="9" scale="90" orientation="portrait" useFirstPageNumber="1" r:id="rId1"/>
  <headerFooter scaleWithDoc="0">
    <oddHeader>&amp;L&amp;8PRIMORSKO GORANSKA ŽUPANIJA 
Adamićeva 10, 51000 Rijeka &amp;C&amp;8IZGRADNJA  DVORANE U KOMPLEKSU 
MEDICINSKE ŠKOLE I  DOMA UČENIKA – RIJEKA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2"/>
  <sheetViews>
    <sheetView showZeros="0" view="pageBreakPreview" topLeftCell="A67" zoomScaleNormal="100" zoomScaleSheetLayoutView="100" workbookViewId="0">
      <selection activeCell="F60" sqref="F60"/>
    </sheetView>
  </sheetViews>
  <sheetFormatPr defaultColWidth="9.109375" defaultRowHeight="13.2" x14ac:dyDescent="0.25"/>
  <cols>
    <col min="1" max="1" width="7.6640625" style="1086" customWidth="1"/>
    <col min="2" max="2" width="43.6640625" style="1079" customWidth="1"/>
    <col min="3" max="3" width="6.6640625" style="1082" customWidth="1"/>
    <col min="4" max="4" width="8.88671875" style="1084" customWidth="1"/>
    <col min="5" max="5" width="3.6640625" style="1082" customWidth="1"/>
    <col min="6" max="6" width="11.6640625" style="1084" customWidth="1"/>
    <col min="7" max="7" width="15.6640625" style="1085" customWidth="1"/>
    <col min="8" max="8" width="13.109375" style="6" hidden="1" customWidth="1"/>
    <col min="9" max="9" width="0" style="6" hidden="1" customWidth="1"/>
    <col min="10" max="16384" width="9.109375" style="7"/>
  </cols>
  <sheetData>
    <row r="1" spans="1:9" s="20" customFormat="1" ht="31.2" x14ac:dyDescent="0.25">
      <c r="A1" s="755" t="s">
        <v>270</v>
      </c>
      <c r="B1" s="625" t="s">
        <v>1568</v>
      </c>
      <c r="C1" s="620"/>
      <c r="D1" s="621"/>
      <c r="E1" s="620"/>
      <c r="F1" s="621"/>
      <c r="G1" s="1081"/>
      <c r="H1" s="19"/>
      <c r="I1" s="21"/>
    </row>
    <row r="2" spans="1:9" s="20" customFormat="1" x14ac:dyDescent="0.25">
      <c r="A2" s="623"/>
      <c r="B2" s="628"/>
      <c r="C2" s="620"/>
      <c r="D2" s="621"/>
      <c r="E2" s="620"/>
      <c r="F2" s="621"/>
      <c r="G2" s="1081"/>
      <c r="H2" s="19"/>
      <c r="I2" s="21"/>
    </row>
    <row r="3" spans="1:9" ht="15.6" x14ac:dyDescent="0.25">
      <c r="A3" s="737" t="s">
        <v>21</v>
      </c>
      <c r="B3" s="27" t="s">
        <v>271</v>
      </c>
      <c r="D3" s="1083"/>
    </row>
    <row r="4" spans="1:9" x14ac:dyDescent="0.25">
      <c r="B4" s="1087"/>
      <c r="D4" s="1083"/>
    </row>
    <row r="5" spans="1:9" ht="231" customHeight="1" x14ac:dyDescent="0.25">
      <c r="B5" s="1079" t="s">
        <v>1751</v>
      </c>
      <c r="D5" s="1083"/>
    </row>
    <row r="6" spans="1:9" x14ac:dyDescent="0.25">
      <c r="B6" s="1087"/>
      <c r="D6" s="1083"/>
    </row>
    <row r="7" spans="1:9" x14ac:dyDescent="0.25">
      <c r="A7" s="1088" t="s">
        <v>30</v>
      </c>
      <c r="B7" s="1087" t="s">
        <v>272</v>
      </c>
      <c r="C7" s="1082" t="s">
        <v>1</v>
      </c>
      <c r="D7" s="1083">
        <v>5</v>
      </c>
      <c r="E7" s="1082" t="s">
        <v>0</v>
      </c>
      <c r="G7" s="1085">
        <f t="shared" ref="G7" si="0">F7*D7</f>
        <v>0</v>
      </c>
    </row>
    <row r="8" spans="1:9" x14ac:dyDescent="0.25">
      <c r="A8" s="1088"/>
      <c r="B8" s="1087"/>
      <c r="D8" s="1083"/>
    </row>
    <row r="9" spans="1:9" x14ac:dyDescent="0.25">
      <c r="A9" s="1088" t="s">
        <v>31</v>
      </c>
      <c r="B9" s="1089" t="s">
        <v>273</v>
      </c>
      <c r="C9" s="1082" t="s">
        <v>1</v>
      </c>
      <c r="D9" s="1083">
        <v>7</v>
      </c>
      <c r="E9" s="1082" t="s">
        <v>0</v>
      </c>
      <c r="G9" s="1085">
        <f t="shared" ref="G9" si="1">F9*D9</f>
        <v>0</v>
      </c>
    </row>
    <row r="10" spans="1:9" x14ac:dyDescent="0.25">
      <c r="A10" s="1088"/>
      <c r="B10" s="1090"/>
      <c r="D10" s="1083"/>
    </row>
    <row r="11" spans="1:9" ht="12.75" customHeight="1" x14ac:dyDescent="0.25">
      <c r="A11" s="1088" t="s">
        <v>32</v>
      </c>
      <c r="B11" s="1090" t="s">
        <v>274</v>
      </c>
      <c r="C11" s="1082" t="s">
        <v>1</v>
      </c>
      <c r="D11" s="1083">
        <v>2</v>
      </c>
      <c r="E11" s="1082" t="s">
        <v>0</v>
      </c>
      <c r="G11" s="1085">
        <f t="shared" ref="G11" si="2">F11*D11</f>
        <v>0</v>
      </c>
    </row>
    <row r="12" spans="1:9" ht="12.75" customHeight="1" x14ac:dyDescent="0.25">
      <c r="A12" s="1088"/>
      <c r="B12" s="1090"/>
      <c r="D12" s="1083"/>
    </row>
    <row r="13" spans="1:9" ht="12.75" customHeight="1" x14ac:dyDescent="0.25">
      <c r="A13" s="1088" t="s">
        <v>33</v>
      </c>
      <c r="B13" s="1090" t="s">
        <v>275</v>
      </c>
      <c r="C13" s="1082" t="s">
        <v>1</v>
      </c>
      <c r="D13" s="1083">
        <v>1</v>
      </c>
      <c r="E13" s="1082" t="s">
        <v>0</v>
      </c>
      <c r="G13" s="1085">
        <f t="shared" ref="G13" si="3">F13*D13</f>
        <v>0</v>
      </c>
    </row>
    <row r="14" spans="1:9" ht="12.75" customHeight="1" x14ac:dyDescent="0.25">
      <c r="A14" s="1088"/>
      <c r="B14" s="1090"/>
      <c r="D14" s="1083"/>
    </row>
    <row r="15" spans="1:9" ht="12.75" customHeight="1" x14ac:dyDescent="0.25">
      <c r="A15" s="1088" t="s">
        <v>34</v>
      </c>
      <c r="B15" s="1090" t="s">
        <v>276</v>
      </c>
      <c r="C15" s="1082" t="s">
        <v>1</v>
      </c>
      <c r="D15" s="1083">
        <v>5</v>
      </c>
      <c r="E15" s="1082" t="s">
        <v>0</v>
      </c>
      <c r="G15" s="1085">
        <f t="shared" ref="G15" si="4">F15*D15</f>
        <v>0</v>
      </c>
    </row>
    <row r="16" spans="1:9" ht="12.75" customHeight="1" x14ac:dyDescent="0.25">
      <c r="A16" s="1088"/>
      <c r="B16" s="1090"/>
      <c r="D16" s="1083"/>
    </row>
    <row r="17" spans="1:7" ht="52.5" customHeight="1" x14ac:dyDescent="0.25">
      <c r="A17" s="1088" t="s">
        <v>35</v>
      </c>
      <c r="B17" s="1090" t="s">
        <v>277</v>
      </c>
      <c r="C17" s="1082" t="s">
        <v>1</v>
      </c>
      <c r="D17" s="1083">
        <v>2</v>
      </c>
      <c r="E17" s="1082" t="s">
        <v>0</v>
      </c>
      <c r="G17" s="1085">
        <f t="shared" ref="G17" si="5">F17*D17</f>
        <v>0</v>
      </c>
    </row>
    <row r="18" spans="1:7" ht="12.75" customHeight="1" x14ac:dyDescent="0.25">
      <c r="A18" s="1088"/>
      <c r="B18" s="1090"/>
      <c r="D18" s="1083"/>
    </row>
    <row r="19" spans="1:7" ht="129" customHeight="1" x14ac:dyDescent="0.25">
      <c r="A19" s="1088"/>
      <c r="B19" s="1090" t="s">
        <v>278</v>
      </c>
      <c r="D19" s="1083"/>
    </row>
    <row r="20" spans="1:7" x14ac:dyDescent="0.25">
      <c r="A20" s="1088"/>
      <c r="B20" s="1090"/>
      <c r="D20" s="1083"/>
    </row>
    <row r="21" spans="1:7" ht="51.75" customHeight="1" x14ac:dyDescent="0.25">
      <c r="A21" s="1088" t="s">
        <v>36</v>
      </c>
      <c r="B21" s="1090" t="s">
        <v>1750</v>
      </c>
      <c r="C21" s="1082" t="s">
        <v>1</v>
      </c>
      <c r="D21" s="1083">
        <v>1</v>
      </c>
      <c r="E21" s="1082" t="s">
        <v>0</v>
      </c>
      <c r="G21" s="1085">
        <f t="shared" ref="G21" si="6">F21*D21</f>
        <v>0</v>
      </c>
    </row>
    <row r="22" spans="1:7" x14ac:dyDescent="0.25">
      <c r="A22" s="1088"/>
      <c r="B22" s="1090"/>
      <c r="D22" s="1083"/>
    </row>
    <row r="23" spans="1:7" ht="66.150000000000006" customHeight="1" x14ac:dyDescent="0.25">
      <c r="A23" s="1088" t="s">
        <v>37</v>
      </c>
      <c r="B23" s="1090" t="s">
        <v>279</v>
      </c>
      <c r="C23" s="1082" t="s">
        <v>1</v>
      </c>
      <c r="D23" s="1083">
        <v>1</v>
      </c>
      <c r="E23" s="1082" t="s">
        <v>0</v>
      </c>
      <c r="G23" s="1091">
        <f t="shared" ref="G23" si="7">F23*D23</f>
        <v>0</v>
      </c>
    </row>
    <row r="24" spans="1:7" x14ac:dyDescent="0.25">
      <c r="A24" s="1088"/>
      <c r="B24" s="1090"/>
      <c r="D24" s="1083"/>
    </row>
    <row r="25" spans="1:7" ht="66.150000000000006" customHeight="1" x14ac:dyDescent="0.25">
      <c r="A25" s="1088" t="s">
        <v>38</v>
      </c>
      <c r="B25" s="1090" t="s">
        <v>280</v>
      </c>
      <c r="C25" s="1082" t="s">
        <v>1</v>
      </c>
      <c r="D25" s="1083">
        <v>1</v>
      </c>
      <c r="E25" s="1082" t="s">
        <v>0</v>
      </c>
      <c r="G25" s="1085">
        <f t="shared" ref="G25" si="8">F25*D25</f>
        <v>0</v>
      </c>
    </row>
    <row r="26" spans="1:7" x14ac:dyDescent="0.25">
      <c r="A26" s="1088"/>
      <c r="B26" s="1090"/>
      <c r="D26" s="1083"/>
    </row>
    <row r="27" spans="1:7" s="768" customFormat="1" ht="20.100000000000001" customHeight="1" x14ac:dyDescent="0.25">
      <c r="A27" s="1092" t="str">
        <f>A3</f>
        <v>1.</v>
      </c>
      <c r="B27" s="1093" t="str">
        <f>"UKUPNO "&amp;B3</f>
        <v>UKUPNO STOLARSKI RADOVI</v>
      </c>
      <c r="C27" s="1094"/>
      <c r="D27" s="1095"/>
      <c r="E27" s="1094"/>
      <c r="F27" s="1096"/>
      <c r="G27" s="1097">
        <f>SUM(G6:I26)</f>
        <v>0</v>
      </c>
    </row>
    <row r="28" spans="1:7" ht="12.75" customHeight="1" x14ac:dyDescent="0.25">
      <c r="A28" s="1088"/>
      <c r="B28" s="1090"/>
      <c r="D28" s="1083"/>
    </row>
    <row r="29" spans="1:7" ht="44.4" customHeight="1" x14ac:dyDescent="0.25">
      <c r="A29" s="1098" t="s">
        <v>22</v>
      </c>
      <c r="B29" s="1099" t="s">
        <v>1728</v>
      </c>
      <c r="D29" s="1083"/>
    </row>
    <row r="30" spans="1:7" ht="13.65" customHeight="1" x14ac:dyDescent="0.25">
      <c r="A30" s="1098"/>
      <c r="B30" s="1099"/>
      <c r="D30" s="1083"/>
    </row>
    <row r="31" spans="1:7" ht="13.65" customHeight="1" x14ac:dyDescent="0.25">
      <c r="A31" s="1098"/>
      <c r="B31" s="1100" t="s">
        <v>289</v>
      </c>
      <c r="D31" s="1083"/>
    </row>
    <row r="32" spans="1:7" ht="12.15" customHeight="1" x14ac:dyDescent="0.25">
      <c r="A32" s="1098"/>
      <c r="B32" s="1099"/>
      <c r="D32" s="1083"/>
    </row>
    <row r="33" spans="1:4" ht="108" customHeight="1" x14ac:dyDescent="0.25">
      <c r="A33" s="1088"/>
      <c r="B33" s="1090" t="s">
        <v>281</v>
      </c>
      <c r="D33" s="1083"/>
    </row>
    <row r="34" spans="1:4" ht="14.25" customHeight="1" x14ac:dyDescent="0.25">
      <c r="A34" s="1088"/>
      <c r="B34" s="1090"/>
      <c r="D34" s="1083"/>
    </row>
    <row r="35" spans="1:4" ht="409.5" customHeight="1" x14ac:dyDescent="0.25">
      <c r="A35" s="1088"/>
      <c r="B35" s="1090" t="s">
        <v>1809</v>
      </c>
      <c r="D35" s="1083"/>
    </row>
    <row r="36" spans="1:4" ht="15.75" customHeight="1" x14ac:dyDescent="0.25">
      <c r="A36" s="1088"/>
      <c r="B36" s="1090"/>
      <c r="D36" s="1083"/>
    </row>
    <row r="37" spans="1:4" ht="309.75" customHeight="1" x14ac:dyDescent="0.25">
      <c r="A37" s="1088"/>
      <c r="B37" s="1090" t="s">
        <v>1807</v>
      </c>
      <c r="D37" s="1083"/>
    </row>
    <row r="38" spans="1:4" ht="118.5" customHeight="1" x14ac:dyDescent="0.25">
      <c r="A38" s="1088"/>
      <c r="B38" s="1090" t="s">
        <v>1808</v>
      </c>
      <c r="D38" s="1083"/>
    </row>
    <row r="39" spans="1:4" ht="28.5" customHeight="1" x14ac:dyDescent="0.25">
      <c r="A39" s="1088"/>
      <c r="B39" s="1090" t="s">
        <v>282</v>
      </c>
      <c r="D39" s="1083"/>
    </row>
    <row r="40" spans="1:4" ht="14.25" customHeight="1" x14ac:dyDescent="0.25">
      <c r="A40" s="1088"/>
      <c r="B40" s="1090"/>
      <c r="D40" s="1083"/>
    </row>
    <row r="41" spans="1:4" ht="96" customHeight="1" x14ac:dyDescent="0.25">
      <c r="A41" s="1088"/>
      <c r="B41" s="1090" t="s">
        <v>283</v>
      </c>
      <c r="D41" s="1083"/>
    </row>
    <row r="42" spans="1:4" ht="327.14999999999998" customHeight="1" x14ac:dyDescent="0.25">
      <c r="A42" s="1088"/>
      <c r="B42" s="1090" t="s">
        <v>284</v>
      </c>
      <c r="D42" s="1083"/>
    </row>
    <row r="43" spans="1:4" ht="201.15" customHeight="1" x14ac:dyDescent="0.25">
      <c r="A43" s="1088"/>
      <c r="B43" s="1090" t="s">
        <v>285</v>
      </c>
      <c r="D43" s="1083"/>
    </row>
    <row r="44" spans="1:4" ht="152.4" customHeight="1" x14ac:dyDescent="0.25">
      <c r="A44" s="1088"/>
      <c r="B44" s="1090" t="s">
        <v>1848</v>
      </c>
      <c r="D44" s="1083"/>
    </row>
    <row r="45" spans="1:4" ht="165.15" customHeight="1" x14ac:dyDescent="0.25">
      <c r="A45" s="1088"/>
      <c r="B45" s="1090" t="s">
        <v>1849</v>
      </c>
      <c r="D45" s="1083"/>
    </row>
    <row r="46" spans="1:4" ht="66.75" customHeight="1" x14ac:dyDescent="0.25">
      <c r="A46" s="1088"/>
      <c r="B46" s="1090" t="s">
        <v>1742</v>
      </c>
      <c r="D46" s="1083"/>
    </row>
    <row r="47" spans="1:4" ht="52.5" customHeight="1" x14ac:dyDescent="0.25">
      <c r="A47" s="1088"/>
      <c r="B47" s="1090" t="s">
        <v>286</v>
      </c>
      <c r="D47" s="1083"/>
    </row>
    <row r="48" spans="1:4" ht="95.25" customHeight="1" x14ac:dyDescent="0.25">
      <c r="A48" s="1088"/>
      <c r="B48" s="1090" t="s">
        <v>287</v>
      </c>
      <c r="D48" s="1083"/>
    </row>
    <row r="49" spans="1:4" ht="38.25" customHeight="1" x14ac:dyDescent="0.25">
      <c r="A49" s="1088"/>
      <c r="B49" s="1090" t="s">
        <v>288</v>
      </c>
      <c r="D49" s="1083"/>
    </row>
    <row r="50" spans="1:4" ht="15" customHeight="1" x14ac:dyDescent="0.25">
      <c r="A50" s="1088"/>
      <c r="B50" s="1090"/>
      <c r="D50" s="1083"/>
    </row>
    <row r="51" spans="1:4" ht="26.4" customHeight="1" x14ac:dyDescent="0.25">
      <c r="A51" s="1088"/>
      <c r="B51" s="1100" t="s">
        <v>290</v>
      </c>
      <c r="D51" s="1083"/>
    </row>
    <row r="52" spans="1:4" ht="15" customHeight="1" x14ac:dyDescent="0.25">
      <c r="A52" s="1088"/>
      <c r="B52" s="1090"/>
      <c r="D52" s="1083"/>
    </row>
    <row r="53" spans="1:4" ht="336.75" customHeight="1" x14ac:dyDescent="0.25">
      <c r="A53" s="1088"/>
      <c r="B53" s="1090" t="s">
        <v>1850</v>
      </c>
      <c r="D53" s="1083"/>
    </row>
    <row r="54" spans="1:4" ht="69.75" customHeight="1" x14ac:dyDescent="0.25">
      <c r="A54" s="1088"/>
      <c r="B54" s="1090" t="s">
        <v>1851</v>
      </c>
      <c r="D54" s="1083"/>
    </row>
    <row r="55" spans="1:4" ht="14.25" customHeight="1" x14ac:dyDescent="0.25">
      <c r="A55" s="1088"/>
      <c r="B55" s="1090"/>
      <c r="D55" s="1083"/>
    </row>
    <row r="56" spans="1:4" ht="104.25" customHeight="1" x14ac:dyDescent="0.25">
      <c r="A56" s="1088"/>
      <c r="B56" s="1090" t="s">
        <v>291</v>
      </c>
      <c r="D56" s="1083"/>
    </row>
    <row r="57" spans="1:4" ht="91.5" customHeight="1" x14ac:dyDescent="0.25">
      <c r="A57" s="1088"/>
      <c r="B57" s="1090" t="s">
        <v>292</v>
      </c>
      <c r="D57" s="1083"/>
    </row>
    <row r="58" spans="1:4" ht="51" customHeight="1" x14ac:dyDescent="0.25">
      <c r="A58" s="1088"/>
      <c r="B58" s="1090" t="s">
        <v>293</v>
      </c>
      <c r="D58" s="1083"/>
    </row>
    <row r="59" spans="1:4" ht="39.15" customHeight="1" x14ac:dyDescent="0.25">
      <c r="A59" s="1088"/>
      <c r="B59" s="1090" t="s">
        <v>294</v>
      </c>
      <c r="D59" s="1083"/>
    </row>
    <row r="60" spans="1:4" ht="160.80000000000001" customHeight="1" x14ac:dyDescent="0.25">
      <c r="A60" s="1088"/>
      <c r="B60" s="1090" t="s">
        <v>295</v>
      </c>
      <c r="D60" s="1083"/>
    </row>
    <row r="61" spans="1:4" ht="132" customHeight="1" x14ac:dyDescent="0.25">
      <c r="A61" s="1088"/>
      <c r="B61" s="1090" t="s">
        <v>1859</v>
      </c>
      <c r="D61" s="1083"/>
    </row>
    <row r="62" spans="1:4" ht="63.75" customHeight="1" x14ac:dyDescent="0.25">
      <c r="A62" s="1088"/>
      <c r="B62" s="1090" t="s">
        <v>296</v>
      </c>
      <c r="D62" s="1083"/>
    </row>
    <row r="63" spans="1:4" ht="195" customHeight="1" x14ac:dyDescent="0.25">
      <c r="A63" s="1088"/>
      <c r="B63" s="1090" t="s">
        <v>1810</v>
      </c>
      <c r="D63" s="1083"/>
    </row>
    <row r="64" spans="1:4" ht="120" customHeight="1" x14ac:dyDescent="0.25">
      <c r="A64" s="1088"/>
      <c r="B64" s="1090" t="s">
        <v>1852</v>
      </c>
      <c r="D64" s="1083"/>
    </row>
    <row r="65" spans="1:7" ht="14.25" customHeight="1" x14ac:dyDescent="0.25">
      <c r="A65" s="1088"/>
      <c r="B65" s="1090"/>
      <c r="D65" s="1083"/>
    </row>
    <row r="66" spans="1:7" ht="14.25" customHeight="1" x14ac:dyDescent="0.25">
      <c r="A66" s="1088"/>
      <c r="B66" s="1090" t="s">
        <v>297</v>
      </c>
      <c r="D66" s="1083"/>
    </row>
    <row r="67" spans="1:7" ht="14.25" customHeight="1" x14ac:dyDescent="0.25">
      <c r="A67" s="1088"/>
      <c r="B67" s="1090"/>
      <c r="D67" s="1083"/>
    </row>
    <row r="68" spans="1:7" ht="114" customHeight="1" x14ac:dyDescent="0.25">
      <c r="A68" s="1088" t="s">
        <v>39</v>
      </c>
      <c r="B68" s="1090" t="s">
        <v>298</v>
      </c>
      <c r="D68" s="1083"/>
    </row>
    <row r="69" spans="1:7" ht="14.25" customHeight="1" x14ac:dyDescent="0.25">
      <c r="A69" s="1088"/>
      <c r="B69" s="1090" t="s">
        <v>299</v>
      </c>
      <c r="D69" s="1083"/>
    </row>
    <row r="70" spans="1:7" ht="14.25" customHeight="1" x14ac:dyDescent="0.25">
      <c r="A70" s="1088"/>
      <c r="B70" s="1090" t="s">
        <v>300</v>
      </c>
      <c r="C70" s="1082" t="s">
        <v>1</v>
      </c>
      <c r="D70" s="1083">
        <v>1</v>
      </c>
      <c r="E70" s="1082" t="s">
        <v>0</v>
      </c>
      <c r="G70" s="1085">
        <f t="shared" ref="G70" si="9">F70*D70</f>
        <v>0</v>
      </c>
    </row>
    <row r="71" spans="1:7" ht="14.25" customHeight="1" x14ac:dyDescent="0.25">
      <c r="A71" s="1088"/>
      <c r="B71" s="1090" t="s">
        <v>301</v>
      </c>
      <c r="D71" s="1083"/>
    </row>
    <row r="72" spans="1:7" ht="14.25" customHeight="1" x14ac:dyDescent="0.25">
      <c r="A72" s="1088"/>
      <c r="B72" s="1090" t="s">
        <v>302</v>
      </c>
      <c r="C72" s="1082" t="s">
        <v>1</v>
      </c>
      <c r="D72" s="1083">
        <v>1</v>
      </c>
      <c r="E72" s="1082" t="s">
        <v>0</v>
      </c>
      <c r="G72" s="1085">
        <f t="shared" ref="G72" si="10">F72*D72</f>
        <v>0</v>
      </c>
    </row>
    <row r="73" spans="1:7" ht="14.25" customHeight="1" x14ac:dyDescent="0.25">
      <c r="A73" s="1088"/>
      <c r="B73" s="1090" t="s">
        <v>303</v>
      </c>
      <c r="D73" s="1083"/>
    </row>
    <row r="74" spans="1:7" ht="14.25" customHeight="1" x14ac:dyDescent="0.25">
      <c r="A74" s="1088"/>
      <c r="B74" s="1090" t="s">
        <v>304</v>
      </c>
      <c r="C74" s="1082" t="s">
        <v>1</v>
      </c>
      <c r="D74" s="1083">
        <v>1</v>
      </c>
      <c r="E74" s="1082" t="s">
        <v>0</v>
      </c>
      <c r="G74" s="1085">
        <f t="shared" ref="G74" si="11">F74*D74</f>
        <v>0</v>
      </c>
    </row>
    <row r="75" spans="1:7" ht="14.25" customHeight="1" x14ac:dyDescent="0.25">
      <c r="A75" s="1088"/>
      <c r="B75" s="1090"/>
      <c r="D75" s="1083"/>
    </row>
    <row r="76" spans="1:7" ht="162" customHeight="1" x14ac:dyDescent="0.25">
      <c r="A76" s="1088" t="s">
        <v>40</v>
      </c>
      <c r="B76" s="1090" t="s">
        <v>305</v>
      </c>
      <c r="C76" s="1082" t="s">
        <v>1</v>
      </c>
      <c r="D76" s="1083">
        <v>1</v>
      </c>
      <c r="E76" s="1082" t="s">
        <v>0</v>
      </c>
      <c r="G76" s="1085">
        <f t="shared" ref="G76" si="12">F76*D76</f>
        <v>0</v>
      </c>
    </row>
    <row r="77" spans="1:7" ht="14.25" customHeight="1" x14ac:dyDescent="0.25">
      <c r="A77" s="1088"/>
      <c r="B77" s="1090"/>
      <c r="D77" s="1083"/>
    </row>
    <row r="78" spans="1:7" ht="154.5" customHeight="1" x14ac:dyDescent="0.25">
      <c r="A78" s="1088" t="s">
        <v>41</v>
      </c>
      <c r="B78" s="1090" t="s">
        <v>306</v>
      </c>
      <c r="C78" s="1082" t="s">
        <v>1</v>
      </c>
      <c r="D78" s="1083">
        <v>1</v>
      </c>
      <c r="E78" s="1082" t="s">
        <v>0</v>
      </c>
      <c r="G78" s="1085">
        <f t="shared" ref="G78" si="13">F78*D78</f>
        <v>0</v>
      </c>
    </row>
    <row r="79" spans="1:7" ht="14.25" customHeight="1" x14ac:dyDescent="0.25">
      <c r="A79" s="1088"/>
      <c r="B79" s="1090"/>
      <c r="D79" s="1083"/>
    </row>
    <row r="80" spans="1:7" ht="178.5" customHeight="1" x14ac:dyDescent="0.25">
      <c r="A80" s="1088" t="s">
        <v>42</v>
      </c>
      <c r="B80" s="1090" t="s">
        <v>307</v>
      </c>
      <c r="C80" s="1082" t="s">
        <v>1</v>
      </c>
      <c r="D80" s="1083">
        <v>1</v>
      </c>
      <c r="E80" s="1082" t="s">
        <v>0</v>
      </c>
      <c r="G80" s="1085">
        <f t="shared" ref="G80" si="14">F80*D80</f>
        <v>0</v>
      </c>
    </row>
    <row r="81" spans="1:7" ht="14.25" customHeight="1" x14ac:dyDescent="0.25">
      <c r="A81" s="1088"/>
      <c r="B81" s="1090"/>
      <c r="D81" s="1083"/>
    </row>
    <row r="82" spans="1:7" ht="153.75" customHeight="1" x14ac:dyDescent="0.25">
      <c r="A82" s="1088" t="s">
        <v>43</v>
      </c>
      <c r="B82" s="1090" t="s">
        <v>1746</v>
      </c>
      <c r="C82" s="1082" t="s">
        <v>1</v>
      </c>
      <c r="D82" s="1083">
        <v>1</v>
      </c>
      <c r="E82" s="1082" t="s">
        <v>0</v>
      </c>
      <c r="G82" s="1085">
        <f t="shared" ref="G82" si="15">F82*D82</f>
        <v>0</v>
      </c>
    </row>
    <row r="83" spans="1:7" ht="14.25" customHeight="1" x14ac:dyDescent="0.25">
      <c r="A83" s="1088"/>
      <c r="B83" s="1090"/>
      <c r="D83" s="1083"/>
    </row>
    <row r="84" spans="1:7" ht="156.15" customHeight="1" x14ac:dyDescent="0.25">
      <c r="A84" s="1088" t="s">
        <v>44</v>
      </c>
      <c r="B84" s="1090" t="s">
        <v>308</v>
      </c>
      <c r="C84" s="1082" t="s">
        <v>1</v>
      </c>
      <c r="D84" s="1083">
        <v>1</v>
      </c>
      <c r="E84" s="1082" t="s">
        <v>0</v>
      </c>
      <c r="G84" s="1085">
        <f t="shared" ref="G84" si="16">F84*D84</f>
        <v>0</v>
      </c>
    </row>
    <row r="85" spans="1:7" ht="14.25" customHeight="1" x14ac:dyDescent="0.25">
      <c r="A85" s="1088"/>
      <c r="B85" s="1090"/>
      <c r="D85" s="1083"/>
    </row>
    <row r="86" spans="1:7" ht="144" customHeight="1" x14ac:dyDescent="0.25">
      <c r="A86" s="1088" t="s">
        <v>45</v>
      </c>
      <c r="B86" s="1090" t="s">
        <v>1743</v>
      </c>
      <c r="C86" s="1082" t="s">
        <v>1</v>
      </c>
      <c r="D86" s="1083">
        <v>1</v>
      </c>
      <c r="E86" s="1082" t="s">
        <v>0</v>
      </c>
      <c r="G86" s="1085">
        <f t="shared" ref="G86" si="17">F86*D86</f>
        <v>0</v>
      </c>
    </row>
    <row r="87" spans="1:7" ht="14.25" customHeight="1" x14ac:dyDescent="0.25">
      <c r="A87" s="1088"/>
      <c r="B87" s="1090"/>
      <c r="D87" s="1083"/>
    </row>
    <row r="88" spans="1:7" ht="282" customHeight="1" x14ac:dyDescent="0.25">
      <c r="A88" s="1088" t="s">
        <v>46</v>
      </c>
      <c r="B88" s="1090" t="s">
        <v>1744</v>
      </c>
      <c r="D88" s="1083"/>
    </row>
    <row r="89" spans="1:7" ht="26.4" customHeight="1" x14ac:dyDescent="0.25">
      <c r="A89" s="1088"/>
      <c r="B89" s="1090" t="s">
        <v>309</v>
      </c>
      <c r="C89" s="1082" t="s">
        <v>1</v>
      </c>
      <c r="D89" s="1083">
        <v>1</v>
      </c>
      <c r="E89" s="1082" t="s">
        <v>0</v>
      </c>
      <c r="G89" s="1085">
        <f t="shared" ref="G89" si="18">F89*D89</f>
        <v>0</v>
      </c>
    </row>
    <row r="90" spans="1:7" ht="14.25" customHeight="1" x14ac:dyDescent="0.25">
      <c r="A90" s="1088"/>
      <c r="B90" s="1090"/>
      <c r="D90" s="1083"/>
    </row>
    <row r="91" spans="1:7" ht="105.75" customHeight="1" x14ac:dyDescent="0.25">
      <c r="A91" s="1088" t="s">
        <v>47</v>
      </c>
      <c r="B91" s="1090" t="s">
        <v>1745</v>
      </c>
      <c r="C91" s="1082" t="s">
        <v>1</v>
      </c>
      <c r="D91" s="1083">
        <v>2</v>
      </c>
      <c r="E91" s="1082" t="s">
        <v>0</v>
      </c>
      <c r="G91" s="1085">
        <f t="shared" ref="G91" si="19">F91*D91</f>
        <v>0</v>
      </c>
    </row>
    <row r="92" spans="1:7" ht="14.25" customHeight="1" x14ac:dyDescent="0.25">
      <c r="A92" s="1088"/>
      <c r="B92" s="1090"/>
      <c r="D92" s="1083"/>
    </row>
    <row r="93" spans="1:7" ht="129" customHeight="1" x14ac:dyDescent="0.25">
      <c r="A93" s="1088" t="s">
        <v>49</v>
      </c>
      <c r="B93" s="1090" t="s">
        <v>1741</v>
      </c>
      <c r="C93" s="1082" t="s">
        <v>1</v>
      </c>
      <c r="D93" s="1083">
        <v>2</v>
      </c>
      <c r="E93" s="1082" t="s">
        <v>0</v>
      </c>
      <c r="G93" s="1085">
        <f t="shared" ref="G93" si="20">F93*D93</f>
        <v>0</v>
      </c>
    </row>
    <row r="94" spans="1:7" ht="14.25" customHeight="1" x14ac:dyDescent="0.25">
      <c r="A94" s="1088"/>
      <c r="B94" s="1090"/>
      <c r="D94" s="1083"/>
    </row>
    <row r="95" spans="1:7" ht="223.5" customHeight="1" x14ac:dyDescent="0.25">
      <c r="A95" s="1088" t="s">
        <v>50</v>
      </c>
      <c r="B95" s="1090" t="s">
        <v>1740</v>
      </c>
      <c r="C95" s="1082" t="s">
        <v>1</v>
      </c>
      <c r="D95" s="1083">
        <v>2</v>
      </c>
      <c r="E95" s="1082" t="s">
        <v>0</v>
      </c>
      <c r="G95" s="1085">
        <f t="shared" ref="G95" si="21">F95*D95</f>
        <v>0</v>
      </c>
    </row>
    <row r="96" spans="1:7" ht="14.25" customHeight="1" x14ac:dyDescent="0.25">
      <c r="A96" s="1088"/>
      <c r="B96" s="1090"/>
      <c r="D96" s="1083"/>
    </row>
    <row r="97" spans="1:7" ht="244.5" customHeight="1" x14ac:dyDescent="0.25">
      <c r="A97" s="1088" t="s">
        <v>51</v>
      </c>
      <c r="B97" s="1090" t="s">
        <v>310</v>
      </c>
      <c r="C97" s="1082" t="s">
        <v>1</v>
      </c>
      <c r="D97" s="1083">
        <v>1</v>
      </c>
      <c r="E97" s="1082" t="s">
        <v>0</v>
      </c>
      <c r="G97" s="1085">
        <f t="shared" ref="G97" si="22">F97*D97</f>
        <v>0</v>
      </c>
    </row>
    <row r="98" spans="1:7" ht="14.25" customHeight="1" x14ac:dyDescent="0.25">
      <c r="A98" s="1088"/>
      <c r="B98" s="1090"/>
      <c r="D98" s="1083"/>
    </row>
    <row r="99" spans="1:7" ht="156.75" customHeight="1" x14ac:dyDescent="0.25">
      <c r="A99" s="1088" t="s">
        <v>52</v>
      </c>
      <c r="B99" s="1090" t="s">
        <v>311</v>
      </c>
      <c r="C99" s="1082" t="s">
        <v>1</v>
      </c>
      <c r="D99" s="1083">
        <v>1</v>
      </c>
      <c r="E99" s="1082" t="s">
        <v>0</v>
      </c>
      <c r="G99" s="1085">
        <f t="shared" ref="G99" si="23">F99*D99</f>
        <v>0</v>
      </c>
    </row>
    <row r="100" spans="1:7" ht="14.25" customHeight="1" x14ac:dyDescent="0.25">
      <c r="A100" s="1088"/>
      <c r="B100" s="1090"/>
      <c r="D100" s="1083"/>
    </row>
    <row r="101" spans="1:7" ht="219.15" customHeight="1" x14ac:dyDescent="0.25">
      <c r="A101" s="1088" t="s">
        <v>53</v>
      </c>
      <c r="B101" s="1090" t="s">
        <v>312</v>
      </c>
      <c r="C101" s="1082" t="s">
        <v>1</v>
      </c>
      <c r="D101" s="1083">
        <v>1</v>
      </c>
      <c r="E101" s="1082" t="s">
        <v>0</v>
      </c>
      <c r="G101" s="1085">
        <f t="shared" ref="G101" si="24">F101*D101</f>
        <v>0</v>
      </c>
    </row>
    <row r="102" spans="1:7" ht="14.25" customHeight="1" x14ac:dyDescent="0.25">
      <c r="A102" s="1088"/>
      <c r="B102" s="1090"/>
      <c r="D102" s="1083"/>
    </row>
    <row r="103" spans="1:7" ht="193.5" customHeight="1" x14ac:dyDescent="0.25">
      <c r="A103" s="1088" t="s">
        <v>54</v>
      </c>
      <c r="B103" s="1090" t="s">
        <v>1739</v>
      </c>
      <c r="C103" s="1082" t="s">
        <v>1</v>
      </c>
      <c r="D103" s="1083">
        <v>1</v>
      </c>
      <c r="E103" s="1082" t="s">
        <v>0</v>
      </c>
      <c r="G103" s="1085">
        <f t="shared" ref="G103" si="25">F103*D103</f>
        <v>0</v>
      </c>
    </row>
    <row r="104" spans="1:7" ht="14.25" customHeight="1" x14ac:dyDescent="0.25">
      <c r="A104" s="1088"/>
      <c r="B104" s="1090"/>
      <c r="D104" s="1083"/>
    </row>
    <row r="105" spans="1:7" ht="204.75" customHeight="1" x14ac:dyDescent="0.25">
      <c r="A105" s="1088" t="s">
        <v>59</v>
      </c>
      <c r="B105" s="1090" t="s">
        <v>1853</v>
      </c>
      <c r="C105" s="1082" t="s">
        <v>1</v>
      </c>
      <c r="D105" s="1083">
        <v>1</v>
      </c>
      <c r="E105" s="1082" t="s">
        <v>0</v>
      </c>
      <c r="G105" s="1085">
        <f t="shared" ref="G105" si="26">F105*D105</f>
        <v>0</v>
      </c>
    </row>
    <row r="106" spans="1:7" ht="14.25" customHeight="1" x14ac:dyDescent="0.25">
      <c r="A106" s="1088"/>
      <c r="B106" s="1090"/>
      <c r="D106" s="1083"/>
    </row>
    <row r="107" spans="1:7" ht="192.75" customHeight="1" x14ac:dyDescent="0.25">
      <c r="A107" s="1088" t="s">
        <v>60</v>
      </c>
      <c r="B107" s="1090" t="s">
        <v>1811</v>
      </c>
      <c r="C107" s="1082" t="s">
        <v>1</v>
      </c>
      <c r="D107" s="1083">
        <v>1</v>
      </c>
      <c r="E107" s="1082" t="s">
        <v>0</v>
      </c>
      <c r="G107" s="1085">
        <f t="shared" ref="G107" si="27">F107*D107</f>
        <v>0</v>
      </c>
    </row>
    <row r="108" spans="1:7" ht="14.25" customHeight="1" x14ac:dyDescent="0.25">
      <c r="A108" s="1088"/>
      <c r="B108" s="1090"/>
      <c r="D108" s="1083"/>
    </row>
    <row r="109" spans="1:7" ht="194.25" customHeight="1" x14ac:dyDescent="0.25">
      <c r="A109" s="1088" t="s">
        <v>61</v>
      </c>
      <c r="B109" s="1090" t="s">
        <v>1748</v>
      </c>
      <c r="C109" s="1082" t="s">
        <v>1</v>
      </c>
      <c r="D109" s="1083">
        <v>1</v>
      </c>
      <c r="E109" s="1082" t="s">
        <v>0</v>
      </c>
      <c r="G109" s="1085">
        <f t="shared" ref="G109" si="28">F109*D109</f>
        <v>0</v>
      </c>
    </row>
    <row r="110" spans="1:7" ht="14.25" customHeight="1" x14ac:dyDescent="0.25">
      <c r="A110" s="1088"/>
      <c r="B110" s="1090"/>
      <c r="D110" s="1083"/>
    </row>
    <row r="111" spans="1:7" ht="28.5" customHeight="1" x14ac:dyDescent="0.25">
      <c r="A111" s="1088"/>
      <c r="B111" s="1100" t="s">
        <v>1747</v>
      </c>
      <c r="D111" s="1083"/>
    </row>
    <row r="112" spans="1:7" ht="14.25" customHeight="1" x14ac:dyDescent="0.25">
      <c r="A112" s="1088"/>
      <c r="B112" s="1090"/>
      <c r="D112" s="1083"/>
    </row>
    <row r="113" spans="1:7" ht="181.5" customHeight="1" x14ac:dyDescent="0.25">
      <c r="A113" s="1088" t="s">
        <v>62</v>
      </c>
      <c r="B113" s="1090" t="s">
        <v>1752</v>
      </c>
      <c r="C113" s="1082" t="s">
        <v>1</v>
      </c>
      <c r="D113" s="1083">
        <v>2</v>
      </c>
      <c r="E113" s="1082" t="s">
        <v>0</v>
      </c>
      <c r="G113" s="1085">
        <f t="shared" ref="G113" si="29">F113*D113</f>
        <v>0</v>
      </c>
    </row>
    <row r="114" spans="1:7" ht="27.6" x14ac:dyDescent="0.25">
      <c r="A114" s="1092" t="str">
        <f>A29</f>
        <v>2.</v>
      </c>
      <c r="B114" s="1093" t="str">
        <f>"UKUPNO "&amp;B29</f>
        <v>UKUPNO VANJSKA ALU. BRAVARIJA, STAKLENE STIJENE, PROZORI I VRATA</v>
      </c>
      <c r="C114" s="1094"/>
      <c r="D114" s="1095"/>
      <c r="E114" s="1094"/>
      <c r="F114" s="1096"/>
      <c r="G114" s="1097">
        <f>SUM(G68:G113)</f>
        <v>0</v>
      </c>
    </row>
    <row r="115" spans="1:7" ht="27" customHeight="1" x14ac:dyDescent="0.25">
      <c r="A115" s="1088"/>
      <c r="B115" s="1100"/>
      <c r="D115" s="1083"/>
    </row>
    <row r="116" spans="1:7" ht="29.25" customHeight="1" x14ac:dyDescent="0.25">
      <c r="A116" s="1101" t="s">
        <v>23</v>
      </c>
      <c r="B116" s="1102" t="s">
        <v>1726</v>
      </c>
      <c r="D116" s="1083"/>
    </row>
    <row r="117" spans="1:7" ht="14.25" customHeight="1" x14ac:dyDescent="0.25">
      <c r="A117" s="1088"/>
      <c r="B117" s="1090"/>
      <c r="D117" s="1083"/>
    </row>
    <row r="118" spans="1:7" ht="93.75" customHeight="1" x14ac:dyDescent="0.25">
      <c r="A118" s="1088" t="s">
        <v>96</v>
      </c>
      <c r="B118" s="1090" t="s">
        <v>1727</v>
      </c>
      <c r="D118" s="1083"/>
    </row>
    <row r="119" spans="1:7" ht="12.75" customHeight="1" x14ac:dyDescent="0.25">
      <c r="A119" s="1088"/>
      <c r="B119" s="1090" t="s">
        <v>314</v>
      </c>
      <c r="C119" s="1082" t="s">
        <v>16</v>
      </c>
      <c r="D119" s="1083">
        <v>55</v>
      </c>
      <c r="E119" s="1082" t="s">
        <v>0</v>
      </c>
      <c r="G119" s="1085">
        <f t="shared" ref="G119:G120" si="30">F119*D119</f>
        <v>0</v>
      </c>
    </row>
    <row r="120" spans="1:7" ht="26.4" customHeight="1" x14ac:dyDescent="0.25">
      <c r="A120" s="1088"/>
      <c r="B120" s="1090" t="s">
        <v>313</v>
      </c>
      <c r="C120" s="1082" t="s">
        <v>16</v>
      </c>
      <c r="D120" s="1083">
        <v>12</v>
      </c>
      <c r="E120" s="1082" t="s">
        <v>0</v>
      </c>
      <c r="G120" s="1085">
        <f t="shared" si="30"/>
        <v>0</v>
      </c>
    </row>
    <row r="121" spans="1:7" ht="14.25" customHeight="1" x14ac:dyDescent="0.25">
      <c r="A121" s="1088"/>
      <c r="B121" s="1090"/>
      <c r="D121" s="1083"/>
    </row>
    <row r="122" spans="1:7" ht="143.25" customHeight="1" x14ac:dyDescent="0.25">
      <c r="A122" s="1088" t="s">
        <v>110</v>
      </c>
      <c r="B122" s="1090" t="s">
        <v>1773</v>
      </c>
      <c r="D122" s="1083"/>
    </row>
    <row r="123" spans="1:7" ht="14.25" customHeight="1" x14ac:dyDescent="0.25">
      <c r="A123" s="1088"/>
      <c r="B123" s="1090" t="s">
        <v>315</v>
      </c>
      <c r="C123" s="1082" t="s">
        <v>16</v>
      </c>
      <c r="D123" s="1083">
        <v>11.55</v>
      </c>
      <c r="E123" s="1082" t="s">
        <v>0</v>
      </c>
      <c r="G123" s="1085">
        <f t="shared" ref="G123:G125" si="31">F123*D123</f>
        <v>0</v>
      </c>
    </row>
    <row r="124" spans="1:7" ht="14.25" customHeight="1" x14ac:dyDescent="0.25">
      <c r="A124" s="1088"/>
      <c r="B124" s="651" t="s">
        <v>316</v>
      </c>
      <c r="C124" s="1082" t="s">
        <v>16</v>
      </c>
      <c r="D124" s="1083">
        <v>25.8</v>
      </c>
      <c r="E124" s="1082" t="s">
        <v>0</v>
      </c>
      <c r="G124" s="1085">
        <f t="shared" si="31"/>
        <v>0</v>
      </c>
    </row>
    <row r="125" spans="1:7" ht="14.25" customHeight="1" x14ac:dyDescent="0.25">
      <c r="A125" s="1088"/>
      <c r="B125" s="650" t="s">
        <v>317</v>
      </c>
      <c r="C125" s="1082" t="s">
        <v>16</v>
      </c>
      <c r="D125" s="1083">
        <v>12.72</v>
      </c>
      <c r="E125" s="1082" t="s">
        <v>0</v>
      </c>
      <c r="G125" s="1085">
        <f t="shared" si="31"/>
        <v>0</v>
      </c>
    </row>
    <row r="126" spans="1:7" ht="65.25" customHeight="1" x14ac:dyDescent="0.25">
      <c r="A126" s="1088"/>
      <c r="B126" s="1090" t="s">
        <v>1729</v>
      </c>
      <c r="D126" s="1083"/>
    </row>
    <row r="127" spans="1:7" ht="14.25" customHeight="1" x14ac:dyDescent="0.25">
      <c r="A127" s="1088"/>
      <c r="B127" s="1090"/>
      <c r="D127" s="1083"/>
    </row>
    <row r="128" spans="1:7" ht="105.75" customHeight="1" x14ac:dyDescent="0.25">
      <c r="A128" s="1088" t="s">
        <v>117</v>
      </c>
      <c r="B128" s="1090" t="s">
        <v>1774</v>
      </c>
      <c r="C128" s="1082" t="s">
        <v>16</v>
      </c>
      <c r="D128" s="1083">
        <v>71</v>
      </c>
      <c r="E128" s="1082" t="s">
        <v>0</v>
      </c>
      <c r="G128" s="1085">
        <f t="shared" ref="G128" si="32">F128*D128</f>
        <v>0</v>
      </c>
    </row>
    <row r="129" spans="1:7" ht="14.25" customHeight="1" x14ac:dyDescent="0.25">
      <c r="A129" s="1088"/>
      <c r="B129" s="1090"/>
      <c r="D129" s="1083"/>
    </row>
    <row r="130" spans="1:7" ht="106.5" customHeight="1" x14ac:dyDescent="0.25">
      <c r="A130" s="1088" t="s">
        <v>120</v>
      </c>
      <c r="B130" s="1090" t="s">
        <v>1730</v>
      </c>
      <c r="C130" s="1082" t="s">
        <v>16</v>
      </c>
      <c r="D130" s="1083">
        <v>12.5</v>
      </c>
      <c r="E130" s="1082" t="s">
        <v>0</v>
      </c>
      <c r="G130" s="1085">
        <f t="shared" ref="G130" si="33">F130*D130</f>
        <v>0</v>
      </c>
    </row>
    <row r="131" spans="1:7" ht="14.25" customHeight="1" x14ac:dyDescent="0.25">
      <c r="A131" s="1088"/>
      <c r="B131" s="1090"/>
      <c r="D131" s="1083"/>
    </row>
    <row r="132" spans="1:7" ht="90.75" customHeight="1" x14ac:dyDescent="0.25">
      <c r="A132" s="1088"/>
      <c r="B132" s="1090" t="s">
        <v>322</v>
      </c>
      <c r="D132" s="1083"/>
    </row>
    <row r="133" spans="1:7" ht="14.25" customHeight="1" x14ac:dyDescent="0.25">
      <c r="A133" s="1088"/>
      <c r="B133" s="1090"/>
      <c r="D133" s="1083"/>
    </row>
    <row r="134" spans="1:7" ht="79.5" customHeight="1" x14ac:dyDescent="0.25">
      <c r="A134" s="1088" t="s">
        <v>123</v>
      </c>
      <c r="B134" s="1103" t="s">
        <v>1749</v>
      </c>
      <c r="C134" s="1082" t="s">
        <v>16</v>
      </c>
      <c r="D134" s="1083">
        <v>126</v>
      </c>
      <c r="E134" s="1082" t="s">
        <v>0</v>
      </c>
      <c r="G134" s="1085">
        <f t="shared" ref="G134" si="34">F134*D134</f>
        <v>0</v>
      </c>
    </row>
    <row r="135" spans="1:7" x14ac:dyDescent="0.25">
      <c r="A135" s="1088"/>
      <c r="B135" s="1103"/>
      <c r="D135" s="1083"/>
    </row>
    <row r="136" spans="1:7" ht="42" customHeight="1" x14ac:dyDescent="0.25">
      <c r="A136" s="1088"/>
      <c r="B136" s="1100" t="s">
        <v>318</v>
      </c>
      <c r="D136" s="1083"/>
    </row>
    <row r="137" spans="1:7" ht="129.75" customHeight="1" x14ac:dyDescent="0.25">
      <c r="A137" s="1088" t="s">
        <v>125</v>
      </c>
      <c r="B137" s="1090" t="s">
        <v>1854</v>
      </c>
      <c r="D137" s="1083"/>
    </row>
    <row r="138" spans="1:7" ht="53.4" customHeight="1" x14ac:dyDescent="0.25">
      <c r="A138" s="1088"/>
      <c r="B138" s="1090" t="s">
        <v>1731</v>
      </c>
      <c r="C138" s="1082" t="s">
        <v>16</v>
      </c>
      <c r="D138" s="1083">
        <v>51</v>
      </c>
      <c r="E138" s="1082" t="s">
        <v>0</v>
      </c>
      <c r="G138" s="1085">
        <f t="shared" ref="G138:G139" si="35">F138*D138</f>
        <v>0</v>
      </c>
    </row>
    <row r="139" spans="1:7" ht="210.6" customHeight="1" x14ac:dyDescent="0.25">
      <c r="A139" s="1088"/>
      <c r="B139" s="1090" t="s">
        <v>1855</v>
      </c>
      <c r="C139" s="1082" t="s">
        <v>16</v>
      </c>
      <c r="D139" s="1083">
        <v>32</v>
      </c>
      <c r="E139" s="1082" t="s">
        <v>0</v>
      </c>
      <c r="G139" s="1085">
        <f t="shared" si="35"/>
        <v>0</v>
      </c>
    </row>
    <row r="140" spans="1:7" ht="14.25" customHeight="1" x14ac:dyDescent="0.25">
      <c r="A140" s="1088"/>
      <c r="B140" s="1090"/>
      <c r="D140" s="1083"/>
    </row>
    <row r="141" spans="1:7" ht="219.75" customHeight="1" x14ac:dyDescent="0.25">
      <c r="A141" s="1088" t="s">
        <v>126</v>
      </c>
      <c r="B141" s="1090" t="s">
        <v>1856</v>
      </c>
      <c r="C141" s="1082" t="s">
        <v>16</v>
      </c>
      <c r="D141" s="1083">
        <v>160</v>
      </c>
      <c r="E141" s="1082" t="s">
        <v>0</v>
      </c>
      <c r="G141" s="1085">
        <f t="shared" ref="G141" si="36">F141*D141</f>
        <v>0</v>
      </c>
    </row>
    <row r="142" spans="1:7" x14ac:dyDescent="0.25">
      <c r="A142" s="1088"/>
      <c r="B142" s="1090"/>
      <c r="D142" s="1083"/>
    </row>
    <row r="143" spans="1:7" ht="27.6" x14ac:dyDescent="0.25">
      <c r="A143" s="1104" t="str">
        <f>A116</f>
        <v>3.</v>
      </c>
      <c r="B143" s="1093" t="str">
        <f>"UKUPNO "&amp;B116</f>
        <v>UKUPNO PREGRADNE STIJENE  IZ GIPSKARTONSKIH PLOČA</v>
      </c>
      <c r="C143" s="1094"/>
      <c r="D143" s="1095"/>
      <c r="E143" s="1094"/>
      <c r="F143" s="1096"/>
      <c r="G143" s="1097">
        <f>SUM(G117:G142)</f>
        <v>0</v>
      </c>
    </row>
    <row r="144" spans="1:7" ht="14.25" customHeight="1" x14ac:dyDescent="0.25">
      <c r="A144" s="1105"/>
      <c r="B144" s="1106"/>
      <c r="C144" s="1107"/>
      <c r="D144" s="1108"/>
      <c r="E144" s="1107"/>
      <c r="F144" s="1109"/>
      <c r="G144" s="1110"/>
    </row>
    <row r="145" spans="1:7" ht="14.25" customHeight="1" x14ac:dyDescent="0.25">
      <c r="A145" s="1098" t="s">
        <v>24</v>
      </c>
      <c r="B145" s="1099" t="s">
        <v>319</v>
      </c>
      <c r="D145" s="1083"/>
    </row>
    <row r="146" spans="1:7" ht="14.25" customHeight="1" x14ac:dyDescent="0.25">
      <c r="A146" s="1088"/>
      <c r="B146" s="1090"/>
      <c r="D146" s="1083"/>
    </row>
    <row r="147" spans="1:7" ht="79.2" x14ac:dyDescent="0.25">
      <c r="A147" s="1088" t="s">
        <v>182</v>
      </c>
      <c r="B147" s="1111" t="s">
        <v>1732</v>
      </c>
      <c r="C147" s="1082" t="s">
        <v>16</v>
      </c>
      <c r="D147" s="1083">
        <v>920</v>
      </c>
      <c r="E147" s="1082" t="s">
        <v>0</v>
      </c>
      <c r="G147" s="1085">
        <f t="shared" ref="G147" si="37">F147*D147</f>
        <v>0</v>
      </c>
    </row>
    <row r="148" spans="1:7" ht="14.25" customHeight="1" x14ac:dyDescent="0.25">
      <c r="A148" s="1088"/>
      <c r="B148" s="1090"/>
      <c r="D148" s="1083"/>
    </row>
    <row r="149" spans="1:7" ht="261.75" customHeight="1" x14ac:dyDescent="0.25">
      <c r="A149" s="1088" t="s">
        <v>182</v>
      </c>
      <c r="B149" s="1090" t="s">
        <v>1812</v>
      </c>
      <c r="D149" s="1083"/>
    </row>
    <row r="150" spans="1:7" ht="14.25" customHeight="1" x14ac:dyDescent="0.25">
      <c r="A150" s="1088"/>
      <c r="B150" s="650" t="s">
        <v>320</v>
      </c>
      <c r="C150" s="1082" t="s">
        <v>16</v>
      </c>
      <c r="D150" s="1083">
        <v>418</v>
      </c>
      <c r="E150" s="1082" t="s">
        <v>0</v>
      </c>
      <c r="G150" s="1085">
        <f t="shared" ref="G150:G151" si="38">F150*D150</f>
        <v>0</v>
      </c>
    </row>
    <row r="151" spans="1:7" ht="14.25" customHeight="1" x14ac:dyDescent="0.25">
      <c r="A151" s="1088"/>
      <c r="B151" s="651" t="s">
        <v>321</v>
      </c>
      <c r="C151" s="1082" t="s">
        <v>16</v>
      </c>
      <c r="D151" s="1083">
        <v>176</v>
      </c>
      <c r="E151" s="1082" t="s">
        <v>0</v>
      </c>
      <c r="G151" s="1085">
        <f t="shared" si="38"/>
        <v>0</v>
      </c>
    </row>
    <row r="152" spans="1:7" ht="14.25" customHeight="1" x14ac:dyDescent="0.25">
      <c r="A152" s="1088"/>
      <c r="B152" s="1090"/>
      <c r="D152" s="1083"/>
    </row>
    <row r="153" spans="1:7" ht="194.25" customHeight="1" x14ac:dyDescent="0.25">
      <c r="A153" s="1088" t="s">
        <v>183</v>
      </c>
      <c r="B153" s="1090" t="s">
        <v>1734</v>
      </c>
      <c r="C153" s="1082" t="s">
        <v>16</v>
      </c>
      <c r="D153" s="1083">
        <v>90</v>
      </c>
      <c r="E153" s="1082" t="s">
        <v>0</v>
      </c>
      <c r="G153" s="1085">
        <f t="shared" ref="G153" si="39">F153*D153</f>
        <v>0</v>
      </c>
    </row>
    <row r="154" spans="1:7" ht="14.25" customHeight="1" x14ac:dyDescent="0.25">
      <c r="A154" s="1088"/>
      <c r="B154" s="1090"/>
      <c r="D154" s="1083"/>
    </row>
    <row r="155" spans="1:7" ht="78.75" customHeight="1" x14ac:dyDescent="0.25">
      <c r="A155" s="1088" t="s">
        <v>184</v>
      </c>
      <c r="B155" s="1090" t="s">
        <v>1733</v>
      </c>
      <c r="C155" s="1082" t="s">
        <v>16</v>
      </c>
      <c r="D155" s="1083">
        <v>98</v>
      </c>
      <c r="E155" s="1082" t="s">
        <v>0</v>
      </c>
      <c r="G155" s="1085">
        <f t="shared" ref="G155" si="40">F155*D155</f>
        <v>0</v>
      </c>
    </row>
    <row r="156" spans="1:7" ht="14.25" customHeight="1" x14ac:dyDescent="0.25">
      <c r="A156" s="1088"/>
      <c r="B156" s="1090"/>
      <c r="D156" s="1083"/>
    </row>
    <row r="157" spans="1:7" ht="168" customHeight="1" x14ac:dyDescent="0.25">
      <c r="A157" s="1088" t="s">
        <v>185</v>
      </c>
      <c r="B157" s="1090" t="s">
        <v>1858</v>
      </c>
      <c r="D157" s="1083"/>
    </row>
    <row r="158" spans="1:7" ht="27.75" customHeight="1" x14ac:dyDescent="0.25">
      <c r="A158" s="1088"/>
      <c r="B158" s="1090" t="s">
        <v>323</v>
      </c>
      <c r="C158" s="1082" t="s">
        <v>16</v>
      </c>
      <c r="D158" s="1083">
        <v>80</v>
      </c>
      <c r="E158" s="1082" t="s">
        <v>0</v>
      </c>
      <c r="G158" s="1085">
        <f t="shared" ref="G158:G160" si="41">F158*D158</f>
        <v>0</v>
      </c>
    </row>
    <row r="159" spans="1:7" ht="14.25" customHeight="1" x14ac:dyDescent="0.25">
      <c r="A159" s="1088"/>
      <c r="B159" s="1090" t="s">
        <v>324</v>
      </c>
      <c r="C159" s="1082" t="s">
        <v>16</v>
      </c>
      <c r="D159" s="1083">
        <v>108</v>
      </c>
      <c r="E159" s="1082" t="s">
        <v>0</v>
      </c>
      <c r="G159" s="1085">
        <f t="shared" si="41"/>
        <v>0</v>
      </c>
    </row>
    <row r="160" spans="1:7" ht="14.25" customHeight="1" x14ac:dyDescent="0.25">
      <c r="A160" s="1088"/>
      <c r="B160" s="1090" t="s">
        <v>325</v>
      </c>
      <c r="C160" s="1082" t="s">
        <v>16</v>
      </c>
      <c r="D160" s="1083">
        <v>50</v>
      </c>
      <c r="E160" s="1082" t="s">
        <v>0</v>
      </c>
      <c r="G160" s="1085">
        <f t="shared" si="41"/>
        <v>0</v>
      </c>
    </row>
    <row r="161" spans="1:7" ht="14.25" customHeight="1" x14ac:dyDescent="0.25">
      <c r="A161" s="1088"/>
      <c r="B161" s="1090"/>
      <c r="D161" s="1083"/>
    </row>
    <row r="162" spans="1:7" ht="90" customHeight="1" x14ac:dyDescent="0.25">
      <c r="A162" s="1088" t="s">
        <v>186</v>
      </c>
      <c r="B162" s="1090" t="s">
        <v>1772</v>
      </c>
      <c r="D162" s="1083"/>
    </row>
    <row r="163" spans="1:7" ht="14.25" customHeight="1" x14ac:dyDescent="0.25">
      <c r="A163" s="1088"/>
      <c r="B163" s="1090" t="s">
        <v>326</v>
      </c>
      <c r="C163" s="1082" t="s">
        <v>16</v>
      </c>
      <c r="D163" s="1083">
        <v>120</v>
      </c>
      <c r="E163" s="1082" t="s">
        <v>0</v>
      </c>
      <c r="G163" s="1085">
        <f t="shared" ref="G163" si="42">F163*D163</f>
        <v>0</v>
      </c>
    </row>
    <row r="164" spans="1:7" ht="14.25" customHeight="1" x14ac:dyDescent="0.25">
      <c r="A164" s="1088"/>
      <c r="B164" s="1090"/>
      <c r="D164" s="1083"/>
    </row>
    <row r="165" spans="1:7" ht="40.65" customHeight="1" x14ac:dyDescent="0.25">
      <c r="A165" s="1088" t="s">
        <v>327</v>
      </c>
      <c r="B165" s="1090" t="s">
        <v>1753</v>
      </c>
      <c r="D165" s="1083"/>
    </row>
    <row r="166" spans="1:7" ht="14.25" customHeight="1" x14ac:dyDescent="0.25">
      <c r="A166" s="1088"/>
      <c r="B166" s="1090" t="s">
        <v>1754</v>
      </c>
      <c r="C166" s="1082" t="s">
        <v>70</v>
      </c>
      <c r="D166" s="1083">
        <v>10</v>
      </c>
      <c r="E166" s="1082" t="s">
        <v>0</v>
      </c>
      <c r="G166" s="1085">
        <f t="shared" ref="G166:G167" si="43">F166*D166</f>
        <v>0</v>
      </c>
    </row>
    <row r="167" spans="1:7" ht="14.25" customHeight="1" x14ac:dyDescent="0.25">
      <c r="A167" s="1088"/>
      <c r="B167" s="1090" t="s">
        <v>1755</v>
      </c>
      <c r="C167" s="1082" t="s">
        <v>70</v>
      </c>
      <c r="D167" s="1083">
        <v>67</v>
      </c>
      <c r="E167" s="1082" t="s">
        <v>0</v>
      </c>
      <c r="G167" s="1085">
        <f t="shared" si="43"/>
        <v>0</v>
      </c>
    </row>
    <row r="168" spans="1:7" ht="14.25" customHeight="1" x14ac:dyDescent="0.25">
      <c r="A168" s="1088"/>
      <c r="B168" s="1090"/>
      <c r="D168" s="1083"/>
    </row>
    <row r="169" spans="1:7" ht="39.75" customHeight="1" x14ac:dyDescent="0.25">
      <c r="A169" s="1088" t="s">
        <v>328</v>
      </c>
      <c r="B169" s="1090" t="s">
        <v>1735</v>
      </c>
      <c r="C169" s="1082" t="s">
        <v>16</v>
      </c>
      <c r="D169" s="1083">
        <v>34</v>
      </c>
      <c r="E169" s="1082" t="s">
        <v>0</v>
      </c>
      <c r="G169" s="1085">
        <f t="shared" ref="G169" si="44">F169*D169</f>
        <v>0</v>
      </c>
    </row>
    <row r="170" spans="1:7" ht="14.25" customHeight="1" x14ac:dyDescent="0.25">
      <c r="A170" s="1088"/>
      <c r="B170" s="1090"/>
      <c r="D170" s="1083"/>
    </row>
    <row r="171" spans="1:7" ht="14.25" customHeight="1" x14ac:dyDescent="0.25">
      <c r="A171" s="1088"/>
      <c r="B171" s="1112" t="s">
        <v>329</v>
      </c>
      <c r="D171" s="1083"/>
    </row>
    <row r="172" spans="1:7" ht="14.25" customHeight="1" x14ac:dyDescent="0.25">
      <c r="A172" s="1088"/>
      <c r="B172" s="1090"/>
      <c r="D172" s="1083"/>
    </row>
    <row r="173" spans="1:7" ht="117" customHeight="1" x14ac:dyDescent="0.25">
      <c r="A173" s="1088" t="s">
        <v>330</v>
      </c>
      <c r="B173" s="1090" t="s">
        <v>353</v>
      </c>
      <c r="C173" s="1082" t="s">
        <v>16</v>
      </c>
      <c r="D173" s="1083">
        <v>6.48</v>
      </c>
      <c r="E173" s="1082" t="s">
        <v>0</v>
      </c>
      <c r="G173" s="1085">
        <f t="shared" ref="G173" si="45">F173*D173</f>
        <v>0</v>
      </c>
    </row>
    <row r="174" spans="1:7" ht="14.25" customHeight="1" x14ac:dyDescent="0.25">
      <c r="A174" s="1088"/>
      <c r="B174" s="1090"/>
      <c r="D174" s="1083"/>
    </row>
    <row r="175" spans="1:7" ht="14.25" customHeight="1" x14ac:dyDescent="0.25">
      <c r="A175" s="1088" t="s">
        <v>331</v>
      </c>
      <c r="B175" s="1090" t="s">
        <v>332</v>
      </c>
      <c r="C175" s="1082" t="s">
        <v>16</v>
      </c>
      <c r="D175" s="1083">
        <v>2.72</v>
      </c>
      <c r="E175" s="1082" t="s">
        <v>0</v>
      </c>
      <c r="G175" s="1085">
        <f t="shared" ref="G175" si="46">F175*D175</f>
        <v>0</v>
      </c>
    </row>
    <row r="176" spans="1:7" ht="14.25" customHeight="1" x14ac:dyDescent="0.25">
      <c r="A176" s="1088"/>
      <c r="B176" s="1090"/>
      <c r="D176" s="1083"/>
    </row>
    <row r="177" spans="1:7" ht="41.25" customHeight="1" x14ac:dyDescent="0.25">
      <c r="A177" s="1088" t="s">
        <v>334</v>
      </c>
      <c r="B177" s="1090" t="s">
        <v>333</v>
      </c>
      <c r="C177" s="1082" t="s">
        <v>16</v>
      </c>
      <c r="D177" s="1083">
        <v>3.82</v>
      </c>
      <c r="E177" s="1082" t="s">
        <v>0</v>
      </c>
      <c r="G177" s="1085">
        <f t="shared" ref="G177" si="47">F177*D177</f>
        <v>0</v>
      </c>
    </row>
    <row r="178" spans="1:7" ht="14.25" customHeight="1" x14ac:dyDescent="0.25">
      <c r="A178" s="1088"/>
      <c r="B178" s="1090"/>
      <c r="D178" s="1083"/>
    </row>
    <row r="179" spans="1:7" ht="88.5" customHeight="1" x14ac:dyDescent="0.25">
      <c r="A179" s="1088" t="s">
        <v>337</v>
      </c>
      <c r="B179" s="1090" t="s">
        <v>335</v>
      </c>
      <c r="D179" s="1083"/>
    </row>
    <row r="180" spans="1:7" ht="14.25" customHeight="1" x14ac:dyDescent="0.25">
      <c r="A180" s="1088"/>
      <c r="B180" s="1090" t="s">
        <v>336</v>
      </c>
      <c r="C180" s="1082" t="s">
        <v>16</v>
      </c>
      <c r="D180" s="1083">
        <v>6.5</v>
      </c>
      <c r="E180" s="1082" t="s">
        <v>0</v>
      </c>
      <c r="G180" s="1085">
        <f t="shared" ref="G180" si="48">F180*D180</f>
        <v>0</v>
      </c>
    </row>
    <row r="181" spans="1:7" ht="14.25" customHeight="1" x14ac:dyDescent="0.25">
      <c r="A181" s="1088"/>
      <c r="B181" s="1090"/>
      <c r="D181" s="1083"/>
    </row>
    <row r="182" spans="1:7" ht="14.25" customHeight="1" x14ac:dyDescent="0.25">
      <c r="A182" s="1088" t="s">
        <v>338</v>
      </c>
      <c r="B182" s="1090" t="s">
        <v>339</v>
      </c>
      <c r="C182" s="1082" t="s">
        <v>16</v>
      </c>
      <c r="D182" s="1083">
        <v>3.05</v>
      </c>
      <c r="E182" s="1082" t="s">
        <v>0</v>
      </c>
      <c r="G182" s="1085">
        <f t="shared" ref="G182" si="49">F182*D182</f>
        <v>0</v>
      </c>
    </row>
    <row r="183" spans="1:7" ht="14.25" customHeight="1" x14ac:dyDescent="0.25">
      <c r="A183" s="1088"/>
      <c r="B183" s="1090"/>
      <c r="D183" s="1083"/>
    </row>
    <row r="184" spans="1:7" ht="39.15" customHeight="1" x14ac:dyDescent="0.25">
      <c r="A184" s="1088" t="s">
        <v>340</v>
      </c>
      <c r="B184" s="1090" t="s">
        <v>341</v>
      </c>
      <c r="C184" s="1082" t="s">
        <v>16</v>
      </c>
      <c r="D184" s="1083">
        <v>3.68</v>
      </c>
      <c r="E184" s="1082" t="s">
        <v>0</v>
      </c>
      <c r="G184" s="1085">
        <f t="shared" ref="G184" si="50">F184*D184</f>
        <v>0</v>
      </c>
    </row>
    <row r="185" spans="1:7" ht="14.25" customHeight="1" x14ac:dyDescent="0.25">
      <c r="A185" s="1088"/>
      <c r="B185" s="1090"/>
      <c r="D185" s="1083"/>
    </row>
    <row r="186" spans="1:7" ht="116.4" customHeight="1" x14ac:dyDescent="0.25">
      <c r="A186" s="1088" t="s">
        <v>342</v>
      </c>
      <c r="B186" s="1090" t="s">
        <v>344</v>
      </c>
      <c r="D186" s="1083"/>
    </row>
    <row r="187" spans="1:7" ht="14.25" customHeight="1" x14ac:dyDescent="0.25">
      <c r="A187" s="1088"/>
      <c r="B187" s="1090" t="s">
        <v>343</v>
      </c>
      <c r="C187" s="1082" t="s">
        <v>16</v>
      </c>
      <c r="D187" s="1083">
        <v>7.11</v>
      </c>
      <c r="E187" s="1082" t="s">
        <v>0</v>
      </c>
      <c r="G187" s="1085">
        <f t="shared" ref="G187" si="51">F187*D187</f>
        <v>0</v>
      </c>
    </row>
    <row r="188" spans="1:7" ht="14.25" customHeight="1" x14ac:dyDescent="0.25">
      <c r="A188" s="1088"/>
      <c r="B188" s="1090"/>
      <c r="D188" s="1083"/>
    </row>
    <row r="189" spans="1:7" ht="20.100000000000001" customHeight="1" x14ac:dyDescent="0.25">
      <c r="A189" s="1092" t="str">
        <f>A145</f>
        <v>4.</v>
      </c>
      <c r="B189" s="1093" t="str">
        <f>"UKUPNO "&amp;B145</f>
        <v>UKUPNO ZAVRŠNE OBLOGE PODOVA</v>
      </c>
      <c r="C189" s="1094"/>
      <c r="D189" s="1095"/>
      <c r="E189" s="1094"/>
      <c r="F189" s="1096"/>
      <c r="G189" s="1097">
        <f>SUM(G149:G188)</f>
        <v>0</v>
      </c>
    </row>
    <row r="190" spans="1:7" ht="14.25" customHeight="1" x14ac:dyDescent="0.25">
      <c r="A190" s="1105"/>
      <c r="B190" s="1106"/>
      <c r="C190" s="1107"/>
      <c r="D190" s="1108"/>
      <c r="E190" s="1107"/>
      <c r="F190" s="1109"/>
      <c r="G190" s="1110"/>
    </row>
    <row r="191" spans="1:7" ht="14.25" customHeight="1" x14ac:dyDescent="0.25">
      <c r="A191" s="1098" t="s">
        <v>25</v>
      </c>
      <c r="B191" s="1099" t="s">
        <v>1570</v>
      </c>
      <c r="D191" s="1083"/>
    </row>
    <row r="192" spans="1:7" ht="14.25" customHeight="1" x14ac:dyDescent="0.25">
      <c r="A192" s="1098"/>
      <c r="B192" s="1099"/>
      <c r="D192" s="1083"/>
    </row>
    <row r="193" spans="1:7" ht="102.75" customHeight="1" x14ac:dyDescent="0.25">
      <c r="A193" s="1088" t="s">
        <v>193</v>
      </c>
      <c r="B193" s="1090" t="s">
        <v>354</v>
      </c>
      <c r="D193" s="1083"/>
    </row>
    <row r="194" spans="1:7" ht="14.25" customHeight="1" x14ac:dyDescent="0.25">
      <c r="A194" s="1088"/>
      <c r="B194" s="1113" t="s">
        <v>355</v>
      </c>
      <c r="C194" s="1082" t="s">
        <v>70</v>
      </c>
      <c r="D194" s="1083">
        <v>3.9</v>
      </c>
      <c r="E194" s="1082" t="s">
        <v>0</v>
      </c>
      <c r="G194" s="1085">
        <f t="shared" ref="G194:G195" si="52">F194*D194</f>
        <v>0</v>
      </c>
    </row>
    <row r="195" spans="1:7" ht="14.25" customHeight="1" x14ac:dyDescent="0.25">
      <c r="A195" s="1088"/>
      <c r="B195" s="1113" t="s">
        <v>356</v>
      </c>
      <c r="C195" s="1082" t="s">
        <v>70</v>
      </c>
      <c r="D195" s="1083">
        <v>1.8</v>
      </c>
      <c r="E195" s="1082" t="s">
        <v>0</v>
      </c>
      <c r="G195" s="1085">
        <f t="shared" si="52"/>
        <v>0</v>
      </c>
    </row>
    <row r="196" spans="1:7" ht="14.25" customHeight="1" x14ac:dyDescent="0.25">
      <c r="A196" s="1088"/>
      <c r="B196" s="1090"/>
      <c r="D196" s="1083"/>
    </row>
    <row r="197" spans="1:7" ht="77.25" customHeight="1" x14ac:dyDescent="0.25">
      <c r="A197" s="1088" t="s">
        <v>194</v>
      </c>
      <c r="B197" s="1090" t="s">
        <v>357</v>
      </c>
      <c r="D197" s="1083"/>
    </row>
    <row r="198" spans="1:7" ht="14.25" customHeight="1" x14ac:dyDescent="0.25">
      <c r="A198" s="1088"/>
      <c r="B198" s="1113" t="s">
        <v>358</v>
      </c>
      <c r="C198" s="1082" t="s">
        <v>70</v>
      </c>
      <c r="D198" s="1083">
        <v>8.6999999999999993</v>
      </c>
      <c r="E198" s="1082" t="s">
        <v>0</v>
      </c>
      <c r="G198" s="1085">
        <f t="shared" ref="G198:G199" si="53">F198*D198</f>
        <v>0</v>
      </c>
    </row>
    <row r="199" spans="1:7" ht="14.25" customHeight="1" x14ac:dyDescent="0.25">
      <c r="A199" s="1088"/>
      <c r="B199" s="1113" t="s">
        <v>359</v>
      </c>
      <c r="C199" s="1082" t="s">
        <v>70</v>
      </c>
      <c r="D199" s="1083">
        <v>7</v>
      </c>
      <c r="E199" s="1082" t="s">
        <v>0</v>
      </c>
      <c r="G199" s="1085">
        <f t="shared" si="53"/>
        <v>0</v>
      </c>
    </row>
    <row r="200" spans="1:7" ht="14.25" customHeight="1" x14ac:dyDescent="0.25">
      <c r="A200" s="1088"/>
      <c r="B200" s="1113"/>
      <c r="D200" s="1083"/>
    </row>
    <row r="201" spans="1:7" ht="20.100000000000001" customHeight="1" x14ac:dyDescent="0.25">
      <c r="A201" s="1092" t="str">
        <f>A191</f>
        <v>5.</v>
      </c>
      <c r="B201" s="1093" t="str">
        <f>"UKUPNO "&amp;B191</f>
        <v>UKUPNO BRAVARSKI RADOVI</v>
      </c>
      <c r="C201" s="1094"/>
      <c r="D201" s="1095"/>
      <c r="E201" s="1094"/>
      <c r="F201" s="1096"/>
      <c r="G201" s="1097">
        <f>SUM(G193:G200)</f>
        <v>0</v>
      </c>
    </row>
    <row r="202" spans="1:7" ht="14.25" customHeight="1" x14ac:dyDescent="0.25">
      <c r="A202" s="1098"/>
      <c r="B202" s="1090"/>
      <c r="D202" s="1083"/>
    </row>
    <row r="203" spans="1:7" ht="30.75" customHeight="1" x14ac:dyDescent="0.25">
      <c r="A203" s="1098" t="s">
        <v>26</v>
      </c>
      <c r="B203" s="1099" t="s">
        <v>352</v>
      </c>
      <c r="D203" s="1083"/>
    </row>
    <row r="204" spans="1:7" ht="14.25" customHeight="1" x14ac:dyDescent="0.25">
      <c r="A204" s="1088"/>
      <c r="B204" s="1090"/>
      <c r="D204" s="1083"/>
    </row>
    <row r="205" spans="1:7" ht="14.25" customHeight="1" x14ac:dyDescent="0.25">
      <c r="A205" s="1088"/>
      <c r="B205" s="1100" t="s">
        <v>345</v>
      </c>
      <c r="D205" s="1083"/>
    </row>
    <row r="206" spans="1:7" ht="14.25" customHeight="1" x14ac:dyDescent="0.25">
      <c r="A206" s="1088"/>
      <c r="B206" s="1090"/>
      <c r="D206" s="1083"/>
    </row>
    <row r="207" spans="1:7" ht="131.25" customHeight="1" x14ac:dyDescent="0.25">
      <c r="A207" s="1114" t="s">
        <v>215</v>
      </c>
      <c r="B207" s="1090" t="s">
        <v>1736</v>
      </c>
      <c r="C207" s="1082" t="s">
        <v>16</v>
      </c>
      <c r="D207" s="1083">
        <v>90</v>
      </c>
      <c r="E207" s="1082" t="s">
        <v>0</v>
      </c>
      <c r="G207" s="1085">
        <f t="shared" ref="G207" si="54">F207*D207</f>
        <v>0</v>
      </c>
    </row>
    <row r="208" spans="1:7" ht="14.25" customHeight="1" x14ac:dyDescent="0.25">
      <c r="A208" s="1088"/>
      <c r="B208" s="1090"/>
      <c r="D208" s="1083"/>
    </row>
    <row r="209" spans="1:7" ht="131.25" customHeight="1" x14ac:dyDescent="0.25">
      <c r="A209" s="1088" t="s">
        <v>216</v>
      </c>
      <c r="B209" s="1090" t="s">
        <v>1737</v>
      </c>
      <c r="C209" s="1082" t="s">
        <v>16</v>
      </c>
      <c r="D209" s="1083">
        <v>288</v>
      </c>
      <c r="E209" s="1082" t="s">
        <v>0</v>
      </c>
      <c r="G209" s="1085">
        <f t="shared" ref="G209" si="55">F209*D209</f>
        <v>0</v>
      </c>
    </row>
    <row r="210" spans="1:7" ht="14.25" customHeight="1" x14ac:dyDescent="0.25">
      <c r="A210" s="1088"/>
      <c r="B210" s="1090"/>
      <c r="D210" s="1083"/>
    </row>
    <row r="211" spans="1:7" ht="14.25" customHeight="1" x14ac:dyDescent="0.25">
      <c r="A211" s="1088"/>
      <c r="B211" s="1100" t="s">
        <v>346</v>
      </c>
      <c r="D211" s="1083"/>
    </row>
    <row r="212" spans="1:7" ht="14.25" customHeight="1" x14ac:dyDescent="0.25">
      <c r="A212" s="1088"/>
      <c r="B212" s="1090"/>
      <c r="D212" s="1083"/>
    </row>
    <row r="213" spans="1:7" ht="117" customHeight="1" x14ac:dyDescent="0.25">
      <c r="A213" s="1088" t="s">
        <v>217</v>
      </c>
      <c r="B213" s="1090" t="s">
        <v>1857</v>
      </c>
      <c r="C213" s="1082" t="s">
        <v>16</v>
      </c>
      <c r="D213" s="1083">
        <v>210</v>
      </c>
      <c r="E213" s="1082" t="s">
        <v>0</v>
      </c>
      <c r="G213" s="1085">
        <f t="shared" ref="G213" si="56">F213*D213</f>
        <v>0</v>
      </c>
    </row>
    <row r="214" spans="1:7" ht="14.25" customHeight="1" x14ac:dyDescent="0.25">
      <c r="A214" s="1088"/>
      <c r="B214" s="1090"/>
      <c r="D214" s="1083"/>
    </row>
    <row r="215" spans="1:7" ht="37.5" customHeight="1" x14ac:dyDescent="0.25">
      <c r="A215" s="1088" t="s">
        <v>218</v>
      </c>
      <c r="B215" s="1090" t="s">
        <v>347</v>
      </c>
      <c r="D215" s="1083"/>
    </row>
    <row r="216" spans="1:7" ht="27" customHeight="1" x14ac:dyDescent="0.25">
      <c r="A216" s="1088"/>
      <c r="B216" s="1090" t="s">
        <v>348</v>
      </c>
      <c r="C216" s="1082" t="s">
        <v>16</v>
      </c>
      <c r="D216" s="1083">
        <v>90</v>
      </c>
      <c r="E216" s="1082" t="s">
        <v>0</v>
      </c>
      <c r="G216" s="1085">
        <f t="shared" ref="G216:G217" si="57">F216*D216</f>
        <v>0</v>
      </c>
    </row>
    <row r="217" spans="1:7" ht="12.75" customHeight="1" x14ac:dyDescent="0.25">
      <c r="A217" s="1088"/>
      <c r="B217" s="1090" t="s">
        <v>349</v>
      </c>
      <c r="C217" s="1082" t="s">
        <v>16</v>
      </c>
      <c r="D217" s="1083">
        <v>29</v>
      </c>
      <c r="E217" s="1082" t="s">
        <v>0</v>
      </c>
      <c r="G217" s="1085">
        <f t="shared" si="57"/>
        <v>0</v>
      </c>
    </row>
    <row r="218" spans="1:7" ht="26.4" customHeight="1" x14ac:dyDescent="0.25">
      <c r="A218" s="1088"/>
      <c r="B218" s="1090" t="s">
        <v>350</v>
      </c>
      <c r="C218" s="1082" t="s">
        <v>16</v>
      </c>
      <c r="D218" s="1083">
        <v>260</v>
      </c>
      <c r="E218" s="1082" t="s">
        <v>0</v>
      </c>
      <c r="G218" s="1085">
        <f t="shared" ref="G218:G219" si="58">F218*D218</f>
        <v>0</v>
      </c>
    </row>
    <row r="219" spans="1:7" ht="25.5" customHeight="1" x14ac:dyDescent="0.25">
      <c r="A219" s="1088"/>
      <c r="B219" s="1090" t="s">
        <v>351</v>
      </c>
      <c r="C219" s="1082" t="s">
        <v>16</v>
      </c>
      <c r="D219" s="1083">
        <v>24</v>
      </c>
      <c r="E219" s="1082" t="s">
        <v>0</v>
      </c>
      <c r="G219" s="1085">
        <f t="shared" si="58"/>
        <v>0</v>
      </c>
    </row>
    <row r="220" spans="1:7" ht="14.25" customHeight="1" x14ac:dyDescent="0.25">
      <c r="A220" s="1088"/>
      <c r="B220" s="1090"/>
      <c r="D220" s="1083"/>
    </row>
    <row r="221" spans="1:7" ht="39" customHeight="1" x14ac:dyDescent="0.25">
      <c r="A221" s="1088" t="s">
        <v>218</v>
      </c>
      <c r="B221" s="1090" t="s">
        <v>1571</v>
      </c>
      <c r="C221" s="1082" t="s">
        <v>16</v>
      </c>
      <c r="D221" s="1083">
        <v>245</v>
      </c>
      <c r="E221" s="1082" t="s">
        <v>0</v>
      </c>
      <c r="G221" s="1085">
        <f t="shared" ref="G221" si="59">F221*D221</f>
        <v>0</v>
      </c>
    </row>
    <row r="222" spans="1:7" x14ac:dyDescent="0.25">
      <c r="A222" s="1088"/>
      <c r="B222" s="1090"/>
      <c r="D222" s="1083"/>
    </row>
    <row r="223" spans="1:7" ht="39.9" customHeight="1" x14ac:dyDescent="0.25">
      <c r="A223" s="1092" t="str">
        <f>A203</f>
        <v>6.</v>
      </c>
      <c r="B223" s="1093" t="str">
        <f>"UKUPNO "&amp;B203</f>
        <v>UKUPNO ZAVRŠNE OBRADE UNUTARNJIH ZIDOVA</v>
      </c>
      <c r="C223" s="1094"/>
      <c r="D223" s="1095"/>
      <c r="E223" s="1094"/>
      <c r="F223" s="1096"/>
      <c r="G223" s="1097">
        <f>SUM(G207:I222)</f>
        <v>0</v>
      </c>
    </row>
    <row r="224" spans="1:7" ht="14.25" customHeight="1" x14ac:dyDescent="0.25">
      <c r="A224" s="1088"/>
      <c r="B224" s="1090"/>
      <c r="D224" s="1083"/>
    </row>
    <row r="225" spans="1:7" ht="16.5" customHeight="1" x14ac:dyDescent="0.25">
      <c r="A225" s="1098" t="s">
        <v>236</v>
      </c>
      <c r="B225" s="1099" t="s">
        <v>360</v>
      </c>
      <c r="D225" s="1083"/>
    </row>
    <row r="226" spans="1:7" ht="14.25" customHeight="1" x14ac:dyDescent="0.25">
      <c r="A226" s="1088"/>
      <c r="B226" s="1090"/>
      <c r="D226" s="1083"/>
    </row>
    <row r="227" spans="1:7" ht="14.25" customHeight="1" x14ac:dyDescent="0.25">
      <c r="A227" s="1088"/>
      <c r="B227" s="1100" t="s">
        <v>361</v>
      </c>
      <c r="D227" s="1083"/>
    </row>
    <row r="228" spans="1:7" ht="14.25" customHeight="1" x14ac:dyDescent="0.25">
      <c r="A228" s="1088"/>
      <c r="B228" s="1090"/>
      <c r="D228" s="1083"/>
    </row>
    <row r="229" spans="1:7" ht="134.25" customHeight="1" x14ac:dyDescent="0.25">
      <c r="A229" s="1088" t="s">
        <v>243</v>
      </c>
      <c r="B229" s="1090" t="s">
        <v>1724</v>
      </c>
      <c r="C229" s="1082" t="s">
        <v>16</v>
      </c>
      <c r="D229" s="1083">
        <v>48</v>
      </c>
      <c r="E229" s="1082" t="s">
        <v>0</v>
      </c>
      <c r="G229" s="1085">
        <f t="shared" ref="G229" si="60">F229*D229</f>
        <v>0</v>
      </c>
    </row>
    <row r="230" spans="1:7" x14ac:dyDescent="0.25">
      <c r="A230" s="1088"/>
      <c r="B230" s="1090"/>
      <c r="D230" s="1083"/>
    </row>
    <row r="231" spans="1:7" ht="42.75" customHeight="1" x14ac:dyDescent="0.25">
      <c r="A231" s="1088" t="s">
        <v>1572</v>
      </c>
      <c r="B231" s="1090" t="s">
        <v>1573</v>
      </c>
      <c r="C231" s="1082" t="s">
        <v>16</v>
      </c>
      <c r="D231" s="1083">
        <v>670</v>
      </c>
      <c r="E231" s="1082" t="s">
        <v>0</v>
      </c>
      <c r="G231" s="1085">
        <f t="shared" ref="G231" si="61">F231*D231</f>
        <v>0</v>
      </c>
    </row>
    <row r="232" spans="1:7" x14ac:dyDescent="0.25">
      <c r="A232" s="1088"/>
      <c r="B232" s="1090"/>
      <c r="D232" s="1083"/>
    </row>
    <row r="233" spans="1:7" ht="20.100000000000001" customHeight="1" x14ac:dyDescent="0.25">
      <c r="A233" s="1092" t="str">
        <f>A225</f>
        <v>7.</v>
      </c>
      <c r="B233" s="1093" t="str">
        <f>"UKUPNO "&amp;B225</f>
        <v>UKUPNO ZAVRŠNE OBRADE STROPOVA</v>
      </c>
      <c r="C233" s="1094"/>
      <c r="D233" s="1095"/>
      <c r="E233" s="1094"/>
      <c r="F233" s="1096"/>
      <c r="G233" s="1097">
        <f>SUM(G229:G232)</f>
        <v>0</v>
      </c>
    </row>
    <row r="234" spans="1:7" ht="14.25" customHeight="1" x14ac:dyDescent="0.25">
      <c r="A234" s="1105"/>
      <c r="B234" s="1106"/>
      <c r="C234" s="1107"/>
      <c r="D234" s="1108"/>
      <c r="E234" s="1107"/>
      <c r="F234" s="1109"/>
      <c r="G234" s="1110"/>
    </row>
    <row r="235" spans="1:7" ht="14.25" customHeight="1" x14ac:dyDescent="0.25">
      <c r="A235" s="1098" t="s">
        <v>244</v>
      </c>
      <c r="B235" s="1099" t="s">
        <v>362</v>
      </c>
      <c r="D235" s="1083"/>
    </row>
    <row r="236" spans="1:7" ht="14.25" customHeight="1" x14ac:dyDescent="0.25">
      <c r="A236" s="1088"/>
      <c r="B236" s="1090"/>
      <c r="D236" s="1083"/>
    </row>
    <row r="237" spans="1:7" ht="143.25" customHeight="1" x14ac:dyDescent="0.25">
      <c r="A237" s="1088" t="s">
        <v>245</v>
      </c>
      <c r="B237" s="1090" t="s">
        <v>1725</v>
      </c>
      <c r="C237" s="1082" t="s">
        <v>16</v>
      </c>
      <c r="D237" s="1083">
        <v>268</v>
      </c>
      <c r="E237" s="1082" t="s">
        <v>0</v>
      </c>
      <c r="G237" s="1085">
        <f t="shared" ref="G237" si="62">F237*D237</f>
        <v>0</v>
      </c>
    </row>
    <row r="238" spans="1:7" x14ac:dyDescent="0.25">
      <c r="A238" s="1088"/>
      <c r="B238" s="1090"/>
      <c r="D238" s="1083"/>
    </row>
    <row r="239" spans="1:7" ht="91.5" customHeight="1" x14ac:dyDescent="0.25">
      <c r="A239" s="1088" t="s">
        <v>247</v>
      </c>
      <c r="B239" s="1090" t="s">
        <v>1777</v>
      </c>
      <c r="D239" s="1083"/>
    </row>
    <row r="240" spans="1:7" x14ac:dyDescent="0.25">
      <c r="A240" s="1088"/>
      <c r="B240" s="1115" t="s">
        <v>1775</v>
      </c>
      <c r="C240" s="1082" t="s">
        <v>16</v>
      </c>
      <c r="D240" s="1083">
        <v>220</v>
      </c>
      <c r="E240" s="1082" t="s">
        <v>0</v>
      </c>
    </row>
    <row r="241" spans="1:19" x14ac:dyDescent="0.25">
      <c r="A241" s="1088"/>
      <c r="B241" s="1115" t="s">
        <v>1776</v>
      </c>
      <c r="C241" s="1082" t="s">
        <v>16</v>
      </c>
      <c r="D241" s="1083">
        <v>200</v>
      </c>
      <c r="E241" s="1082" t="s">
        <v>0</v>
      </c>
    </row>
    <row r="242" spans="1:19" x14ac:dyDescent="0.25">
      <c r="A242" s="1088"/>
      <c r="B242" s="1090"/>
      <c r="D242" s="1083"/>
    </row>
    <row r="243" spans="1:19" ht="26.4" x14ac:dyDescent="0.25">
      <c r="A243" s="1086" t="s">
        <v>248</v>
      </c>
      <c r="B243" s="1090" t="s">
        <v>1569</v>
      </c>
      <c r="C243" s="1082" t="s">
        <v>1</v>
      </c>
      <c r="D243" s="1083">
        <v>18</v>
      </c>
      <c r="E243" s="1082" t="s">
        <v>0</v>
      </c>
      <c r="G243" s="1085">
        <f t="shared" ref="G243" si="63">F243*D243</f>
        <v>0</v>
      </c>
      <c r="J243" s="1079"/>
      <c r="K243" s="1079"/>
      <c r="L243" s="1079"/>
      <c r="M243" s="1079"/>
      <c r="N243" s="1079"/>
      <c r="O243" s="1079"/>
      <c r="P243" s="1079"/>
      <c r="Q243" s="1079"/>
      <c r="R243" s="1079"/>
      <c r="S243" s="1079"/>
    </row>
    <row r="244" spans="1:19" ht="14.25" customHeight="1" x14ac:dyDescent="0.25">
      <c r="A244" s="1116"/>
      <c r="B244" s="1090"/>
      <c r="D244" s="1083"/>
      <c r="J244" s="1079"/>
      <c r="K244" s="1079"/>
      <c r="L244" s="1079"/>
      <c r="M244" s="1079"/>
      <c r="N244" s="1079"/>
      <c r="O244" s="1079"/>
      <c r="P244" s="1079"/>
      <c r="Q244" s="1079"/>
      <c r="R244" s="1079"/>
      <c r="S244" s="1079"/>
    </row>
    <row r="245" spans="1:19" s="20" customFormat="1" ht="27.6" x14ac:dyDescent="0.25">
      <c r="A245" s="1104" t="str">
        <f>A235</f>
        <v>8.</v>
      </c>
      <c r="B245" s="1093" t="str">
        <f>"UKUPNO "&amp;B235</f>
        <v>UKUPNO SPUŠTENI / OVJEŠENI STROPOVI</v>
      </c>
      <c r="C245" s="1094"/>
      <c r="D245" s="1095"/>
      <c r="E245" s="1094"/>
      <c r="F245" s="1096"/>
      <c r="G245" s="1097">
        <f>SUM(G237:G244)</f>
        <v>0</v>
      </c>
      <c r="H245" s="19"/>
      <c r="I245" s="21"/>
      <c r="J245" s="637"/>
      <c r="K245" s="637"/>
      <c r="L245" s="637"/>
      <c r="M245" s="637"/>
      <c r="N245" s="637"/>
      <c r="O245" s="637"/>
      <c r="P245" s="637"/>
      <c r="Q245" s="637"/>
      <c r="R245" s="637"/>
      <c r="S245" s="637"/>
    </row>
    <row r="246" spans="1:19" s="31" customFormat="1" x14ac:dyDescent="0.25">
      <c r="A246" s="641"/>
      <c r="B246" s="1117"/>
      <c r="C246" s="599"/>
      <c r="D246" s="752"/>
      <c r="E246" s="599"/>
      <c r="F246" s="599"/>
      <c r="G246" s="600"/>
      <c r="H246" s="30"/>
      <c r="I246" s="21"/>
      <c r="J246" s="1080"/>
      <c r="K246" s="1080"/>
      <c r="L246" s="1080"/>
      <c r="M246" s="1080"/>
      <c r="N246" s="1080"/>
      <c r="O246" s="1080"/>
      <c r="P246" s="1080"/>
      <c r="Q246" s="1080"/>
      <c r="R246" s="1080"/>
      <c r="S246" s="1080"/>
    </row>
    <row r="247" spans="1:19" s="20" customFormat="1" x14ac:dyDescent="0.25">
      <c r="A247" s="641"/>
      <c r="B247" s="1117"/>
      <c r="C247" s="599"/>
      <c r="D247" s="752"/>
      <c r="E247" s="599"/>
      <c r="F247" s="599"/>
      <c r="G247" s="600"/>
      <c r="H247" s="19"/>
      <c r="I247" s="21"/>
      <c r="J247" s="637"/>
      <c r="K247" s="637"/>
      <c r="L247" s="637"/>
      <c r="M247" s="637"/>
      <c r="N247" s="637"/>
      <c r="O247" s="637"/>
      <c r="P247" s="637"/>
      <c r="Q247" s="637"/>
      <c r="R247" s="637"/>
      <c r="S247" s="637"/>
    </row>
    <row r="248" spans="1:19" s="20" customFormat="1" x14ac:dyDescent="0.25">
      <c r="A248" s="623"/>
      <c r="B248" s="624"/>
      <c r="C248" s="599"/>
      <c r="D248" s="752"/>
      <c r="E248" s="599"/>
      <c r="F248" s="599"/>
      <c r="G248" s="1118"/>
      <c r="H248" s="19"/>
      <c r="I248" s="21"/>
      <c r="J248" s="637"/>
      <c r="K248" s="637"/>
      <c r="L248" s="637"/>
      <c r="M248" s="637"/>
      <c r="N248" s="637"/>
      <c r="O248" s="637"/>
      <c r="P248" s="637"/>
      <c r="Q248" s="637"/>
      <c r="R248" s="637"/>
      <c r="S248" s="637"/>
    </row>
    <row r="249" spans="1:19" s="20" customFormat="1" x14ac:dyDescent="0.25">
      <c r="A249" s="623"/>
      <c r="B249" s="602"/>
      <c r="C249" s="1119"/>
      <c r="D249" s="1120"/>
      <c r="E249" s="725"/>
      <c r="F249" s="725"/>
      <c r="G249" s="1121"/>
      <c r="H249" s="19"/>
      <c r="I249" s="21"/>
      <c r="J249" s="637"/>
      <c r="K249" s="637"/>
      <c r="L249" s="637"/>
      <c r="M249" s="637"/>
      <c r="N249" s="637"/>
      <c r="O249" s="637"/>
      <c r="P249" s="637"/>
      <c r="Q249" s="637"/>
      <c r="R249" s="637"/>
      <c r="S249" s="637"/>
    </row>
    <row r="250" spans="1:19" x14ac:dyDescent="0.25">
      <c r="G250" s="1122"/>
      <c r="J250" s="1079"/>
      <c r="K250" s="1079"/>
      <c r="L250" s="1079"/>
      <c r="M250" s="1079"/>
      <c r="N250" s="1079"/>
      <c r="O250" s="1079"/>
      <c r="P250" s="1079"/>
      <c r="Q250" s="1079"/>
      <c r="R250" s="1079"/>
      <c r="S250" s="1079"/>
    </row>
    <row r="251" spans="1:19" x14ac:dyDescent="0.25">
      <c r="J251" s="1079"/>
      <c r="K251" s="1079"/>
      <c r="L251" s="1079"/>
      <c r="M251" s="1079"/>
      <c r="N251" s="1079"/>
      <c r="O251" s="1079"/>
      <c r="P251" s="1079"/>
      <c r="Q251" s="1079"/>
      <c r="R251" s="1079"/>
      <c r="S251" s="1079"/>
    </row>
    <row r="252" spans="1:19" x14ac:dyDescent="0.25">
      <c r="J252" s="1079"/>
      <c r="K252" s="1079"/>
      <c r="L252" s="1079"/>
      <c r="M252" s="1079"/>
      <c r="N252" s="1079"/>
      <c r="O252" s="1079"/>
      <c r="P252" s="1079"/>
      <c r="Q252" s="1079"/>
      <c r="R252" s="1079"/>
      <c r="S252" s="1079"/>
    </row>
  </sheetData>
  <conditionalFormatting sqref="A248:A249 I1:IL2 I246:I249 J245:IL249">
    <cfRule type="cellIs" dxfId="218" priority="11" stopIfTrue="1" operator="equal">
      <formula>"Rabat &lt; 0!!!"</formula>
    </cfRule>
    <cfRule type="cellIs" dxfId="217" priority="12" stopIfTrue="1" operator="equal">
      <formula>0</formula>
    </cfRule>
  </conditionalFormatting>
  <conditionalFormatting sqref="A2">
    <cfRule type="cellIs" dxfId="216" priority="9" stopIfTrue="1" operator="equal">
      <formula>"Rabat &lt; 0!!!"</formula>
    </cfRule>
    <cfRule type="cellIs" dxfId="215" priority="10" stopIfTrue="1" operator="equal">
      <formula>0</formula>
    </cfRule>
  </conditionalFormatting>
  <conditionalFormatting sqref="A246:A247 I245">
    <cfRule type="cellIs" dxfId="214" priority="7" stopIfTrue="1" operator="equal">
      <formula>"Rabat &lt; 0!!!"</formula>
    </cfRule>
    <cfRule type="cellIs" dxfId="213" priority="8" stopIfTrue="1" operator="equal">
      <formula>0</formula>
    </cfRule>
  </conditionalFormatting>
  <conditionalFormatting sqref="A1">
    <cfRule type="cellIs" dxfId="212" priority="5" stopIfTrue="1" operator="equal">
      <formula>"Rabat &lt; 0!!!"</formula>
    </cfRule>
    <cfRule type="cellIs" dxfId="211" priority="6" stopIfTrue="1" operator="equal">
      <formula>0</formula>
    </cfRule>
  </conditionalFormatting>
  <conditionalFormatting sqref="A3">
    <cfRule type="cellIs" dxfId="210" priority="3" stopIfTrue="1" operator="equal">
      <formula>"Rabat &lt; 0!!!"</formula>
    </cfRule>
    <cfRule type="cellIs" dxfId="209" priority="4" stopIfTrue="1" operator="equal">
      <formula>0</formula>
    </cfRule>
  </conditionalFormatting>
  <pageMargins left="0.98425196850393704" right="0.39370078740157483" top="0.78740157480314965" bottom="0.78740157480314965" header="0.39370078740157483" footer="0.39370078740157483"/>
  <pageSetup paperSize="9" scale="90" fitToHeight="0" orientation="portrait" horizontalDpi="4294967293" r:id="rId1"/>
  <headerFooter scaleWithDoc="0">
    <oddHeader>&amp;L&amp;8PRIMORSKO GORANSKA ŽUPANIJA 
Adamićeva 10, 51000 Rijeka &amp;C&amp;8IZGRADNJA  DVORANE U KOMPLEKSU 
MEDICINSKE ŠKOLE I  DOMA UČENIKA – RIJEKA</oddHeader>
  </headerFooter>
  <rowBreaks count="8" manualBreakCount="8">
    <brk id="21" max="7" man="1"/>
    <brk id="50" max="7" man="1"/>
    <brk id="65" max="7" man="1"/>
    <brk id="115" max="7" man="1"/>
    <brk id="144" max="7" man="1"/>
    <brk id="202" max="7" man="1"/>
    <brk id="224" max="7" man="1"/>
    <brk id="233"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FD50"/>
  <sheetViews>
    <sheetView view="pageLayout" zoomScaleNormal="100" zoomScaleSheetLayoutView="100" workbookViewId="0">
      <selection activeCell="D5" sqref="D5"/>
    </sheetView>
  </sheetViews>
  <sheetFormatPr defaultColWidth="2.6640625" defaultRowHeight="13.2" x14ac:dyDescent="0.25"/>
  <cols>
    <col min="1" max="1" width="5.5546875" style="703" customWidth="1"/>
    <col min="2" max="2" width="47.88671875" style="704" customWidth="1"/>
    <col min="3" max="3" width="4.6640625" style="705" customWidth="1"/>
    <col min="4" max="4" width="15.44140625" style="709" customWidth="1"/>
    <col min="5" max="5" width="3.88671875" style="708" customWidth="1"/>
    <col min="6" max="6" width="18" style="676" customWidth="1"/>
    <col min="7" max="16384" width="2.6640625" style="677"/>
  </cols>
  <sheetData>
    <row r="1" spans="1:16384" x14ac:dyDescent="0.25">
      <c r="A1" s="670"/>
      <c r="B1" s="671"/>
      <c r="C1" s="672"/>
      <c r="D1" s="673"/>
      <c r="E1" s="675"/>
    </row>
    <row r="2" spans="1:16384" ht="13.8" x14ac:dyDescent="0.25">
      <c r="A2" s="714"/>
      <c r="B2" s="678"/>
      <c r="C2" s="672"/>
      <c r="D2" s="673"/>
      <c r="E2" s="679"/>
    </row>
    <row r="3" spans="1:16384" x14ac:dyDescent="0.25">
      <c r="A3" s="680"/>
      <c r="B3" s="681"/>
      <c r="C3" s="682"/>
      <c r="D3" s="683"/>
      <c r="E3" s="684"/>
    </row>
    <row r="4" spans="1:16384" x14ac:dyDescent="0.25">
      <c r="A4" s="680"/>
      <c r="B4" s="681"/>
      <c r="C4" s="685"/>
      <c r="D4" s="687"/>
      <c r="E4" s="684"/>
    </row>
    <row r="5" spans="1:16384" x14ac:dyDescent="0.25">
      <c r="A5" s="680"/>
      <c r="B5" s="688"/>
      <c r="C5" s="689"/>
      <c r="D5" s="687"/>
      <c r="E5" s="684"/>
    </row>
    <row r="6" spans="1:16384" x14ac:dyDescent="0.25">
      <c r="A6" s="680"/>
      <c r="B6" s="688"/>
      <c r="C6" s="689"/>
      <c r="D6" s="687"/>
      <c r="E6" s="684"/>
    </row>
    <row r="7" spans="1:16384" x14ac:dyDescent="0.25">
      <c r="A7" s="680"/>
      <c r="B7" s="690"/>
      <c r="C7" s="682"/>
      <c r="D7" s="683"/>
      <c r="E7" s="684"/>
    </row>
    <row r="8" spans="1:16384" x14ac:dyDescent="0.25">
      <c r="A8" s="680"/>
      <c r="B8" s="691"/>
      <c r="C8" s="691"/>
      <c r="D8" s="687"/>
      <c r="E8" s="684"/>
    </row>
    <row r="9" spans="1:16384" x14ac:dyDescent="0.25">
      <c r="A9" s="680"/>
      <c r="B9" s="692"/>
      <c r="C9" s="689"/>
      <c r="D9" s="687"/>
      <c r="E9" s="684"/>
    </row>
    <row r="10" spans="1:16384" x14ac:dyDescent="0.25">
      <c r="A10" s="680"/>
      <c r="B10" s="690"/>
      <c r="C10" s="682"/>
      <c r="D10" s="683"/>
      <c r="E10" s="684"/>
    </row>
    <row r="11" spans="1:16384" x14ac:dyDescent="0.25">
      <c r="A11" s="680"/>
      <c r="B11" s="691"/>
      <c r="C11" s="691"/>
      <c r="D11" s="687"/>
      <c r="E11" s="684"/>
    </row>
    <row r="12" spans="1:16384" ht="33.75" customHeight="1" x14ac:dyDescent="0.25">
      <c r="A12" s="769" t="s">
        <v>1561</v>
      </c>
      <c r="B12" s="711" t="s">
        <v>1559</v>
      </c>
      <c r="C12" s="672"/>
      <c r="D12" s="673"/>
      <c r="E12" s="675"/>
      <c r="F12" s="673"/>
    </row>
    <row r="13" spans="1:16384" ht="15.6" x14ac:dyDescent="0.25">
      <c r="A13" s="695"/>
      <c r="B13" s="696"/>
      <c r="C13" s="682"/>
      <c r="D13" s="683"/>
      <c r="E13" s="684"/>
      <c r="F13" s="683"/>
    </row>
    <row r="14" spans="1:16384" ht="13.8" x14ac:dyDescent="0.25">
      <c r="A14" s="847" t="str">
        <f>'C1. hidro'!A1</f>
        <v>C.1.</v>
      </c>
      <c r="B14" s="772" t="str">
        <f>'C1. hidro'!B1</f>
        <v>HIDROINSTALACIJE</v>
      </c>
      <c r="C14" s="772"/>
      <c r="D14" s="772"/>
      <c r="E14" s="772" t="s">
        <v>788</v>
      </c>
      <c r="F14" s="773">
        <f>'C1. hidro'!H10</f>
        <v>0</v>
      </c>
    </row>
    <row r="15" spans="1:16384" x14ac:dyDescent="0.25">
      <c r="A15" s="715"/>
      <c r="B15" s="697"/>
      <c r="C15" s="697"/>
      <c r="D15" s="697"/>
      <c r="E15" s="697"/>
      <c r="F15" s="698"/>
    </row>
    <row r="16" spans="1:16384" ht="13.8" x14ac:dyDescent="0.25">
      <c r="A16" s="847" t="s">
        <v>1655</v>
      </c>
      <c r="B16" s="772" t="s">
        <v>1574</v>
      </c>
      <c r="C16" s="772"/>
      <c r="D16" s="772"/>
      <c r="E16" s="772" t="s">
        <v>788</v>
      </c>
      <c r="F16" s="773">
        <f>D18+D20</f>
        <v>0</v>
      </c>
      <c r="G16" s="770"/>
      <c r="H16" s="770"/>
      <c r="I16" s="770"/>
      <c r="J16" s="770"/>
      <c r="K16" s="770"/>
      <c r="L16" s="771"/>
      <c r="M16" s="770"/>
      <c r="N16" s="770"/>
      <c r="O16" s="770"/>
      <c r="P16" s="770"/>
      <c r="Q16" s="770"/>
      <c r="R16" s="771"/>
      <c r="S16" s="770"/>
      <c r="T16" s="770"/>
      <c r="U16" s="770"/>
      <c r="V16" s="770"/>
      <c r="W16" s="770"/>
      <c r="X16" s="771"/>
      <c r="Y16" s="770"/>
      <c r="Z16" s="770"/>
      <c r="AA16" s="770"/>
      <c r="AB16" s="770"/>
      <c r="AC16" s="770"/>
      <c r="AD16" s="771"/>
      <c r="AE16" s="770"/>
      <c r="AF16" s="770"/>
      <c r="AG16" s="770"/>
      <c r="AH16" s="770"/>
      <c r="AI16" s="770"/>
      <c r="AJ16" s="771"/>
      <c r="AK16" s="770"/>
      <c r="AL16" s="770"/>
      <c r="AM16" s="770"/>
      <c r="AN16" s="770"/>
      <c r="AO16" s="770"/>
      <c r="AP16" s="771"/>
      <c r="AQ16" s="770"/>
      <c r="AR16" s="770"/>
      <c r="AS16" s="770"/>
      <c r="AT16" s="770"/>
      <c r="AU16" s="770"/>
      <c r="AV16" s="771"/>
      <c r="AW16" s="770"/>
      <c r="AX16" s="770"/>
      <c r="AY16" s="770"/>
      <c r="AZ16" s="770"/>
      <c r="BA16" s="770"/>
      <c r="BB16" s="771"/>
      <c r="BC16" s="770"/>
      <c r="BD16" s="770"/>
      <c r="BE16" s="770"/>
      <c r="BF16" s="770"/>
      <c r="BG16" s="770"/>
      <c r="BH16" s="771"/>
      <c r="BI16" s="770"/>
      <c r="BJ16" s="770"/>
      <c r="BK16" s="770"/>
      <c r="BL16" s="770"/>
      <c r="BM16" s="770"/>
      <c r="BN16" s="771"/>
      <c r="BO16" s="770"/>
      <c r="BP16" s="770"/>
      <c r="BQ16" s="770"/>
      <c r="BR16" s="770"/>
      <c r="BS16" s="770"/>
      <c r="BT16" s="771"/>
      <c r="BU16" s="770"/>
      <c r="BV16" s="770"/>
      <c r="BW16" s="770"/>
      <c r="BX16" s="770"/>
      <c r="BY16" s="770"/>
      <c r="BZ16" s="771"/>
      <c r="CA16" s="770"/>
      <c r="CB16" s="770"/>
      <c r="CC16" s="770"/>
      <c r="CD16" s="770"/>
      <c r="CE16" s="770"/>
      <c r="CF16" s="771"/>
      <c r="CG16" s="770"/>
      <c r="CH16" s="770"/>
      <c r="CI16" s="770"/>
      <c r="CJ16" s="770"/>
      <c r="CK16" s="770"/>
      <c r="CL16" s="771"/>
      <c r="CM16" s="770"/>
      <c r="CN16" s="770"/>
      <c r="CO16" s="770"/>
      <c r="CP16" s="770"/>
      <c r="CQ16" s="770"/>
      <c r="CR16" s="771"/>
      <c r="CS16" s="770"/>
      <c r="CT16" s="770"/>
      <c r="CU16" s="770"/>
      <c r="CV16" s="770"/>
      <c r="CW16" s="770"/>
      <c r="CX16" s="771"/>
      <c r="CY16" s="770"/>
      <c r="CZ16" s="770"/>
      <c r="DA16" s="770"/>
      <c r="DB16" s="770"/>
      <c r="DC16" s="770"/>
      <c r="DD16" s="771"/>
      <c r="DE16" s="770"/>
      <c r="DF16" s="770"/>
      <c r="DG16" s="770"/>
      <c r="DH16" s="770"/>
      <c r="DI16" s="770"/>
      <c r="DJ16" s="771"/>
      <c r="DK16" s="770"/>
      <c r="DL16" s="770"/>
      <c r="DM16" s="770"/>
      <c r="DN16" s="770"/>
      <c r="DO16" s="770"/>
      <c r="DP16" s="771"/>
      <c r="DQ16" s="770"/>
      <c r="DR16" s="770"/>
      <c r="DS16" s="770"/>
      <c r="DT16" s="770"/>
      <c r="DU16" s="770"/>
      <c r="DV16" s="771"/>
      <c r="DW16" s="770"/>
      <c r="DX16" s="770"/>
      <c r="DY16" s="770"/>
      <c r="DZ16" s="770"/>
      <c r="EA16" s="770"/>
      <c r="EB16" s="771"/>
      <c r="EC16" s="770"/>
      <c r="ED16" s="770"/>
      <c r="EE16" s="770"/>
      <c r="EF16" s="770"/>
      <c r="EG16" s="770"/>
      <c r="EH16" s="771"/>
      <c r="EI16" s="770"/>
      <c r="EJ16" s="770"/>
      <c r="EK16" s="770"/>
      <c r="EL16" s="770"/>
      <c r="EM16" s="770"/>
      <c r="EN16" s="771"/>
      <c r="EO16" s="770"/>
      <c r="EP16" s="770"/>
      <c r="EQ16" s="770"/>
      <c r="ER16" s="770"/>
      <c r="ES16" s="770"/>
      <c r="ET16" s="771"/>
      <c r="EU16" s="770"/>
      <c r="EV16" s="770"/>
      <c r="EW16" s="770"/>
      <c r="EX16" s="770"/>
      <c r="EY16" s="770"/>
      <c r="EZ16" s="771"/>
      <c r="FA16" s="770"/>
      <c r="FB16" s="770"/>
      <c r="FC16" s="770"/>
      <c r="FD16" s="770"/>
      <c r="FE16" s="770"/>
      <c r="FF16" s="771"/>
      <c r="FG16" s="770"/>
      <c r="FH16" s="770"/>
      <c r="FI16" s="770"/>
      <c r="FJ16" s="770"/>
      <c r="FK16" s="770"/>
      <c r="FL16" s="771"/>
      <c r="FM16" s="770"/>
      <c r="FN16" s="770"/>
      <c r="FO16" s="770"/>
      <c r="FP16" s="770"/>
      <c r="FQ16" s="770"/>
      <c r="FR16" s="771"/>
      <c r="FS16" s="770"/>
      <c r="FT16" s="770"/>
      <c r="FU16" s="770"/>
      <c r="FV16" s="770"/>
      <c r="FW16" s="770"/>
      <c r="FX16" s="771"/>
      <c r="FY16" s="770"/>
      <c r="FZ16" s="770"/>
      <c r="GA16" s="770"/>
      <c r="GB16" s="770"/>
      <c r="GC16" s="770"/>
      <c r="GD16" s="771"/>
      <c r="GE16" s="770"/>
      <c r="GF16" s="770"/>
      <c r="GG16" s="770"/>
      <c r="GH16" s="770"/>
      <c r="GI16" s="770"/>
      <c r="GJ16" s="771"/>
      <c r="GK16" s="770"/>
      <c r="GL16" s="770"/>
      <c r="GM16" s="770"/>
      <c r="GN16" s="770"/>
      <c r="GO16" s="770"/>
      <c r="GP16" s="771"/>
      <c r="GQ16" s="770"/>
      <c r="GR16" s="770"/>
      <c r="GS16" s="770"/>
      <c r="GT16" s="770"/>
      <c r="GU16" s="770"/>
      <c r="GV16" s="771"/>
      <c r="GW16" s="770"/>
      <c r="GX16" s="770"/>
      <c r="GY16" s="770"/>
      <c r="GZ16" s="770"/>
      <c r="HA16" s="770"/>
      <c r="HB16" s="771"/>
      <c r="HC16" s="770"/>
      <c r="HD16" s="770"/>
      <c r="HE16" s="770"/>
      <c r="HF16" s="770"/>
      <c r="HG16" s="770"/>
      <c r="HH16" s="771"/>
      <c r="HI16" s="770"/>
      <c r="HJ16" s="770"/>
      <c r="HK16" s="770"/>
      <c r="HL16" s="770"/>
      <c r="HM16" s="770"/>
      <c r="HN16" s="771"/>
      <c r="HO16" s="770"/>
      <c r="HP16" s="770"/>
      <c r="HQ16" s="770"/>
      <c r="HR16" s="770"/>
      <c r="HS16" s="770"/>
      <c r="HT16" s="771"/>
      <c r="HU16" s="770"/>
      <c r="HV16" s="770"/>
      <c r="HW16" s="770"/>
      <c r="HX16" s="770"/>
      <c r="HY16" s="770"/>
      <c r="HZ16" s="771"/>
      <c r="IA16" s="770"/>
      <c r="IB16" s="770"/>
      <c r="IC16" s="770"/>
      <c r="ID16" s="770"/>
      <c r="IE16" s="770"/>
      <c r="IF16" s="771"/>
      <c r="IG16" s="770"/>
      <c r="IH16" s="770"/>
      <c r="II16" s="770"/>
      <c r="IJ16" s="770"/>
      <c r="IK16" s="770"/>
      <c r="IL16" s="771"/>
      <c r="IM16" s="770"/>
      <c r="IN16" s="770"/>
      <c r="IO16" s="770"/>
      <c r="IP16" s="770"/>
      <c r="IQ16" s="770"/>
      <c r="IR16" s="771"/>
      <c r="IS16" s="770"/>
      <c r="IT16" s="770"/>
      <c r="IU16" s="770"/>
      <c r="IV16" s="770"/>
      <c r="IW16" s="770"/>
      <c r="IX16" s="771"/>
      <c r="IY16" s="770"/>
      <c r="IZ16" s="770"/>
      <c r="JA16" s="770"/>
      <c r="JB16" s="770"/>
      <c r="JC16" s="770"/>
      <c r="JD16" s="771"/>
      <c r="JE16" s="770"/>
      <c r="JF16" s="770"/>
      <c r="JG16" s="770"/>
      <c r="JH16" s="770"/>
      <c r="JI16" s="770"/>
      <c r="JJ16" s="771"/>
      <c r="JK16" s="770"/>
      <c r="JL16" s="770"/>
      <c r="JM16" s="770"/>
      <c r="JN16" s="770"/>
      <c r="JO16" s="770"/>
      <c r="JP16" s="771"/>
      <c r="JQ16" s="770"/>
      <c r="JR16" s="770"/>
      <c r="JS16" s="770"/>
      <c r="JT16" s="770"/>
      <c r="JU16" s="770"/>
      <c r="JV16" s="771"/>
      <c r="JW16" s="770"/>
      <c r="JX16" s="770"/>
      <c r="JY16" s="770"/>
      <c r="JZ16" s="770"/>
      <c r="KA16" s="770"/>
      <c r="KB16" s="771"/>
      <c r="KC16" s="770"/>
      <c r="KD16" s="770"/>
      <c r="KE16" s="770"/>
      <c r="KF16" s="770"/>
      <c r="KG16" s="770"/>
      <c r="KH16" s="771"/>
      <c r="KI16" s="770"/>
      <c r="KJ16" s="770"/>
      <c r="KK16" s="770"/>
      <c r="KL16" s="770"/>
      <c r="KM16" s="770"/>
      <c r="KN16" s="771"/>
      <c r="KO16" s="770"/>
      <c r="KP16" s="770"/>
      <c r="KQ16" s="770"/>
      <c r="KR16" s="770"/>
      <c r="KS16" s="770"/>
      <c r="KT16" s="771"/>
      <c r="KU16" s="770"/>
      <c r="KV16" s="770"/>
      <c r="KW16" s="770"/>
      <c r="KX16" s="770"/>
      <c r="KY16" s="770"/>
      <c r="KZ16" s="771"/>
      <c r="LA16" s="770"/>
      <c r="LB16" s="770"/>
      <c r="LC16" s="770"/>
      <c r="LD16" s="770"/>
      <c r="LE16" s="770"/>
      <c r="LF16" s="771"/>
      <c r="LG16" s="770"/>
      <c r="LH16" s="770"/>
      <c r="LI16" s="770"/>
      <c r="LJ16" s="770"/>
      <c r="LK16" s="770"/>
      <c r="LL16" s="771"/>
      <c r="LM16" s="770"/>
      <c r="LN16" s="770"/>
      <c r="LO16" s="770"/>
      <c r="LP16" s="770"/>
      <c r="LQ16" s="770"/>
      <c r="LR16" s="771"/>
      <c r="LS16" s="770"/>
      <c r="LT16" s="770"/>
      <c r="LU16" s="770"/>
      <c r="LV16" s="770"/>
      <c r="LW16" s="770"/>
      <c r="LX16" s="771"/>
      <c r="LY16" s="770"/>
      <c r="LZ16" s="770"/>
      <c r="MA16" s="770"/>
      <c r="MB16" s="770"/>
      <c r="MC16" s="770"/>
      <c r="MD16" s="771"/>
      <c r="ME16" s="770"/>
      <c r="MF16" s="770"/>
      <c r="MG16" s="770"/>
      <c r="MH16" s="770"/>
      <c r="MI16" s="770"/>
      <c r="MJ16" s="771"/>
      <c r="MK16" s="770"/>
      <c r="ML16" s="770"/>
      <c r="MM16" s="770"/>
      <c r="MN16" s="770"/>
      <c r="MO16" s="770"/>
      <c r="MP16" s="771"/>
      <c r="MQ16" s="770"/>
      <c r="MR16" s="770"/>
      <c r="MS16" s="770"/>
      <c r="MT16" s="770"/>
      <c r="MU16" s="770"/>
      <c r="MV16" s="771"/>
      <c r="MW16" s="770"/>
      <c r="MX16" s="770"/>
      <c r="MY16" s="770"/>
      <c r="MZ16" s="770"/>
      <c r="NA16" s="770"/>
      <c r="NB16" s="771"/>
      <c r="NC16" s="770"/>
      <c r="ND16" s="770"/>
      <c r="NE16" s="770"/>
      <c r="NF16" s="770"/>
      <c r="NG16" s="770"/>
      <c r="NH16" s="771"/>
      <c r="NI16" s="770"/>
      <c r="NJ16" s="770"/>
      <c r="NK16" s="770"/>
      <c r="NL16" s="770"/>
      <c r="NM16" s="770"/>
      <c r="NN16" s="771"/>
      <c r="NO16" s="770"/>
      <c r="NP16" s="770"/>
      <c r="NQ16" s="770"/>
      <c r="NR16" s="770"/>
      <c r="NS16" s="770"/>
      <c r="NT16" s="771"/>
      <c r="NU16" s="770"/>
      <c r="NV16" s="770"/>
      <c r="NW16" s="770"/>
      <c r="NX16" s="770"/>
      <c r="NY16" s="770"/>
      <c r="NZ16" s="771"/>
      <c r="OA16" s="770"/>
      <c r="OB16" s="770"/>
      <c r="OC16" s="770"/>
      <c r="OD16" s="770"/>
      <c r="OE16" s="770"/>
      <c r="OF16" s="771"/>
      <c r="OG16" s="770"/>
      <c r="OH16" s="770"/>
      <c r="OI16" s="770"/>
      <c r="OJ16" s="770"/>
      <c r="OK16" s="770"/>
      <c r="OL16" s="771"/>
      <c r="OM16" s="770"/>
      <c r="ON16" s="770"/>
      <c r="OO16" s="770"/>
      <c r="OP16" s="770"/>
      <c r="OQ16" s="770"/>
      <c r="OR16" s="771"/>
      <c r="OS16" s="770"/>
      <c r="OT16" s="770"/>
      <c r="OU16" s="770"/>
      <c r="OV16" s="770"/>
      <c r="OW16" s="770"/>
      <c r="OX16" s="771"/>
      <c r="OY16" s="770"/>
      <c r="OZ16" s="770"/>
      <c r="PA16" s="770"/>
      <c r="PB16" s="770"/>
      <c r="PC16" s="770"/>
      <c r="PD16" s="771"/>
      <c r="PE16" s="770"/>
      <c r="PF16" s="770"/>
      <c r="PG16" s="770"/>
      <c r="PH16" s="770"/>
      <c r="PI16" s="770"/>
      <c r="PJ16" s="771"/>
      <c r="PK16" s="770"/>
      <c r="PL16" s="770"/>
      <c r="PM16" s="770"/>
      <c r="PN16" s="770"/>
      <c r="PO16" s="770"/>
      <c r="PP16" s="771"/>
      <c r="PQ16" s="770"/>
      <c r="PR16" s="770"/>
      <c r="PS16" s="770"/>
      <c r="PT16" s="770"/>
      <c r="PU16" s="770"/>
      <c r="PV16" s="771"/>
      <c r="PW16" s="770"/>
      <c r="PX16" s="770"/>
      <c r="PY16" s="770"/>
      <c r="PZ16" s="770"/>
      <c r="QA16" s="770"/>
      <c r="QB16" s="771"/>
      <c r="QC16" s="770"/>
      <c r="QD16" s="770"/>
      <c r="QE16" s="770"/>
      <c r="QF16" s="770"/>
      <c r="QG16" s="770"/>
      <c r="QH16" s="771"/>
      <c r="QI16" s="770"/>
      <c r="QJ16" s="770"/>
      <c r="QK16" s="770"/>
      <c r="QL16" s="770"/>
      <c r="QM16" s="770"/>
      <c r="QN16" s="771"/>
      <c r="QO16" s="770"/>
      <c r="QP16" s="770"/>
      <c r="QQ16" s="770"/>
      <c r="QR16" s="770"/>
      <c r="QS16" s="770"/>
      <c r="QT16" s="771"/>
      <c r="QU16" s="770"/>
      <c r="QV16" s="770"/>
      <c r="QW16" s="770"/>
      <c r="QX16" s="770"/>
      <c r="QY16" s="770"/>
      <c r="QZ16" s="771"/>
      <c r="RA16" s="770"/>
      <c r="RB16" s="770"/>
      <c r="RC16" s="770"/>
      <c r="RD16" s="770"/>
      <c r="RE16" s="770"/>
      <c r="RF16" s="771"/>
      <c r="RG16" s="770"/>
      <c r="RH16" s="770"/>
      <c r="RI16" s="770"/>
      <c r="RJ16" s="770"/>
      <c r="RK16" s="770"/>
      <c r="RL16" s="771"/>
      <c r="RM16" s="770"/>
      <c r="RN16" s="770"/>
      <c r="RO16" s="770"/>
      <c r="RP16" s="770"/>
      <c r="RQ16" s="770"/>
      <c r="RR16" s="771"/>
      <c r="RS16" s="770"/>
      <c r="RT16" s="770"/>
      <c r="RU16" s="770"/>
      <c r="RV16" s="770"/>
      <c r="RW16" s="770"/>
      <c r="RX16" s="771"/>
      <c r="RY16" s="770"/>
      <c r="RZ16" s="770"/>
      <c r="SA16" s="770"/>
      <c r="SB16" s="770"/>
      <c r="SC16" s="770"/>
      <c r="SD16" s="771"/>
      <c r="SE16" s="770"/>
      <c r="SF16" s="770"/>
      <c r="SG16" s="770"/>
      <c r="SH16" s="770"/>
      <c r="SI16" s="770"/>
      <c r="SJ16" s="771"/>
      <c r="SK16" s="770"/>
      <c r="SL16" s="770"/>
      <c r="SM16" s="770"/>
      <c r="SN16" s="770"/>
      <c r="SO16" s="770"/>
      <c r="SP16" s="771"/>
      <c r="SQ16" s="770"/>
      <c r="SR16" s="770"/>
      <c r="SS16" s="770"/>
      <c r="ST16" s="770"/>
      <c r="SU16" s="770"/>
      <c r="SV16" s="771"/>
      <c r="SW16" s="770"/>
      <c r="SX16" s="770"/>
      <c r="SY16" s="770"/>
      <c r="SZ16" s="770"/>
      <c r="TA16" s="770"/>
      <c r="TB16" s="771"/>
      <c r="TC16" s="770"/>
      <c r="TD16" s="770"/>
      <c r="TE16" s="770"/>
      <c r="TF16" s="770"/>
      <c r="TG16" s="770"/>
      <c r="TH16" s="771"/>
      <c r="TI16" s="770"/>
      <c r="TJ16" s="770"/>
      <c r="TK16" s="770"/>
      <c r="TL16" s="770"/>
      <c r="TM16" s="770"/>
      <c r="TN16" s="771"/>
      <c r="TO16" s="770"/>
      <c r="TP16" s="770"/>
      <c r="TQ16" s="770"/>
      <c r="TR16" s="770"/>
      <c r="TS16" s="770"/>
      <c r="TT16" s="771"/>
      <c r="TU16" s="770"/>
      <c r="TV16" s="770"/>
      <c r="TW16" s="770"/>
      <c r="TX16" s="770"/>
      <c r="TY16" s="770"/>
      <c r="TZ16" s="771"/>
      <c r="UA16" s="770"/>
      <c r="UB16" s="770"/>
      <c r="UC16" s="770"/>
      <c r="UD16" s="770"/>
      <c r="UE16" s="770"/>
      <c r="UF16" s="771"/>
      <c r="UG16" s="770"/>
      <c r="UH16" s="770"/>
      <c r="UI16" s="770"/>
      <c r="UJ16" s="770"/>
      <c r="UK16" s="770"/>
      <c r="UL16" s="771"/>
      <c r="UM16" s="770"/>
      <c r="UN16" s="770"/>
      <c r="UO16" s="770"/>
      <c r="UP16" s="770"/>
      <c r="UQ16" s="770"/>
      <c r="UR16" s="771"/>
      <c r="US16" s="770"/>
      <c r="UT16" s="770"/>
      <c r="UU16" s="770"/>
      <c r="UV16" s="770"/>
      <c r="UW16" s="770"/>
      <c r="UX16" s="771"/>
      <c r="UY16" s="770"/>
      <c r="UZ16" s="770"/>
      <c r="VA16" s="770"/>
      <c r="VB16" s="770"/>
      <c r="VC16" s="770"/>
      <c r="VD16" s="771"/>
      <c r="VE16" s="770"/>
      <c r="VF16" s="770"/>
      <c r="VG16" s="770"/>
      <c r="VH16" s="770"/>
      <c r="VI16" s="770"/>
      <c r="VJ16" s="771"/>
      <c r="VK16" s="770"/>
      <c r="VL16" s="770"/>
      <c r="VM16" s="770"/>
      <c r="VN16" s="770"/>
      <c r="VO16" s="770"/>
      <c r="VP16" s="771"/>
      <c r="VQ16" s="770"/>
      <c r="VR16" s="770"/>
      <c r="VS16" s="770"/>
      <c r="VT16" s="770"/>
      <c r="VU16" s="770"/>
      <c r="VV16" s="771"/>
      <c r="VW16" s="770"/>
      <c r="VX16" s="770"/>
      <c r="VY16" s="770"/>
      <c r="VZ16" s="770"/>
      <c r="WA16" s="770"/>
      <c r="WB16" s="771"/>
      <c r="WC16" s="770"/>
      <c r="WD16" s="770"/>
      <c r="WE16" s="770"/>
      <c r="WF16" s="770"/>
      <c r="WG16" s="770"/>
      <c r="WH16" s="771"/>
      <c r="WI16" s="770"/>
      <c r="WJ16" s="770"/>
      <c r="WK16" s="770"/>
      <c r="WL16" s="770"/>
      <c r="WM16" s="770"/>
      <c r="WN16" s="771"/>
      <c r="WO16" s="770"/>
      <c r="WP16" s="770"/>
      <c r="WQ16" s="770"/>
      <c r="WR16" s="770"/>
      <c r="WS16" s="770"/>
      <c r="WT16" s="771"/>
      <c r="WU16" s="770"/>
      <c r="WV16" s="770"/>
      <c r="WW16" s="770"/>
      <c r="WX16" s="770"/>
      <c r="WY16" s="770"/>
      <c r="WZ16" s="771"/>
      <c r="XA16" s="770"/>
      <c r="XB16" s="770"/>
      <c r="XC16" s="770"/>
      <c r="XD16" s="770"/>
      <c r="XE16" s="770"/>
      <c r="XF16" s="771"/>
      <c r="XG16" s="770"/>
      <c r="XH16" s="770"/>
      <c r="XI16" s="770"/>
      <c r="XJ16" s="770"/>
      <c r="XK16" s="770"/>
      <c r="XL16" s="771"/>
      <c r="XM16" s="770"/>
      <c r="XN16" s="770"/>
      <c r="XO16" s="770"/>
      <c r="XP16" s="770"/>
      <c r="XQ16" s="770"/>
      <c r="XR16" s="771"/>
      <c r="XS16" s="770"/>
      <c r="XT16" s="770"/>
      <c r="XU16" s="770"/>
      <c r="XV16" s="770"/>
      <c r="XW16" s="770"/>
      <c r="XX16" s="771"/>
      <c r="XY16" s="770"/>
      <c r="XZ16" s="770"/>
      <c r="YA16" s="770"/>
      <c r="YB16" s="770"/>
      <c r="YC16" s="770"/>
      <c r="YD16" s="771"/>
      <c r="YE16" s="770"/>
      <c r="YF16" s="770"/>
      <c r="YG16" s="770"/>
      <c r="YH16" s="770"/>
      <c r="YI16" s="770"/>
      <c r="YJ16" s="771"/>
      <c r="YK16" s="770"/>
      <c r="YL16" s="770"/>
      <c r="YM16" s="770"/>
      <c r="YN16" s="770"/>
      <c r="YO16" s="770"/>
      <c r="YP16" s="771"/>
      <c r="YQ16" s="770"/>
      <c r="YR16" s="770"/>
      <c r="YS16" s="770"/>
      <c r="YT16" s="770"/>
      <c r="YU16" s="770"/>
      <c r="YV16" s="771"/>
      <c r="YW16" s="770"/>
      <c r="YX16" s="770"/>
      <c r="YY16" s="770"/>
      <c r="YZ16" s="770"/>
      <c r="ZA16" s="770"/>
      <c r="ZB16" s="771"/>
      <c r="ZC16" s="770"/>
      <c r="ZD16" s="770"/>
      <c r="ZE16" s="770"/>
      <c r="ZF16" s="770"/>
      <c r="ZG16" s="770"/>
      <c r="ZH16" s="771"/>
      <c r="ZI16" s="770"/>
      <c r="ZJ16" s="770"/>
      <c r="ZK16" s="770"/>
      <c r="ZL16" s="770"/>
      <c r="ZM16" s="770"/>
      <c r="ZN16" s="771"/>
      <c r="ZO16" s="770"/>
      <c r="ZP16" s="770"/>
      <c r="ZQ16" s="770"/>
      <c r="ZR16" s="770"/>
      <c r="ZS16" s="770"/>
      <c r="ZT16" s="771"/>
      <c r="ZU16" s="770"/>
      <c r="ZV16" s="770"/>
      <c r="ZW16" s="770"/>
      <c r="ZX16" s="770"/>
      <c r="ZY16" s="770"/>
      <c r="ZZ16" s="771"/>
      <c r="AAA16" s="770"/>
      <c r="AAB16" s="770"/>
      <c r="AAC16" s="770"/>
      <c r="AAD16" s="770"/>
      <c r="AAE16" s="770"/>
      <c r="AAF16" s="771"/>
      <c r="AAG16" s="770"/>
      <c r="AAH16" s="770"/>
      <c r="AAI16" s="770"/>
      <c r="AAJ16" s="770"/>
      <c r="AAK16" s="770"/>
      <c r="AAL16" s="771"/>
      <c r="AAM16" s="770"/>
      <c r="AAN16" s="770"/>
      <c r="AAO16" s="770"/>
      <c r="AAP16" s="770"/>
      <c r="AAQ16" s="770"/>
      <c r="AAR16" s="771"/>
      <c r="AAS16" s="770"/>
      <c r="AAT16" s="770"/>
      <c r="AAU16" s="770"/>
      <c r="AAV16" s="770"/>
      <c r="AAW16" s="770"/>
      <c r="AAX16" s="771"/>
      <c r="AAY16" s="770"/>
      <c r="AAZ16" s="770"/>
      <c r="ABA16" s="770"/>
      <c r="ABB16" s="770"/>
      <c r="ABC16" s="770"/>
      <c r="ABD16" s="771"/>
      <c r="ABE16" s="770"/>
      <c r="ABF16" s="770"/>
      <c r="ABG16" s="770"/>
      <c r="ABH16" s="770"/>
      <c r="ABI16" s="770"/>
      <c r="ABJ16" s="771"/>
      <c r="ABK16" s="770"/>
      <c r="ABL16" s="770"/>
      <c r="ABM16" s="770"/>
      <c r="ABN16" s="770"/>
      <c r="ABO16" s="770"/>
      <c r="ABP16" s="771"/>
      <c r="ABQ16" s="770"/>
      <c r="ABR16" s="770"/>
      <c r="ABS16" s="770"/>
      <c r="ABT16" s="770"/>
      <c r="ABU16" s="770"/>
      <c r="ABV16" s="771"/>
      <c r="ABW16" s="770"/>
      <c r="ABX16" s="770"/>
      <c r="ABY16" s="770"/>
      <c r="ABZ16" s="770"/>
      <c r="ACA16" s="770"/>
      <c r="ACB16" s="771"/>
      <c r="ACC16" s="770"/>
      <c r="ACD16" s="770"/>
      <c r="ACE16" s="770"/>
      <c r="ACF16" s="770"/>
      <c r="ACG16" s="770"/>
      <c r="ACH16" s="771"/>
      <c r="ACI16" s="770"/>
      <c r="ACJ16" s="770"/>
      <c r="ACK16" s="770"/>
      <c r="ACL16" s="770"/>
      <c r="ACM16" s="770"/>
      <c r="ACN16" s="771"/>
      <c r="ACO16" s="770"/>
      <c r="ACP16" s="770"/>
      <c r="ACQ16" s="770"/>
      <c r="ACR16" s="770"/>
      <c r="ACS16" s="770"/>
      <c r="ACT16" s="771"/>
      <c r="ACU16" s="770"/>
      <c r="ACV16" s="770"/>
      <c r="ACW16" s="770"/>
      <c r="ACX16" s="770"/>
      <c r="ACY16" s="770"/>
      <c r="ACZ16" s="771"/>
      <c r="ADA16" s="770"/>
      <c r="ADB16" s="770"/>
      <c r="ADC16" s="770"/>
      <c r="ADD16" s="770"/>
      <c r="ADE16" s="770"/>
      <c r="ADF16" s="771"/>
      <c r="ADG16" s="770"/>
      <c r="ADH16" s="770"/>
      <c r="ADI16" s="770"/>
      <c r="ADJ16" s="770"/>
      <c r="ADK16" s="770"/>
      <c r="ADL16" s="771"/>
      <c r="ADM16" s="770"/>
      <c r="ADN16" s="770"/>
      <c r="ADO16" s="770"/>
      <c r="ADP16" s="770"/>
      <c r="ADQ16" s="770"/>
      <c r="ADR16" s="771"/>
      <c r="ADS16" s="770"/>
      <c r="ADT16" s="770"/>
      <c r="ADU16" s="770"/>
      <c r="ADV16" s="770"/>
      <c r="ADW16" s="770"/>
      <c r="ADX16" s="771"/>
      <c r="ADY16" s="770"/>
      <c r="ADZ16" s="770"/>
      <c r="AEA16" s="770"/>
      <c r="AEB16" s="770"/>
      <c r="AEC16" s="770"/>
      <c r="AED16" s="771"/>
      <c r="AEE16" s="770"/>
      <c r="AEF16" s="770"/>
      <c r="AEG16" s="770"/>
      <c r="AEH16" s="770"/>
      <c r="AEI16" s="770"/>
      <c r="AEJ16" s="771"/>
      <c r="AEK16" s="770"/>
      <c r="AEL16" s="770"/>
      <c r="AEM16" s="770"/>
      <c r="AEN16" s="770"/>
      <c r="AEO16" s="770"/>
      <c r="AEP16" s="771"/>
      <c r="AEQ16" s="770"/>
      <c r="AER16" s="770"/>
      <c r="AES16" s="770"/>
      <c r="AET16" s="770"/>
      <c r="AEU16" s="770"/>
      <c r="AEV16" s="771"/>
      <c r="AEW16" s="770"/>
      <c r="AEX16" s="770"/>
      <c r="AEY16" s="770"/>
      <c r="AEZ16" s="770"/>
      <c r="AFA16" s="770"/>
      <c r="AFB16" s="771"/>
      <c r="AFC16" s="770"/>
      <c r="AFD16" s="770"/>
      <c r="AFE16" s="770"/>
      <c r="AFF16" s="770"/>
      <c r="AFG16" s="770"/>
      <c r="AFH16" s="771"/>
      <c r="AFI16" s="770"/>
      <c r="AFJ16" s="770"/>
      <c r="AFK16" s="770"/>
      <c r="AFL16" s="770"/>
      <c r="AFM16" s="770"/>
      <c r="AFN16" s="771"/>
      <c r="AFO16" s="770"/>
      <c r="AFP16" s="770"/>
      <c r="AFQ16" s="770"/>
      <c r="AFR16" s="770"/>
      <c r="AFS16" s="770"/>
      <c r="AFT16" s="771"/>
      <c r="AFU16" s="770"/>
      <c r="AFV16" s="770"/>
      <c r="AFW16" s="770"/>
      <c r="AFX16" s="770"/>
      <c r="AFY16" s="770"/>
      <c r="AFZ16" s="771"/>
      <c r="AGA16" s="770"/>
      <c r="AGB16" s="770"/>
      <c r="AGC16" s="770"/>
      <c r="AGD16" s="770"/>
      <c r="AGE16" s="770"/>
      <c r="AGF16" s="771"/>
      <c r="AGG16" s="770"/>
      <c r="AGH16" s="770"/>
      <c r="AGI16" s="770"/>
      <c r="AGJ16" s="770"/>
      <c r="AGK16" s="770"/>
      <c r="AGL16" s="771"/>
      <c r="AGM16" s="770"/>
      <c r="AGN16" s="770"/>
      <c r="AGO16" s="770"/>
      <c r="AGP16" s="770"/>
      <c r="AGQ16" s="770"/>
      <c r="AGR16" s="771"/>
      <c r="AGS16" s="770"/>
      <c r="AGT16" s="770"/>
      <c r="AGU16" s="770"/>
      <c r="AGV16" s="770"/>
      <c r="AGW16" s="770"/>
      <c r="AGX16" s="771"/>
      <c r="AGY16" s="770"/>
      <c r="AGZ16" s="770"/>
      <c r="AHA16" s="770"/>
      <c r="AHB16" s="770"/>
      <c r="AHC16" s="770"/>
      <c r="AHD16" s="771"/>
      <c r="AHE16" s="770"/>
      <c r="AHF16" s="770"/>
      <c r="AHG16" s="770"/>
      <c r="AHH16" s="770"/>
      <c r="AHI16" s="770"/>
      <c r="AHJ16" s="771"/>
      <c r="AHK16" s="770"/>
      <c r="AHL16" s="770"/>
      <c r="AHM16" s="770"/>
      <c r="AHN16" s="770"/>
      <c r="AHO16" s="770"/>
      <c r="AHP16" s="771"/>
      <c r="AHQ16" s="770"/>
      <c r="AHR16" s="770"/>
      <c r="AHS16" s="770"/>
      <c r="AHT16" s="770"/>
      <c r="AHU16" s="770"/>
      <c r="AHV16" s="771"/>
      <c r="AHW16" s="770"/>
      <c r="AHX16" s="770"/>
      <c r="AHY16" s="770"/>
      <c r="AHZ16" s="770"/>
      <c r="AIA16" s="770"/>
      <c r="AIB16" s="771"/>
      <c r="AIC16" s="770"/>
      <c r="AID16" s="770"/>
      <c r="AIE16" s="770"/>
      <c r="AIF16" s="770"/>
      <c r="AIG16" s="770"/>
      <c r="AIH16" s="771"/>
      <c r="AII16" s="770"/>
      <c r="AIJ16" s="770"/>
      <c r="AIK16" s="770"/>
      <c r="AIL16" s="770"/>
      <c r="AIM16" s="770"/>
      <c r="AIN16" s="771"/>
      <c r="AIO16" s="770"/>
      <c r="AIP16" s="770"/>
      <c r="AIQ16" s="770"/>
      <c r="AIR16" s="770"/>
      <c r="AIS16" s="770"/>
      <c r="AIT16" s="771"/>
      <c r="AIU16" s="770"/>
      <c r="AIV16" s="770"/>
      <c r="AIW16" s="770"/>
      <c r="AIX16" s="770"/>
      <c r="AIY16" s="770"/>
      <c r="AIZ16" s="771"/>
      <c r="AJA16" s="770"/>
      <c r="AJB16" s="770"/>
      <c r="AJC16" s="770"/>
      <c r="AJD16" s="770"/>
      <c r="AJE16" s="770"/>
      <c r="AJF16" s="771"/>
      <c r="AJG16" s="770"/>
      <c r="AJH16" s="770"/>
      <c r="AJI16" s="770"/>
      <c r="AJJ16" s="770"/>
      <c r="AJK16" s="770"/>
      <c r="AJL16" s="771"/>
      <c r="AJM16" s="770"/>
      <c r="AJN16" s="770"/>
      <c r="AJO16" s="770"/>
      <c r="AJP16" s="770"/>
      <c r="AJQ16" s="770"/>
      <c r="AJR16" s="771"/>
      <c r="AJS16" s="770"/>
      <c r="AJT16" s="770"/>
      <c r="AJU16" s="770"/>
      <c r="AJV16" s="770"/>
      <c r="AJW16" s="770"/>
      <c r="AJX16" s="771"/>
      <c r="AJY16" s="770"/>
      <c r="AJZ16" s="770"/>
      <c r="AKA16" s="770"/>
      <c r="AKB16" s="770"/>
      <c r="AKC16" s="770"/>
      <c r="AKD16" s="771"/>
      <c r="AKE16" s="770"/>
      <c r="AKF16" s="770"/>
      <c r="AKG16" s="770"/>
      <c r="AKH16" s="770"/>
      <c r="AKI16" s="770"/>
      <c r="AKJ16" s="771"/>
      <c r="AKK16" s="770"/>
      <c r="AKL16" s="770"/>
      <c r="AKM16" s="770"/>
      <c r="AKN16" s="770"/>
      <c r="AKO16" s="770"/>
      <c r="AKP16" s="771"/>
      <c r="AKQ16" s="770"/>
      <c r="AKR16" s="770"/>
      <c r="AKS16" s="770"/>
      <c r="AKT16" s="770"/>
      <c r="AKU16" s="770"/>
      <c r="AKV16" s="771"/>
      <c r="AKW16" s="770"/>
      <c r="AKX16" s="770"/>
      <c r="AKY16" s="770"/>
      <c r="AKZ16" s="770"/>
      <c r="ALA16" s="770"/>
      <c r="ALB16" s="771"/>
      <c r="ALC16" s="770"/>
      <c r="ALD16" s="770"/>
      <c r="ALE16" s="770"/>
      <c r="ALF16" s="770"/>
      <c r="ALG16" s="770"/>
      <c r="ALH16" s="771"/>
      <c r="ALI16" s="770"/>
      <c r="ALJ16" s="770"/>
      <c r="ALK16" s="770"/>
      <c r="ALL16" s="770"/>
      <c r="ALM16" s="770"/>
      <c r="ALN16" s="771"/>
      <c r="ALO16" s="770"/>
      <c r="ALP16" s="770"/>
      <c r="ALQ16" s="770"/>
      <c r="ALR16" s="770"/>
      <c r="ALS16" s="770"/>
      <c r="ALT16" s="771"/>
      <c r="ALU16" s="770"/>
      <c r="ALV16" s="770"/>
      <c r="ALW16" s="770"/>
      <c r="ALX16" s="770"/>
      <c r="ALY16" s="770"/>
      <c r="ALZ16" s="771"/>
      <c r="AMA16" s="770"/>
      <c r="AMB16" s="770"/>
      <c r="AMC16" s="770"/>
      <c r="AMD16" s="770"/>
      <c r="AME16" s="770"/>
      <c r="AMF16" s="771"/>
      <c r="AMG16" s="770"/>
      <c r="AMH16" s="770"/>
      <c r="AMI16" s="770"/>
      <c r="AMJ16" s="770"/>
      <c r="AMK16" s="770"/>
      <c r="AML16" s="771"/>
      <c r="AMM16" s="770"/>
      <c r="AMN16" s="770"/>
      <c r="AMO16" s="770"/>
      <c r="AMP16" s="770"/>
      <c r="AMQ16" s="770"/>
      <c r="AMR16" s="771"/>
      <c r="AMS16" s="770"/>
      <c r="AMT16" s="770"/>
      <c r="AMU16" s="770"/>
      <c r="AMV16" s="770"/>
      <c r="AMW16" s="770"/>
      <c r="AMX16" s="771"/>
      <c r="AMY16" s="770"/>
      <c r="AMZ16" s="770"/>
      <c r="ANA16" s="770"/>
      <c r="ANB16" s="770"/>
      <c r="ANC16" s="770"/>
      <c r="AND16" s="771"/>
      <c r="ANE16" s="770"/>
      <c r="ANF16" s="770"/>
      <c r="ANG16" s="770"/>
      <c r="ANH16" s="770"/>
      <c r="ANI16" s="770"/>
      <c r="ANJ16" s="771"/>
      <c r="ANK16" s="770"/>
      <c r="ANL16" s="770"/>
      <c r="ANM16" s="770"/>
      <c r="ANN16" s="770"/>
      <c r="ANO16" s="770"/>
      <c r="ANP16" s="771"/>
      <c r="ANQ16" s="770"/>
      <c r="ANR16" s="770"/>
      <c r="ANS16" s="770"/>
      <c r="ANT16" s="770"/>
      <c r="ANU16" s="770"/>
      <c r="ANV16" s="771"/>
      <c r="ANW16" s="770"/>
      <c r="ANX16" s="770"/>
      <c r="ANY16" s="770"/>
      <c r="ANZ16" s="770"/>
      <c r="AOA16" s="770"/>
      <c r="AOB16" s="771"/>
      <c r="AOC16" s="770"/>
      <c r="AOD16" s="770"/>
      <c r="AOE16" s="770"/>
      <c r="AOF16" s="770"/>
      <c r="AOG16" s="770"/>
      <c r="AOH16" s="771"/>
      <c r="AOI16" s="770"/>
      <c r="AOJ16" s="770"/>
      <c r="AOK16" s="770"/>
      <c r="AOL16" s="770"/>
      <c r="AOM16" s="770"/>
      <c r="AON16" s="771"/>
      <c r="AOO16" s="770"/>
      <c r="AOP16" s="770"/>
      <c r="AOQ16" s="770"/>
      <c r="AOR16" s="770"/>
      <c r="AOS16" s="770"/>
      <c r="AOT16" s="771"/>
      <c r="AOU16" s="770"/>
      <c r="AOV16" s="770"/>
      <c r="AOW16" s="770"/>
      <c r="AOX16" s="770"/>
      <c r="AOY16" s="770"/>
      <c r="AOZ16" s="771"/>
      <c r="APA16" s="770"/>
      <c r="APB16" s="770"/>
      <c r="APC16" s="770"/>
      <c r="APD16" s="770"/>
      <c r="APE16" s="770"/>
      <c r="APF16" s="771"/>
      <c r="APG16" s="770"/>
      <c r="APH16" s="770"/>
      <c r="API16" s="770"/>
      <c r="APJ16" s="770"/>
      <c r="APK16" s="770"/>
      <c r="APL16" s="771"/>
      <c r="APM16" s="770"/>
      <c r="APN16" s="770"/>
      <c r="APO16" s="770"/>
      <c r="APP16" s="770"/>
      <c r="APQ16" s="770"/>
      <c r="APR16" s="771"/>
      <c r="APS16" s="770"/>
      <c r="APT16" s="770"/>
      <c r="APU16" s="770"/>
      <c r="APV16" s="770"/>
      <c r="APW16" s="770"/>
      <c r="APX16" s="771"/>
      <c r="APY16" s="770"/>
      <c r="APZ16" s="770"/>
      <c r="AQA16" s="770"/>
      <c r="AQB16" s="770"/>
      <c r="AQC16" s="770"/>
      <c r="AQD16" s="771"/>
      <c r="AQE16" s="770"/>
      <c r="AQF16" s="770"/>
      <c r="AQG16" s="770"/>
      <c r="AQH16" s="770"/>
      <c r="AQI16" s="770"/>
      <c r="AQJ16" s="771"/>
      <c r="AQK16" s="770"/>
      <c r="AQL16" s="770"/>
      <c r="AQM16" s="770"/>
      <c r="AQN16" s="770"/>
      <c r="AQO16" s="770"/>
      <c r="AQP16" s="771"/>
      <c r="AQQ16" s="770"/>
      <c r="AQR16" s="770"/>
      <c r="AQS16" s="770"/>
      <c r="AQT16" s="770"/>
      <c r="AQU16" s="770"/>
      <c r="AQV16" s="771"/>
      <c r="AQW16" s="770"/>
      <c r="AQX16" s="770"/>
      <c r="AQY16" s="770"/>
      <c r="AQZ16" s="770"/>
      <c r="ARA16" s="770"/>
      <c r="ARB16" s="771"/>
      <c r="ARC16" s="770"/>
      <c r="ARD16" s="770"/>
      <c r="ARE16" s="770"/>
      <c r="ARF16" s="770"/>
      <c r="ARG16" s="770"/>
      <c r="ARH16" s="771"/>
      <c r="ARI16" s="770"/>
      <c r="ARJ16" s="770"/>
      <c r="ARK16" s="770"/>
      <c r="ARL16" s="770"/>
      <c r="ARM16" s="770"/>
      <c r="ARN16" s="771"/>
      <c r="ARO16" s="770"/>
      <c r="ARP16" s="770"/>
      <c r="ARQ16" s="770"/>
      <c r="ARR16" s="770"/>
      <c r="ARS16" s="770"/>
      <c r="ART16" s="771"/>
      <c r="ARU16" s="770"/>
      <c r="ARV16" s="770"/>
      <c r="ARW16" s="770"/>
      <c r="ARX16" s="770"/>
      <c r="ARY16" s="770"/>
      <c r="ARZ16" s="771"/>
      <c r="ASA16" s="770"/>
      <c r="ASB16" s="770"/>
      <c r="ASC16" s="770"/>
      <c r="ASD16" s="770"/>
      <c r="ASE16" s="770"/>
      <c r="ASF16" s="771"/>
      <c r="ASG16" s="770"/>
      <c r="ASH16" s="770"/>
      <c r="ASI16" s="770"/>
      <c r="ASJ16" s="770"/>
      <c r="ASK16" s="770"/>
      <c r="ASL16" s="771"/>
      <c r="ASM16" s="770"/>
      <c r="ASN16" s="770"/>
      <c r="ASO16" s="770"/>
      <c r="ASP16" s="770"/>
      <c r="ASQ16" s="770"/>
      <c r="ASR16" s="771"/>
      <c r="ASS16" s="770"/>
      <c r="AST16" s="770"/>
      <c r="ASU16" s="770"/>
      <c r="ASV16" s="770"/>
      <c r="ASW16" s="770"/>
      <c r="ASX16" s="771"/>
      <c r="ASY16" s="770"/>
      <c r="ASZ16" s="770"/>
      <c r="ATA16" s="770"/>
      <c r="ATB16" s="770"/>
      <c r="ATC16" s="770"/>
      <c r="ATD16" s="771"/>
      <c r="ATE16" s="770"/>
      <c r="ATF16" s="770"/>
      <c r="ATG16" s="770"/>
      <c r="ATH16" s="770"/>
      <c r="ATI16" s="770"/>
      <c r="ATJ16" s="771"/>
      <c r="ATK16" s="770"/>
      <c r="ATL16" s="770"/>
      <c r="ATM16" s="770"/>
      <c r="ATN16" s="770"/>
      <c r="ATO16" s="770"/>
      <c r="ATP16" s="771"/>
      <c r="ATQ16" s="770"/>
      <c r="ATR16" s="770"/>
      <c r="ATS16" s="770"/>
      <c r="ATT16" s="770"/>
      <c r="ATU16" s="770"/>
      <c r="ATV16" s="771"/>
      <c r="ATW16" s="770"/>
      <c r="ATX16" s="770"/>
      <c r="ATY16" s="770"/>
      <c r="ATZ16" s="770"/>
      <c r="AUA16" s="770"/>
      <c r="AUB16" s="771"/>
      <c r="AUC16" s="770"/>
      <c r="AUD16" s="770"/>
      <c r="AUE16" s="770"/>
      <c r="AUF16" s="770"/>
      <c r="AUG16" s="770"/>
      <c r="AUH16" s="771"/>
      <c r="AUI16" s="770"/>
      <c r="AUJ16" s="770"/>
      <c r="AUK16" s="770"/>
      <c r="AUL16" s="770"/>
      <c r="AUM16" s="770"/>
      <c r="AUN16" s="771"/>
      <c r="AUO16" s="770"/>
      <c r="AUP16" s="770"/>
      <c r="AUQ16" s="770"/>
      <c r="AUR16" s="770"/>
      <c r="AUS16" s="770"/>
      <c r="AUT16" s="771"/>
      <c r="AUU16" s="770"/>
      <c r="AUV16" s="770"/>
      <c r="AUW16" s="770"/>
      <c r="AUX16" s="770"/>
      <c r="AUY16" s="770"/>
      <c r="AUZ16" s="771"/>
      <c r="AVA16" s="770"/>
      <c r="AVB16" s="770"/>
      <c r="AVC16" s="770"/>
      <c r="AVD16" s="770"/>
      <c r="AVE16" s="770"/>
      <c r="AVF16" s="771"/>
      <c r="AVG16" s="770"/>
      <c r="AVH16" s="770"/>
      <c r="AVI16" s="770"/>
      <c r="AVJ16" s="770"/>
      <c r="AVK16" s="770"/>
      <c r="AVL16" s="771"/>
      <c r="AVM16" s="770"/>
      <c r="AVN16" s="770"/>
      <c r="AVO16" s="770"/>
      <c r="AVP16" s="770"/>
      <c r="AVQ16" s="770"/>
      <c r="AVR16" s="771"/>
      <c r="AVS16" s="770"/>
      <c r="AVT16" s="770"/>
      <c r="AVU16" s="770"/>
      <c r="AVV16" s="770"/>
      <c r="AVW16" s="770"/>
      <c r="AVX16" s="771"/>
      <c r="AVY16" s="770"/>
      <c r="AVZ16" s="770"/>
      <c r="AWA16" s="770"/>
      <c r="AWB16" s="770"/>
      <c r="AWC16" s="770"/>
      <c r="AWD16" s="771"/>
      <c r="AWE16" s="770"/>
      <c r="AWF16" s="770"/>
      <c r="AWG16" s="770"/>
      <c r="AWH16" s="770"/>
      <c r="AWI16" s="770"/>
      <c r="AWJ16" s="771"/>
      <c r="AWK16" s="770"/>
      <c r="AWL16" s="770"/>
      <c r="AWM16" s="770"/>
      <c r="AWN16" s="770"/>
      <c r="AWO16" s="770"/>
      <c r="AWP16" s="771"/>
      <c r="AWQ16" s="770"/>
      <c r="AWR16" s="770"/>
      <c r="AWS16" s="770"/>
      <c r="AWT16" s="770"/>
      <c r="AWU16" s="770"/>
      <c r="AWV16" s="771"/>
      <c r="AWW16" s="770"/>
      <c r="AWX16" s="770"/>
      <c r="AWY16" s="770"/>
      <c r="AWZ16" s="770"/>
      <c r="AXA16" s="770"/>
      <c r="AXB16" s="771"/>
      <c r="AXC16" s="770"/>
      <c r="AXD16" s="770"/>
      <c r="AXE16" s="770"/>
      <c r="AXF16" s="770"/>
      <c r="AXG16" s="770"/>
      <c r="AXH16" s="771"/>
      <c r="AXI16" s="770"/>
      <c r="AXJ16" s="770"/>
      <c r="AXK16" s="770"/>
      <c r="AXL16" s="770"/>
      <c r="AXM16" s="770"/>
      <c r="AXN16" s="771"/>
      <c r="AXO16" s="770"/>
      <c r="AXP16" s="770"/>
      <c r="AXQ16" s="770"/>
      <c r="AXR16" s="770"/>
      <c r="AXS16" s="770"/>
      <c r="AXT16" s="771"/>
      <c r="AXU16" s="770"/>
      <c r="AXV16" s="770"/>
      <c r="AXW16" s="770"/>
      <c r="AXX16" s="770"/>
      <c r="AXY16" s="770"/>
      <c r="AXZ16" s="771"/>
      <c r="AYA16" s="770"/>
      <c r="AYB16" s="770"/>
      <c r="AYC16" s="770"/>
      <c r="AYD16" s="770"/>
      <c r="AYE16" s="770"/>
      <c r="AYF16" s="771"/>
      <c r="AYG16" s="770"/>
      <c r="AYH16" s="770"/>
      <c r="AYI16" s="770"/>
      <c r="AYJ16" s="770"/>
      <c r="AYK16" s="770"/>
      <c r="AYL16" s="771"/>
      <c r="AYM16" s="770"/>
      <c r="AYN16" s="770"/>
      <c r="AYO16" s="770"/>
      <c r="AYP16" s="770"/>
      <c r="AYQ16" s="770"/>
      <c r="AYR16" s="771"/>
      <c r="AYS16" s="770"/>
      <c r="AYT16" s="770"/>
      <c r="AYU16" s="770"/>
      <c r="AYV16" s="770"/>
      <c r="AYW16" s="770"/>
      <c r="AYX16" s="771"/>
      <c r="AYY16" s="770"/>
      <c r="AYZ16" s="770"/>
      <c r="AZA16" s="770"/>
      <c r="AZB16" s="770"/>
      <c r="AZC16" s="770"/>
      <c r="AZD16" s="771"/>
      <c r="AZE16" s="770"/>
      <c r="AZF16" s="770"/>
      <c r="AZG16" s="770"/>
      <c r="AZH16" s="770"/>
      <c r="AZI16" s="770"/>
      <c r="AZJ16" s="771"/>
      <c r="AZK16" s="770"/>
      <c r="AZL16" s="770"/>
      <c r="AZM16" s="770"/>
      <c r="AZN16" s="770"/>
      <c r="AZO16" s="770"/>
      <c r="AZP16" s="771"/>
      <c r="AZQ16" s="770"/>
      <c r="AZR16" s="770"/>
      <c r="AZS16" s="770"/>
      <c r="AZT16" s="770"/>
      <c r="AZU16" s="770"/>
      <c r="AZV16" s="771"/>
      <c r="AZW16" s="770"/>
      <c r="AZX16" s="770"/>
      <c r="AZY16" s="770"/>
      <c r="AZZ16" s="770"/>
      <c r="BAA16" s="770"/>
      <c r="BAB16" s="771"/>
      <c r="BAC16" s="770"/>
      <c r="BAD16" s="770"/>
      <c r="BAE16" s="770"/>
      <c r="BAF16" s="770"/>
      <c r="BAG16" s="770"/>
      <c r="BAH16" s="771"/>
      <c r="BAI16" s="770"/>
      <c r="BAJ16" s="770"/>
      <c r="BAK16" s="770"/>
      <c r="BAL16" s="770"/>
      <c r="BAM16" s="770"/>
      <c r="BAN16" s="771"/>
      <c r="BAO16" s="770"/>
      <c r="BAP16" s="770"/>
      <c r="BAQ16" s="770"/>
      <c r="BAR16" s="770"/>
      <c r="BAS16" s="770"/>
      <c r="BAT16" s="771"/>
      <c r="BAU16" s="770"/>
      <c r="BAV16" s="770"/>
      <c r="BAW16" s="770"/>
      <c r="BAX16" s="770"/>
      <c r="BAY16" s="770"/>
      <c r="BAZ16" s="771"/>
      <c r="BBA16" s="770"/>
      <c r="BBB16" s="770"/>
      <c r="BBC16" s="770"/>
      <c r="BBD16" s="770"/>
      <c r="BBE16" s="770"/>
      <c r="BBF16" s="771"/>
      <c r="BBG16" s="770"/>
      <c r="BBH16" s="770"/>
      <c r="BBI16" s="770"/>
      <c r="BBJ16" s="770"/>
      <c r="BBK16" s="770"/>
      <c r="BBL16" s="771"/>
      <c r="BBM16" s="770"/>
      <c r="BBN16" s="770"/>
      <c r="BBO16" s="770"/>
      <c r="BBP16" s="770"/>
      <c r="BBQ16" s="770"/>
      <c r="BBR16" s="771"/>
      <c r="BBS16" s="770"/>
      <c r="BBT16" s="770"/>
      <c r="BBU16" s="770"/>
      <c r="BBV16" s="770"/>
      <c r="BBW16" s="770"/>
      <c r="BBX16" s="771"/>
      <c r="BBY16" s="770"/>
      <c r="BBZ16" s="770"/>
      <c r="BCA16" s="770"/>
      <c r="BCB16" s="770"/>
      <c r="BCC16" s="770"/>
      <c r="BCD16" s="771"/>
      <c r="BCE16" s="770"/>
      <c r="BCF16" s="770"/>
      <c r="BCG16" s="770"/>
      <c r="BCH16" s="770"/>
      <c r="BCI16" s="770"/>
      <c r="BCJ16" s="771"/>
      <c r="BCK16" s="770"/>
      <c r="BCL16" s="770"/>
      <c r="BCM16" s="770"/>
      <c r="BCN16" s="770"/>
      <c r="BCO16" s="770"/>
      <c r="BCP16" s="771"/>
      <c r="BCQ16" s="770"/>
      <c r="BCR16" s="770"/>
      <c r="BCS16" s="770"/>
      <c r="BCT16" s="770"/>
      <c r="BCU16" s="770"/>
      <c r="BCV16" s="771"/>
      <c r="BCW16" s="770"/>
      <c r="BCX16" s="770"/>
      <c r="BCY16" s="770"/>
      <c r="BCZ16" s="770"/>
      <c r="BDA16" s="770"/>
      <c r="BDB16" s="771"/>
      <c r="BDC16" s="770"/>
      <c r="BDD16" s="770"/>
      <c r="BDE16" s="770"/>
      <c r="BDF16" s="770"/>
      <c r="BDG16" s="770"/>
      <c r="BDH16" s="771"/>
      <c r="BDI16" s="770"/>
      <c r="BDJ16" s="770"/>
      <c r="BDK16" s="770"/>
      <c r="BDL16" s="770"/>
      <c r="BDM16" s="770"/>
      <c r="BDN16" s="771"/>
      <c r="BDO16" s="770"/>
      <c r="BDP16" s="770"/>
      <c r="BDQ16" s="770"/>
      <c r="BDR16" s="770"/>
      <c r="BDS16" s="770"/>
      <c r="BDT16" s="771"/>
      <c r="BDU16" s="770"/>
      <c r="BDV16" s="770"/>
      <c r="BDW16" s="770"/>
      <c r="BDX16" s="770"/>
      <c r="BDY16" s="770"/>
      <c r="BDZ16" s="771"/>
      <c r="BEA16" s="770"/>
      <c r="BEB16" s="770"/>
      <c r="BEC16" s="770"/>
      <c r="BED16" s="770"/>
      <c r="BEE16" s="770"/>
      <c r="BEF16" s="771"/>
      <c r="BEG16" s="770"/>
      <c r="BEH16" s="770"/>
      <c r="BEI16" s="770"/>
      <c r="BEJ16" s="770"/>
      <c r="BEK16" s="770"/>
      <c r="BEL16" s="771"/>
      <c r="BEM16" s="770"/>
      <c r="BEN16" s="770"/>
      <c r="BEO16" s="770"/>
      <c r="BEP16" s="770"/>
      <c r="BEQ16" s="770"/>
      <c r="BER16" s="771"/>
      <c r="BES16" s="770"/>
      <c r="BET16" s="770"/>
      <c r="BEU16" s="770"/>
      <c r="BEV16" s="770"/>
      <c r="BEW16" s="770"/>
      <c r="BEX16" s="771"/>
      <c r="BEY16" s="770"/>
      <c r="BEZ16" s="770"/>
      <c r="BFA16" s="770"/>
      <c r="BFB16" s="770"/>
      <c r="BFC16" s="770"/>
      <c r="BFD16" s="771"/>
      <c r="BFE16" s="770"/>
      <c r="BFF16" s="770"/>
      <c r="BFG16" s="770"/>
      <c r="BFH16" s="770"/>
      <c r="BFI16" s="770"/>
      <c r="BFJ16" s="771"/>
      <c r="BFK16" s="770"/>
      <c r="BFL16" s="770"/>
      <c r="BFM16" s="770"/>
      <c r="BFN16" s="770"/>
      <c r="BFO16" s="770"/>
      <c r="BFP16" s="771"/>
      <c r="BFQ16" s="770"/>
      <c r="BFR16" s="770"/>
      <c r="BFS16" s="770"/>
      <c r="BFT16" s="770"/>
      <c r="BFU16" s="770"/>
      <c r="BFV16" s="771"/>
      <c r="BFW16" s="770"/>
      <c r="BFX16" s="770"/>
      <c r="BFY16" s="770"/>
      <c r="BFZ16" s="770"/>
      <c r="BGA16" s="770"/>
      <c r="BGB16" s="771"/>
      <c r="BGC16" s="770"/>
      <c r="BGD16" s="770"/>
      <c r="BGE16" s="770"/>
      <c r="BGF16" s="770"/>
      <c r="BGG16" s="770"/>
      <c r="BGH16" s="771"/>
      <c r="BGI16" s="770"/>
      <c r="BGJ16" s="770"/>
      <c r="BGK16" s="770"/>
      <c r="BGL16" s="770"/>
      <c r="BGM16" s="770"/>
      <c r="BGN16" s="771"/>
      <c r="BGO16" s="770"/>
      <c r="BGP16" s="770"/>
      <c r="BGQ16" s="770"/>
      <c r="BGR16" s="770"/>
      <c r="BGS16" s="770"/>
      <c r="BGT16" s="771"/>
      <c r="BGU16" s="770"/>
      <c r="BGV16" s="770"/>
      <c r="BGW16" s="770"/>
      <c r="BGX16" s="770"/>
      <c r="BGY16" s="770"/>
      <c r="BGZ16" s="771"/>
      <c r="BHA16" s="770"/>
      <c r="BHB16" s="770"/>
      <c r="BHC16" s="770"/>
      <c r="BHD16" s="770"/>
      <c r="BHE16" s="770"/>
      <c r="BHF16" s="771"/>
      <c r="BHG16" s="770"/>
      <c r="BHH16" s="770"/>
      <c r="BHI16" s="770"/>
      <c r="BHJ16" s="770"/>
      <c r="BHK16" s="770"/>
      <c r="BHL16" s="771"/>
      <c r="BHM16" s="770"/>
      <c r="BHN16" s="770"/>
      <c r="BHO16" s="770"/>
      <c r="BHP16" s="770"/>
      <c r="BHQ16" s="770"/>
      <c r="BHR16" s="771"/>
      <c r="BHS16" s="770"/>
      <c r="BHT16" s="770"/>
      <c r="BHU16" s="770"/>
      <c r="BHV16" s="770"/>
      <c r="BHW16" s="770"/>
      <c r="BHX16" s="771"/>
      <c r="BHY16" s="770"/>
      <c r="BHZ16" s="770"/>
      <c r="BIA16" s="770"/>
      <c r="BIB16" s="770"/>
      <c r="BIC16" s="770"/>
      <c r="BID16" s="771"/>
      <c r="BIE16" s="770"/>
      <c r="BIF16" s="770"/>
      <c r="BIG16" s="770"/>
      <c r="BIH16" s="770"/>
      <c r="BII16" s="770"/>
      <c r="BIJ16" s="771"/>
      <c r="BIK16" s="770"/>
      <c r="BIL16" s="770"/>
      <c r="BIM16" s="770"/>
      <c r="BIN16" s="770"/>
      <c r="BIO16" s="770"/>
      <c r="BIP16" s="771"/>
      <c r="BIQ16" s="770"/>
      <c r="BIR16" s="770"/>
      <c r="BIS16" s="770"/>
      <c r="BIT16" s="770"/>
      <c r="BIU16" s="770"/>
      <c r="BIV16" s="771"/>
      <c r="BIW16" s="770"/>
      <c r="BIX16" s="770"/>
      <c r="BIY16" s="770"/>
      <c r="BIZ16" s="770"/>
      <c r="BJA16" s="770"/>
      <c r="BJB16" s="771"/>
      <c r="BJC16" s="770"/>
      <c r="BJD16" s="770"/>
      <c r="BJE16" s="770"/>
      <c r="BJF16" s="770"/>
      <c r="BJG16" s="770"/>
      <c r="BJH16" s="771"/>
      <c r="BJI16" s="770"/>
      <c r="BJJ16" s="770"/>
      <c r="BJK16" s="770"/>
      <c r="BJL16" s="770"/>
      <c r="BJM16" s="770"/>
      <c r="BJN16" s="771"/>
      <c r="BJO16" s="770"/>
      <c r="BJP16" s="770"/>
      <c r="BJQ16" s="770"/>
      <c r="BJR16" s="770"/>
      <c r="BJS16" s="770"/>
      <c r="BJT16" s="771"/>
      <c r="BJU16" s="770"/>
      <c r="BJV16" s="770"/>
      <c r="BJW16" s="770"/>
      <c r="BJX16" s="770"/>
      <c r="BJY16" s="770"/>
      <c r="BJZ16" s="771"/>
      <c r="BKA16" s="770"/>
      <c r="BKB16" s="770"/>
      <c r="BKC16" s="770"/>
      <c r="BKD16" s="770"/>
      <c r="BKE16" s="770"/>
      <c r="BKF16" s="771"/>
      <c r="BKG16" s="770"/>
      <c r="BKH16" s="770"/>
      <c r="BKI16" s="770"/>
      <c r="BKJ16" s="770"/>
      <c r="BKK16" s="770"/>
      <c r="BKL16" s="771"/>
      <c r="BKM16" s="770"/>
      <c r="BKN16" s="770"/>
      <c r="BKO16" s="770"/>
      <c r="BKP16" s="770"/>
      <c r="BKQ16" s="770"/>
      <c r="BKR16" s="771"/>
      <c r="BKS16" s="770"/>
      <c r="BKT16" s="770"/>
      <c r="BKU16" s="770"/>
      <c r="BKV16" s="770"/>
      <c r="BKW16" s="770"/>
      <c r="BKX16" s="771"/>
      <c r="BKY16" s="770"/>
      <c r="BKZ16" s="770"/>
      <c r="BLA16" s="770"/>
      <c r="BLB16" s="770"/>
      <c r="BLC16" s="770"/>
      <c r="BLD16" s="771"/>
      <c r="BLE16" s="770"/>
      <c r="BLF16" s="770"/>
      <c r="BLG16" s="770"/>
      <c r="BLH16" s="770"/>
      <c r="BLI16" s="770"/>
      <c r="BLJ16" s="771"/>
      <c r="BLK16" s="770"/>
      <c r="BLL16" s="770"/>
      <c r="BLM16" s="770"/>
      <c r="BLN16" s="770"/>
      <c r="BLO16" s="770"/>
      <c r="BLP16" s="771"/>
      <c r="BLQ16" s="770"/>
      <c r="BLR16" s="770"/>
      <c r="BLS16" s="770"/>
      <c r="BLT16" s="770"/>
      <c r="BLU16" s="770"/>
      <c r="BLV16" s="771"/>
      <c r="BLW16" s="770"/>
      <c r="BLX16" s="770"/>
      <c r="BLY16" s="770"/>
      <c r="BLZ16" s="770"/>
      <c r="BMA16" s="770"/>
      <c r="BMB16" s="771"/>
      <c r="BMC16" s="770"/>
      <c r="BMD16" s="770"/>
      <c r="BME16" s="770"/>
      <c r="BMF16" s="770"/>
      <c r="BMG16" s="770"/>
      <c r="BMH16" s="771"/>
      <c r="BMI16" s="770"/>
      <c r="BMJ16" s="770"/>
      <c r="BMK16" s="770"/>
      <c r="BML16" s="770"/>
      <c r="BMM16" s="770"/>
      <c r="BMN16" s="771"/>
      <c r="BMO16" s="770"/>
      <c r="BMP16" s="770"/>
      <c r="BMQ16" s="770"/>
      <c r="BMR16" s="770"/>
      <c r="BMS16" s="770"/>
      <c r="BMT16" s="771"/>
      <c r="BMU16" s="770"/>
      <c r="BMV16" s="770"/>
      <c r="BMW16" s="770"/>
      <c r="BMX16" s="770"/>
      <c r="BMY16" s="770"/>
      <c r="BMZ16" s="771"/>
      <c r="BNA16" s="770"/>
      <c r="BNB16" s="770"/>
      <c r="BNC16" s="770"/>
      <c r="BND16" s="770"/>
      <c r="BNE16" s="770"/>
      <c r="BNF16" s="771"/>
      <c r="BNG16" s="770"/>
      <c r="BNH16" s="770"/>
      <c r="BNI16" s="770"/>
      <c r="BNJ16" s="770"/>
      <c r="BNK16" s="770"/>
      <c r="BNL16" s="771"/>
      <c r="BNM16" s="770"/>
      <c r="BNN16" s="770"/>
      <c r="BNO16" s="770"/>
      <c r="BNP16" s="770"/>
      <c r="BNQ16" s="770"/>
      <c r="BNR16" s="771"/>
      <c r="BNS16" s="770"/>
      <c r="BNT16" s="770"/>
      <c r="BNU16" s="770"/>
      <c r="BNV16" s="770"/>
      <c r="BNW16" s="770"/>
      <c r="BNX16" s="771"/>
      <c r="BNY16" s="770"/>
      <c r="BNZ16" s="770"/>
      <c r="BOA16" s="770"/>
      <c r="BOB16" s="770"/>
      <c r="BOC16" s="770"/>
      <c r="BOD16" s="771"/>
      <c r="BOE16" s="770"/>
      <c r="BOF16" s="770"/>
      <c r="BOG16" s="770"/>
      <c r="BOH16" s="770"/>
      <c r="BOI16" s="770"/>
      <c r="BOJ16" s="771"/>
      <c r="BOK16" s="770"/>
      <c r="BOL16" s="770"/>
      <c r="BOM16" s="770"/>
      <c r="BON16" s="770"/>
      <c r="BOO16" s="770"/>
      <c r="BOP16" s="771"/>
      <c r="BOQ16" s="770"/>
      <c r="BOR16" s="770"/>
      <c r="BOS16" s="770"/>
      <c r="BOT16" s="770"/>
      <c r="BOU16" s="770"/>
      <c r="BOV16" s="771"/>
      <c r="BOW16" s="770"/>
      <c r="BOX16" s="770"/>
      <c r="BOY16" s="770"/>
      <c r="BOZ16" s="770"/>
      <c r="BPA16" s="770"/>
      <c r="BPB16" s="771"/>
      <c r="BPC16" s="770"/>
      <c r="BPD16" s="770"/>
      <c r="BPE16" s="770"/>
      <c r="BPF16" s="770"/>
      <c r="BPG16" s="770"/>
      <c r="BPH16" s="771"/>
      <c r="BPI16" s="770"/>
      <c r="BPJ16" s="770"/>
      <c r="BPK16" s="770"/>
      <c r="BPL16" s="770"/>
      <c r="BPM16" s="770"/>
      <c r="BPN16" s="771"/>
      <c r="BPO16" s="770"/>
      <c r="BPP16" s="770"/>
      <c r="BPQ16" s="770"/>
      <c r="BPR16" s="770"/>
      <c r="BPS16" s="770"/>
      <c r="BPT16" s="771"/>
      <c r="BPU16" s="770"/>
      <c r="BPV16" s="770"/>
      <c r="BPW16" s="770"/>
      <c r="BPX16" s="770"/>
      <c r="BPY16" s="770"/>
      <c r="BPZ16" s="771"/>
      <c r="BQA16" s="770"/>
      <c r="BQB16" s="770"/>
      <c r="BQC16" s="770"/>
      <c r="BQD16" s="770"/>
      <c r="BQE16" s="770"/>
      <c r="BQF16" s="771"/>
      <c r="BQG16" s="770"/>
      <c r="BQH16" s="770"/>
      <c r="BQI16" s="770"/>
      <c r="BQJ16" s="770"/>
      <c r="BQK16" s="770"/>
      <c r="BQL16" s="771"/>
      <c r="BQM16" s="770"/>
      <c r="BQN16" s="770"/>
      <c r="BQO16" s="770"/>
      <c r="BQP16" s="770"/>
      <c r="BQQ16" s="770"/>
      <c r="BQR16" s="771"/>
      <c r="BQS16" s="770"/>
      <c r="BQT16" s="770"/>
      <c r="BQU16" s="770"/>
      <c r="BQV16" s="770"/>
      <c r="BQW16" s="770"/>
      <c r="BQX16" s="771"/>
      <c r="BQY16" s="770"/>
      <c r="BQZ16" s="770"/>
      <c r="BRA16" s="770"/>
      <c r="BRB16" s="770"/>
      <c r="BRC16" s="770"/>
      <c r="BRD16" s="771"/>
      <c r="BRE16" s="770"/>
      <c r="BRF16" s="770"/>
      <c r="BRG16" s="770"/>
      <c r="BRH16" s="770"/>
      <c r="BRI16" s="770"/>
      <c r="BRJ16" s="771"/>
      <c r="BRK16" s="770"/>
      <c r="BRL16" s="770"/>
      <c r="BRM16" s="770"/>
      <c r="BRN16" s="770"/>
      <c r="BRO16" s="770"/>
      <c r="BRP16" s="771"/>
      <c r="BRQ16" s="770"/>
      <c r="BRR16" s="770"/>
      <c r="BRS16" s="770"/>
      <c r="BRT16" s="770"/>
      <c r="BRU16" s="770"/>
      <c r="BRV16" s="771"/>
      <c r="BRW16" s="770"/>
      <c r="BRX16" s="770"/>
      <c r="BRY16" s="770"/>
      <c r="BRZ16" s="770"/>
      <c r="BSA16" s="770"/>
      <c r="BSB16" s="771"/>
      <c r="BSC16" s="770"/>
      <c r="BSD16" s="770"/>
      <c r="BSE16" s="770"/>
      <c r="BSF16" s="770"/>
      <c r="BSG16" s="770"/>
      <c r="BSH16" s="771"/>
      <c r="BSI16" s="770"/>
      <c r="BSJ16" s="770"/>
      <c r="BSK16" s="770"/>
      <c r="BSL16" s="770"/>
      <c r="BSM16" s="770"/>
      <c r="BSN16" s="771"/>
      <c r="BSO16" s="770"/>
      <c r="BSP16" s="770"/>
      <c r="BSQ16" s="770"/>
      <c r="BSR16" s="770"/>
      <c r="BSS16" s="770"/>
      <c r="BST16" s="771"/>
      <c r="BSU16" s="770"/>
      <c r="BSV16" s="770"/>
      <c r="BSW16" s="770"/>
      <c r="BSX16" s="770"/>
      <c r="BSY16" s="770"/>
      <c r="BSZ16" s="771"/>
      <c r="BTA16" s="770"/>
      <c r="BTB16" s="770"/>
      <c r="BTC16" s="770"/>
      <c r="BTD16" s="770"/>
      <c r="BTE16" s="770"/>
      <c r="BTF16" s="771"/>
      <c r="BTG16" s="770"/>
      <c r="BTH16" s="770"/>
      <c r="BTI16" s="770"/>
      <c r="BTJ16" s="770"/>
      <c r="BTK16" s="770"/>
      <c r="BTL16" s="771"/>
      <c r="BTM16" s="770"/>
      <c r="BTN16" s="770"/>
      <c r="BTO16" s="770"/>
      <c r="BTP16" s="770"/>
      <c r="BTQ16" s="770"/>
      <c r="BTR16" s="771"/>
      <c r="BTS16" s="770"/>
      <c r="BTT16" s="770"/>
      <c r="BTU16" s="770"/>
      <c r="BTV16" s="770"/>
      <c r="BTW16" s="770"/>
      <c r="BTX16" s="771"/>
      <c r="BTY16" s="770"/>
      <c r="BTZ16" s="770"/>
      <c r="BUA16" s="770"/>
      <c r="BUB16" s="770"/>
      <c r="BUC16" s="770"/>
      <c r="BUD16" s="771"/>
      <c r="BUE16" s="770"/>
      <c r="BUF16" s="770"/>
      <c r="BUG16" s="770"/>
      <c r="BUH16" s="770"/>
      <c r="BUI16" s="770"/>
      <c r="BUJ16" s="771"/>
      <c r="BUK16" s="770"/>
      <c r="BUL16" s="770"/>
      <c r="BUM16" s="770"/>
      <c r="BUN16" s="770"/>
      <c r="BUO16" s="770"/>
      <c r="BUP16" s="771"/>
      <c r="BUQ16" s="770"/>
      <c r="BUR16" s="770"/>
      <c r="BUS16" s="770"/>
      <c r="BUT16" s="770"/>
      <c r="BUU16" s="770"/>
      <c r="BUV16" s="771"/>
      <c r="BUW16" s="770"/>
      <c r="BUX16" s="770"/>
      <c r="BUY16" s="770"/>
      <c r="BUZ16" s="770"/>
      <c r="BVA16" s="770"/>
      <c r="BVB16" s="771"/>
      <c r="BVC16" s="770"/>
      <c r="BVD16" s="770"/>
      <c r="BVE16" s="770"/>
      <c r="BVF16" s="770"/>
      <c r="BVG16" s="770"/>
      <c r="BVH16" s="771"/>
      <c r="BVI16" s="770"/>
      <c r="BVJ16" s="770"/>
      <c r="BVK16" s="770"/>
      <c r="BVL16" s="770"/>
      <c r="BVM16" s="770"/>
      <c r="BVN16" s="771"/>
      <c r="BVO16" s="770"/>
      <c r="BVP16" s="770"/>
      <c r="BVQ16" s="770"/>
      <c r="BVR16" s="770"/>
      <c r="BVS16" s="770"/>
      <c r="BVT16" s="771"/>
      <c r="BVU16" s="770"/>
      <c r="BVV16" s="770"/>
      <c r="BVW16" s="770"/>
      <c r="BVX16" s="770"/>
      <c r="BVY16" s="770"/>
      <c r="BVZ16" s="771"/>
      <c r="BWA16" s="770"/>
      <c r="BWB16" s="770"/>
      <c r="BWC16" s="770"/>
      <c r="BWD16" s="770"/>
      <c r="BWE16" s="770"/>
      <c r="BWF16" s="771"/>
      <c r="BWG16" s="770"/>
      <c r="BWH16" s="770"/>
      <c r="BWI16" s="770"/>
      <c r="BWJ16" s="770"/>
      <c r="BWK16" s="770"/>
      <c r="BWL16" s="771"/>
      <c r="BWM16" s="770"/>
      <c r="BWN16" s="770"/>
      <c r="BWO16" s="770"/>
      <c r="BWP16" s="770"/>
      <c r="BWQ16" s="770"/>
      <c r="BWR16" s="771"/>
      <c r="BWS16" s="770"/>
      <c r="BWT16" s="770"/>
      <c r="BWU16" s="770"/>
      <c r="BWV16" s="770"/>
      <c r="BWW16" s="770"/>
      <c r="BWX16" s="771"/>
      <c r="BWY16" s="770"/>
      <c r="BWZ16" s="770"/>
      <c r="BXA16" s="770"/>
      <c r="BXB16" s="770"/>
      <c r="BXC16" s="770"/>
      <c r="BXD16" s="771"/>
      <c r="BXE16" s="770"/>
      <c r="BXF16" s="770"/>
      <c r="BXG16" s="770"/>
      <c r="BXH16" s="770"/>
      <c r="BXI16" s="770"/>
      <c r="BXJ16" s="771"/>
      <c r="BXK16" s="770"/>
      <c r="BXL16" s="770"/>
      <c r="BXM16" s="770"/>
      <c r="BXN16" s="770"/>
      <c r="BXO16" s="770"/>
      <c r="BXP16" s="771"/>
      <c r="BXQ16" s="770"/>
      <c r="BXR16" s="770"/>
      <c r="BXS16" s="770"/>
      <c r="BXT16" s="770"/>
      <c r="BXU16" s="770"/>
      <c r="BXV16" s="771"/>
      <c r="BXW16" s="770"/>
      <c r="BXX16" s="770"/>
      <c r="BXY16" s="770"/>
      <c r="BXZ16" s="770"/>
      <c r="BYA16" s="770"/>
      <c r="BYB16" s="771"/>
      <c r="BYC16" s="770"/>
      <c r="BYD16" s="770"/>
      <c r="BYE16" s="770"/>
      <c r="BYF16" s="770"/>
      <c r="BYG16" s="770"/>
      <c r="BYH16" s="771"/>
      <c r="BYI16" s="770"/>
      <c r="BYJ16" s="770"/>
      <c r="BYK16" s="770"/>
      <c r="BYL16" s="770"/>
      <c r="BYM16" s="770"/>
      <c r="BYN16" s="771"/>
      <c r="BYO16" s="770"/>
      <c r="BYP16" s="770"/>
      <c r="BYQ16" s="770"/>
      <c r="BYR16" s="770"/>
      <c r="BYS16" s="770"/>
      <c r="BYT16" s="771"/>
      <c r="BYU16" s="770"/>
      <c r="BYV16" s="770"/>
      <c r="BYW16" s="770"/>
      <c r="BYX16" s="770"/>
      <c r="BYY16" s="770"/>
      <c r="BYZ16" s="771"/>
      <c r="BZA16" s="770"/>
      <c r="BZB16" s="770"/>
      <c r="BZC16" s="770"/>
      <c r="BZD16" s="770"/>
      <c r="BZE16" s="770"/>
      <c r="BZF16" s="771"/>
      <c r="BZG16" s="770"/>
      <c r="BZH16" s="770"/>
      <c r="BZI16" s="770"/>
      <c r="BZJ16" s="770"/>
      <c r="BZK16" s="770"/>
      <c r="BZL16" s="771"/>
      <c r="BZM16" s="770"/>
      <c r="BZN16" s="770"/>
      <c r="BZO16" s="770"/>
      <c r="BZP16" s="770"/>
      <c r="BZQ16" s="770"/>
      <c r="BZR16" s="771"/>
      <c r="BZS16" s="770"/>
      <c r="BZT16" s="770"/>
      <c r="BZU16" s="770"/>
      <c r="BZV16" s="770"/>
      <c r="BZW16" s="770"/>
      <c r="BZX16" s="771"/>
      <c r="BZY16" s="770"/>
      <c r="BZZ16" s="770"/>
      <c r="CAA16" s="770"/>
      <c r="CAB16" s="770"/>
      <c r="CAC16" s="770"/>
      <c r="CAD16" s="771"/>
      <c r="CAE16" s="770"/>
      <c r="CAF16" s="770"/>
      <c r="CAG16" s="770"/>
      <c r="CAH16" s="770"/>
      <c r="CAI16" s="770"/>
      <c r="CAJ16" s="771"/>
      <c r="CAK16" s="770"/>
      <c r="CAL16" s="770"/>
      <c r="CAM16" s="770"/>
      <c r="CAN16" s="770"/>
      <c r="CAO16" s="770"/>
      <c r="CAP16" s="771"/>
      <c r="CAQ16" s="770"/>
      <c r="CAR16" s="770"/>
      <c r="CAS16" s="770"/>
      <c r="CAT16" s="770"/>
      <c r="CAU16" s="770"/>
      <c r="CAV16" s="771"/>
      <c r="CAW16" s="770"/>
      <c r="CAX16" s="770"/>
      <c r="CAY16" s="770"/>
      <c r="CAZ16" s="770"/>
      <c r="CBA16" s="770"/>
      <c r="CBB16" s="771"/>
      <c r="CBC16" s="770"/>
      <c r="CBD16" s="770"/>
      <c r="CBE16" s="770"/>
      <c r="CBF16" s="770"/>
      <c r="CBG16" s="770"/>
      <c r="CBH16" s="771"/>
      <c r="CBI16" s="770"/>
      <c r="CBJ16" s="770"/>
      <c r="CBK16" s="770"/>
      <c r="CBL16" s="770"/>
      <c r="CBM16" s="770"/>
      <c r="CBN16" s="771"/>
      <c r="CBO16" s="770"/>
      <c r="CBP16" s="770"/>
      <c r="CBQ16" s="770"/>
      <c r="CBR16" s="770"/>
      <c r="CBS16" s="770"/>
      <c r="CBT16" s="771"/>
      <c r="CBU16" s="770"/>
      <c r="CBV16" s="770"/>
      <c r="CBW16" s="770"/>
      <c r="CBX16" s="770"/>
      <c r="CBY16" s="770"/>
      <c r="CBZ16" s="771"/>
      <c r="CCA16" s="770"/>
      <c r="CCB16" s="770"/>
      <c r="CCC16" s="770"/>
      <c r="CCD16" s="770"/>
      <c r="CCE16" s="770"/>
      <c r="CCF16" s="771"/>
      <c r="CCG16" s="770"/>
      <c r="CCH16" s="770"/>
      <c r="CCI16" s="770"/>
      <c r="CCJ16" s="770"/>
      <c r="CCK16" s="770"/>
      <c r="CCL16" s="771"/>
      <c r="CCM16" s="770"/>
      <c r="CCN16" s="770"/>
      <c r="CCO16" s="770"/>
      <c r="CCP16" s="770"/>
      <c r="CCQ16" s="770"/>
      <c r="CCR16" s="771"/>
      <c r="CCS16" s="770"/>
      <c r="CCT16" s="770"/>
      <c r="CCU16" s="770"/>
      <c r="CCV16" s="770"/>
      <c r="CCW16" s="770"/>
      <c r="CCX16" s="771"/>
      <c r="CCY16" s="770"/>
      <c r="CCZ16" s="770"/>
      <c r="CDA16" s="770"/>
      <c r="CDB16" s="770"/>
      <c r="CDC16" s="770"/>
      <c r="CDD16" s="771"/>
      <c r="CDE16" s="770"/>
      <c r="CDF16" s="770"/>
      <c r="CDG16" s="770"/>
      <c r="CDH16" s="770"/>
      <c r="CDI16" s="770"/>
      <c r="CDJ16" s="771"/>
      <c r="CDK16" s="770"/>
      <c r="CDL16" s="770"/>
      <c r="CDM16" s="770"/>
      <c r="CDN16" s="770"/>
      <c r="CDO16" s="770"/>
      <c r="CDP16" s="771"/>
      <c r="CDQ16" s="770"/>
      <c r="CDR16" s="770"/>
      <c r="CDS16" s="770"/>
      <c r="CDT16" s="770"/>
      <c r="CDU16" s="770"/>
      <c r="CDV16" s="771"/>
      <c r="CDW16" s="770"/>
      <c r="CDX16" s="770"/>
      <c r="CDY16" s="770"/>
      <c r="CDZ16" s="770"/>
      <c r="CEA16" s="770"/>
      <c r="CEB16" s="771"/>
      <c r="CEC16" s="770"/>
      <c r="CED16" s="770"/>
      <c r="CEE16" s="770"/>
      <c r="CEF16" s="770"/>
      <c r="CEG16" s="770"/>
      <c r="CEH16" s="771"/>
      <c r="CEI16" s="770"/>
      <c r="CEJ16" s="770"/>
      <c r="CEK16" s="770"/>
      <c r="CEL16" s="770"/>
      <c r="CEM16" s="770"/>
      <c r="CEN16" s="771"/>
      <c r="CEO16" s="770"/>
      <c r="CEP16" s="770"/>
      <c r="CEQ16" s="770"/>
      <c r="CER16" s="770"/>
      <c r="CES16" s="770"/>
      <c r="CET16" s="771"/>
      <c r="CEU16" s="770"/>
      <c r="CEV16" s="770"/>
      <c r="CEW16" s="770"/>
      <c r="CEX16" s="770"/>
      <c r="CEY16" s="770"/>
      <c r="CEZ16" s="771"/>
      <c r="CFA16" s="770"/>
      <c r="CFB16" s="770"/>
      <c r="CFC16" s="770"/>
      <c r="CFD16" s="770"/>
      <c r="CFE16" s="770"/>
      <c r="CFF16" s="771"/>
      <c r="CFG16" s="770"/>
      <c r="CFH16" s="770"/>
      <c r="CFI16" s="770"/>
      <c r="CFJ16" s="770"/>
      <c r="CFK16" s="770"/>
      <c r="CFL16" s="771"/>
      <c r="CFM16" s="770"/>
      <c r="CFN16" s="770"/>
      <c r="CFO16" s="770"/>
      <c r="CFP16" s="770"/>
      <c r="CFQ16" s="770"/>
      <c r="CFR16" s="771"/>
      <c r="CFS16" s="770"/>
      <c r="CFT16" s="770"/>
      <c r="CFU16" s="770"/>
      <c r="CFV16" s="770"/>
      <c r="CFW16" s="770"/>
      <c r="CFX16" s="771"/>
      <c r="CFY16" s="770"/>
      <c r="CFZ16" s="770"/>
      <c r="CGA16" s="770"/>
      <c r="CGB16" s="770"/>
      <c r="CGC16" s="770"/>
      <c r="CGD16" s="771"/>
      <c r="CGE16" s="770"/>
      <c r="CGF16" s="770"/>
      <c r="CGG16" s="770"/>
      <c r="CGH16" s="770"/>
      <c r="CGI16" s="770"/>
      <c r="CGJ16" s="771"/>
      <c r="CGK16" s="770"/>
      <c r="CGL16" s="770"/>
      <c r="CGM16" s="770"/>
      <c r="CGN16" s="770"/>
      <c r="CGO16" s="770"/>
      <c r="CGP16" s="771"/>
      <c r="CGQ16" s="770"/>
      <c r="CGR16" s="770"/>
      <c r="CGS16" s="770"/>
      <c r="CGT16" s="770"/>
      <c r="CGU16" s="770"/>
      <c r="CGV16" s="771"/>
      <c r="CGW16" s="770"/>
      <c r="CGX16" s="770"/>
      <c r="CGY16" s="770"/>
      <c r="CGZ16" s="770"/>
      <c r="CHA16" s="770"/>
      <c r="CHB16" s="771"/>
      <c r="CHC16" s="770"/>
      <c r="CHD16" s="770"/>
      <c r="CHE16" s="770"/>
      <c r="CHF16" s="770"/>
      <c r="CHG16" s="770"/>
      <c r="CHH16" s="771"/>
      <c r="CHI16" s="770"/>
      <c r="CHJ16" s="770"/>
      <c r="CHK16" s="770"/>
      <c r="CHL16" s="770"/>
      <c r="CHM16" s="770"/>
      <c r="CHN16" s="771"/>
      <c r="CHO16" s="770"/>
      <c r="CHP16" s="770"/>
      <c r="CHQ16" s="770"/>
      <c r="CHR16" s="770"/>
      <c r="CHS16" s="770"/>
      <c r="CHT16" s="771"/>
      <c r="CHU16" s="770"/>
      <c r="CHV16" s="770"/>
      <c r="CHW16" s="770"/>
      <c r="CHX16" s="770"/>
      <c r="CHY16" s="770"/>
      <c r="CHZ16" s="771"/>
      <c r="CIA16" s="770"/>
      <c r="CIB16" s="770"/>
      <c r="CIC16" s="770"/>
      <c r="CID16" s="770"/>
      <c r="CIE16" s="770"/>
      <c r="CIF16" s="771"/>
      <c r="CIG16" s="770"/>
      <c r="CIH16" s="770"/>
      <c r="CII16" s="770"/>
      <c r="CIJ16" s="770"/>
      <c r="CIK16" s="770"/>
      <c r="CIL16" s="771"/>
      <c r="CIM16" s="770"/>
      <c r="CIN16" s="770"/>
      <c r="CIO16" s="770"/>
      <c r="CIP16" s="770"/>
      <c r="CIQ16" s="770"/>
      <c r="CIR16" s="771"/>
      <c r="CIS16" s="770"/>
      <c r="CIT16" s="770"/>
      <c r="CIU16" s="770"/>
      <c r="CIV16" s="770"/>
      <c r="CIW16" s="770"/>
      <c r="CIX16" s="771"/>
      <c r="CIY16" s="770"/>
      <c r="CIZ16" s="770"/>
      <c r="CJA16" s="770"/>
      <c r="CJB16" s="770"/>
      <c r="CJC16" s="770"/>
      <c r="CJD16" s="771"/>
      <c r="CJE16" s="770"/>
      <c r="CJF16" s="770"/>
      <c r="CJG16" s="770"/>
      <c r="CJH16" s="770"/>
      <c r="CJI16" s="770"/>
      <c r="CJJ16" s="771"/>
      <c r="CJK16" s="770"/>
      <c r="CJL16" s="770"/>
      <c r="CJM16" s="770"/>
      <c r="CJN16" s="770"/>
      <c r="CJO16" s="770"/>
      <c r="CJP16" s="771"/>
      <c r="CJQ16" s="770"/>
      <c r="CJR16" s="770"/>
      <c r="CJS16" s="770"/>
      <c r="CJT16" s="770"/>
      <c r="CJU16" s="770"/>
      <c r="CJV16" s="771"/>
      <c r="CJW16" s="770"/>
      <c r="CJX16" s="770"/>
      <c r="CJY16" s="770"/>
      <c r="CJZ16" s="770"/>
      <c r="CKA16" s="770"/>
      <c r="CKB16" s="771"/>
      <c r="CKC16" s="770"/>
      <c r="CKD16" s="770"/>
      <c r="CKE16" s="770"/>
      <c r="CKF16" s="770"/>
      <c r="CKG16" s="770"/>
      <c r="CKH16" s="771"/>
      <c r="CKI16" s="770"/>
      <c r="CKJ16" s="770"/>
      <c r="CKK16" s="770"/>
      <c r="CKL16" s="770"/>
      <c r="CKM16" s="770"/>
      <c r="CKN16" s="771"/>
      <c r="CKO16" s="770"/>
      <c r="CKP16" s="770"/>
      <c r="CKQ16" s="770"/>
      <c r="CKR16" s="770"/>
      <c r="CKS16" s="770"/>
      <c r="CKT16" s="771"/>
      <c r="CKU16" s="770"/>
      <c r="CKV16" s="770"/>
      <c r="CKW16" s="770"/>
      <c r="CKX16" s="770"/>
      <c r="CKY16" s="770"/>
      <c r="CKZ16" s="771"/>
      <c r="CLA16" s="770"/>
      <c r="CLB16" s="770"/>
      <c r="CLC16" s="770"/>
      <c r="CLD16" s="770"/>
      <c r="CLE16" s="770"/>
      <c r="CLF16" s="771"/>
      <c r="CLG16" s="770"/>
      <c r="CLH16" s="770"/>
      <c r="CLI16" s="770"/>
      <c r="CLJ16" s="770"/>
      <c r="CLK16" s="770"/>
      <c r="CLL16" s="771"/>
      <c r="CLM16" s="770"/>
      <c r="CLN16" s="770"/>
      <c r="CLO16" s="770"/>
      <c r="CLP16" s="770"/>
      <c r="CLQ16" s="770"/>
      <c r="CLR16" s="771"/>
      <c r="CLS16" s="770"/>
      <c r="CLT16" s="770"/>
      <c r="CLU16" s="770"/>
      <c r="CLV16" s="770"/>
      <c r="CLW16" s="770"/>
      <c r="CLX16" s="771"/>
      <c r="CLY16" s="770"/>
      <c r="CLZ16" s="770"/>
      <c r="CMA16" s="770"/>
      <c r="CMB16" s="770"/>
      <c r="CMC16" s="770"/>
      <c r="CMD16" s="771"/>
      <c r="CME16" s="770"/>
      <c r="CMF16" s="770"/>
      <c r="CMG16" s="770"/>
      <c r="CMH16" s="770"/>
      <c r="CMI16" s="770"/>
      <c r="CMJ16" s="771"/>
      <c r="CMK16" s="770"/>
      <c r="CML16" s="770"/>
      <c r="CMM16" s="770"/>
      <c r="CMN16" s="770"/>
      <c r="CMO16" s="770"/>
      <c r="CMP16" s="771"/>
      <c r="CMQ16" s="770"/>
      <c r="CMR16" s="770"/>
      <c r="CMS16" s="770"/>
      <c r="CMT16" s="770"/>
      <c r="CMU16" s="770"/>
      <c r="CMV16" s="771"/>
      <c r="CMW16" s="770"/>
      <c r="CMX16" s="770"/>
      <c r="CMY16" s="770"/>
      <c r="CMZ16" s="770"/>
      <c r="CNA16" s="770"/>
      <c r="CNB16" s="771"/>
      <c r="CNC16" s="770"/>
      <c r="CND16" s="770"/>
      <c r="CNE16" s="770"/>
      <c r="CNF16" s="770"/>
      <c r="CNG16" s="770"/>
      <c r="CNH16" s="771"/>
      <c r="CNI16" s="770"/>
      <c r="CNJ16" s="770"/>
      <c r="CNK16" s="770"/>
      <c r="CNL16" s="770"/>
      <c r="CNM16" s="770"/>
      <c r="CNN16" s="771"/>
      <c r="CNO16" s="770"/>
      <c r="CNP16" s="770"/>
      <c r="CNQ16" s="770"/>
      <c r="CNR16" s="770"/>
      <c r="CNS16" s="770"/>
      <c r="CNT16" s="771"/>
      <c r="CNU16" s="770"/>
      <c r="CNV16" s="770"/>
      <c r="CNW16" s="770"/>
      <c r="CNX16" s="770"/>
      <c r="CNY16" s="770"/>
      <c r="CNZ16" s="771"/>
      <c r="COA16" s="770"/>
      <c r="COB16" s="770"/>
      <c r="COC16" s="770"/>
      <c r="COD16" s="770"/>
      <c r="COE16" s="770"/>
      <c r="COF16" s="771"/>
      <c r="COG16" s="770"/>
      <c r="COH16" s="770"/>
      <c r="COI16" s="770"/>
      <c r="COJ16" s="770"/>
      <c r="COK16" s="770"/>
      <c r="COL16" s="771"/>
      <c r="COM16" s="770"/>
      <c r="CON16" s="770"/>
      <c r="COO16" s="770"/>
      <c r="COP16" s="770"/>
      <c r="COQ16" s="770"/>
      <c r="COR16" s="771"/>
      <c r="COS16" s="770"/>
      <c r="COT16" s="770"/>
      <c r="COU16" s="770"/>
      <c r="COV16" s="770"/>
      <c r="COW16" s="770"/>
      <c r="COX16" s="771"/>
      <c r="COY16" s="770"/>
      <c r="COZ16" s="770"/>
      <c r="CPA16" s="770"/>
      <c r="CPB16" s="770"/>
      <c r="CPC16" s="770"/>
      <c r="CPD16" s="771"/>
      <c r="CPE16" s="770"/>
      <c r="CPF16" s="770"/>
      <c r="CPG16" s="770"/>
      <c r="CPH16" s="770"/>
      <c r="CPI16" s="770"/>
      <c r="CPJ16" s="771"/>
      <c r="CPK16" s="770"/>
      <c r="CPL16" s="770"/>
      <c r="CPM16" s="770"/>
      <c r="CPN16" s="770"/>
      <c r="CPO16" s="770"/>
      <c r="CPP16" s="771"/>
      <c r="CPQ16" s="770"/>
      <c r="CPR16" s="770"/>
      <c r="CPS16" s="770"/>
      <c r="CPT16" s="770"/>
      <c r="CPU16" s="770"/>
      <c r="CPV16" s="771"/>
      <c r="CPW16" s="770"/>
      <c r="CPX16" s="770"/>
      <c r="CPY16" s="770"/>
      <c r="CPZ16" s="770"/>
      <c r="CQA16" s="770"/>
      <c r="CQB16" s="771"/>
      <c r="CQC16" s="770"/>
      <c r="CQD16" s="770"/>
      <c r="CQE16" s="770"/>
      <c r="CQF16" s="770"/>
      <c r="CQG16" s="770"/>
      <c r="CQH16" s="771"/>
      <c r="CQI16" s="770"/>
      <c r="CQJ16" s="770"/>
      <c r="CQK16" s="770"/>
      <c r="CQL16" s="770"/>
      <c r="CQM16" s="770"/>
      <c r="CQN16" s="771"/>
      <c r="CQO16" s="770"/>
      <c r="CQP16" s="770"/>
      <c r="CQQ16" s="770"/>
      <c r="CQR16" s="770"/>
      <c r="CQS16" s="770"/>
      <c r="CQT16" s="771"/>
      <c r="CQU16" s="770"/>
      <c r="CQV16" s="770"/>
      <c r="CQW16" s="770"/>
      <c r="CQX16" s="770"/>
      <c r="CQY16" s="770"/>
      <c r="CQZ16" s="771"/>
      <c r="CRA16" s="770"/>
      <c r="CRB16" s="770"/>
      <c r="CRC16" s="770"/>
      <c r="CRD16" s="770"/>
      <c r="CRE16" s="770"/>
      <c r="CRF16" s="771"/>
      <c r="CRG16" s="770"/>
      <c r="CRH16" s="770"/>
      <c r="CRI16" s="770"/>
      <c r="CRJ16" s="770"/>
      <c r="CRK16" s="770"/>
      <c r="CRL16" s="771"/>
      <c r="CRM16" s="770"/>
      <c r="CRN16" s="770"/>
      <c r="CRO16" s="770"/>
      <c r="CRP16" s="770"/>
      <c r="CRQ16" s="770"/>
      <c r="CRR16" s="771"/>
      <c r="CRS16" s="770"/>
      <c r="CRT16" s="770"/>
      <c r="CRU16" s="770"/>
      <c r="CRV16" s="770"/>
      <c r="CRW16" s="770"/>
      <c r="CRX16" s="771"/>
      <c r="CRY16" s="770"/>
      <c r="CRZ16" s="770"/>
      <c r="CSA16" s="770"/>
      <c r="CSB16" s="770"/>
      <c r="CSC16" s="770"/>
      <c r="CSD16" s="771"/>
      <c r="CSE16" s="770"/>
      <c r="CSF16" s="770"/>
      <c r="CSG16" s="770"/>
      <c r="CSH16" s="770"/>
      <c r="CSI16" s="770"/>
      <c r="CSJ16" s="771"/>
      <c r="CSK16" s="770"/>
      <c r="CSL16" s="770"/>
      <c r="CSM16" s="770"/>
      <c r="CSN16" s="770"/>
      <c r="CSO16" s="770"/>
      <c r="CSP16" s="771"/>
      <c r="CSQ16" s="770"/>
      <c r="CSR16" s="770"/>
      <c r="CSS16" s="770"/>
      <c r="CST16" s="770"/>
      <c r="CSU16" s="770"/>
      <c r="CSV16" s="771"/>
      <c r="CSW16" s="770"/>
      <c r="CSX16" s="770"/>
      <c r="CSY16" s="770"/>
      <c r="CSZ16" s="770"/>
      <c r="CTA16" s="770"/>
      <c r="CTB16" s="771"/>
      <c r="CTC16" s="770"/>
      <c r="CTD16" s="770"/>
      <c r="CTE16" s="770"/>
      <c r="CTF16" s="770"/>
      <c r="CTG16" s="770"/>
      <c r="CTH16" s="771"/>
      <c r="CTI16" s="770"/>
      <c r="CTJ16" s="770"/>
      <c r="CTK16" s="770"/>
      <c r="CTL16" s="770"/>
      <c r="CTM16" s="770"/>
      <c r="CTN16" s="771"/>
      <c r="CTO16" s="770"/>
      <c r="CTP16" s="770"/>
      <c r="CTQ16" s="770"/>
      <c r="CTR16" s="770"/>
      <c r="CTS16" s="770"/>
      <c r="CTT16" s="771"/>
      <c r="CTU16" s="770"/>
      <c r="CTV16" s="770"/>
      <c r="CTW16" s="770"/>
      <c r="CTX16" s="770"/>
      <c r="CTY16" s="770"/>
      <c r="CTZ16" s="771"/>
      <c r="CUA16" s="770"/>
      <c r="CUB16" s="770"/>
      <c r="CUC16" s="770"/>
      <c r="CUD16" s="770"/>
      <c r="CUE16" s="770"/>
      <c r="CUF16" s="771"/>
      <c r="CUG16" s="770"/>
      <c r="CUH16" s="770"/>
      <c r="CUI16" s="770"/>
      <c r="CUJ16" s="770"/>
      <c r="CUK16" s="770"/>
      <c r="CUL16" s="771"/>
      <c r="CUM16" s="770"/>
      <c r="CUN16" s="770"/>
      <c r="CUO16" s="770"/>
      <c r="CUP16" s="770"/>
      <c r="CUQ16" s="770"/>
      <c r="CUR16" s="771"/>
      <c r="CUS16" s="770"/>
      <c r="CUT16" s="770"/>
      <c r="CUU16" s="770"/>
      <c r="CUV16" s="770"/>
      <c r="CUW16" s="770"/>
      <c r="CUX16" s="771"/>
      <c r="CUY16" s="770"/>
      <c r="CUZ16" s="770"/>
      <c r="CVA16" s="770"/>
      <c r="CVB16" s="770"/>
      <c r="CVC16" s="770"/>
      <c r="CVD16" s="771"/>
      <c r="CVE16" s="770"/>
      <c r="CVF16" s="770"/>
      <c r="CVG16" s="770"/>
      <c r="CVH16" s="770"/>
      <c r="CVI16" s="770"/>
      <c r="CVJ16" s="771"/>
      <c r="CVK16" s="770"/>
      <c r="CVL16" s="770"/>
      <c r="CVM16" s="770"/>
      <c r="CVN16" s="770"/>
      <c r="CVO16" s="770"/>
      <c r="CVP16" s="771"/>
      <c r="CVQ16" s="770"/>
      <c r="CVR16" s="770"/>
      <c r="CVS16" s="770"/>
      <c r="CVT16" s="770"/>
      <c r="CVU16" s="770"/>
      <c r="CVV16" s="771"/>
      <c r="CVW16" s="770"/>
      <c r="CVX16" s="770"/>
      <c r="CVY16" s="770"/>
      <c r="CVZ16" s="770"/>
      <c r="CWA16" s="770"/>
      <c r="CWB16" s="771"/>
      <c r="CWC16" s="770"/>
      <c r="CWD16" s="770"/>
      <c r="CWE16" s="770"/>
      <c r="CWF16" s="770"/>
      <c r="CWG16" s="770"/>
      <c r="CWH16" s="771"/>
      <c r="CWI16" s="770"/>
      <c r="CWJ16" s="770"/>
      <c r="CWK16" s="770"/>
      <c r="CWL16" s="770"/>
      <c r="CWM16" s="770"/>
      <c r="CWN16" s="771"/>
      <c r="CWO16" s="770"/>
      <c r="CWP16" s="770"/>
      <c r="CWQ16" s="770"/>
      <c r="CWR16" s="770"/>
      <c r="CWS16" s="770"/>
      <c r="CWT16" s="771"/>
      <c r="CWU16" s="770"/>
      <c r="CWV16" s="770"/>
      <c r="CWW16" s="770"/>
      <c r="CWX16" s="770"/>
      <c r="CWY16" s="770"/>
      <c r="CWZ16" s="771"/>
      <c r="CXA16" s="770"/>
      <c r="CXB16" s="770"/>
      <c r="CXC16" s="770"/>
      <c r="CXD16" s="770"/>
      <c r="CXE16" s="770"/>
      <c r="CXF16" s="771"/>
      <c r="CXG16" s="770"/>
      <c r="CXH16" s="770"/>
      <c r="CXI16" s="770"/>
      <c r="CXJ16" s="770"/>
      <c r="CXK16" s="770"/>
      <c r="CXL16" s="771"/>
      <c r="CXM16" s="770"/>
      <c r="CXN16" s="770"/>
      <c r="CXO16" s="770"/>
      <c r="CXP16" s="770"/>
      <c r="CXQ16" s="770"/>
      <c r="CXR16" s="771"/>
      <c r="CXS16" s="770"/>
      <c r="CXT16" s="770"/>
      <c r="CXU16" s="770"/>
      <c r="CXV16" s="770"/>
      <c r="CXW16" s="770"/>
      <c r="CXX16" s="771"/>
      <c r="CXY16" s="770"/>
      <c r="CXZ16" s="770"/>
      <c r="CYA16" s="770"/>
      <c r="CYB16" s="770"/>
      <c r="CYC16" s="770"/>
      <c r="CYD16" s="771"/>
      <c r="CYE16" s="770"/>
      <c r="CYF16" s="770"/>
      <c r="CYG16" s="770"/>
      <c r="CYH16" s="770"/>
      <c r="CYI16" s="770"/>
      <c r="CYJ16" s="771"/>
      <c r="CYK16" s="770"/>
      <c r="CYL16" s="770"/>
      <c r="CYM16" s="770"/>
      <c r="CYN16" s="770"/>
      <c r="CYO16" s="770"/>
      <c r="CYP16" s="771"/>
      <c r="CYQ16" s="770"/>
      <c r="CYR16" s="770"/>
      <c r="CYS16" s="770"/>
      <c r="CYT16" s="770"/>
      <c r="CYU16" s="770"/>
      <c r="CYV16" s="771"/>
      <c r="CYW16" s="770"/>
      <c r="CYX16" s="770"/>
      <c r="CYY16" s="770"/>
      <c r="CYZ16" s="770"/>
      <c r="CZA16" s="770"/>
      <c r="CZB16" s="771"/>
      <c r="CZC16" s="770"/>
      <c r="CZD16" s="770"/>
      <c r="CZE16" s="770"/>
      <c r="CZF16" s="770"/>
      <c r="CZG16" s="770"/>
      <c r="CZH16" s="771"/>
      <c r="CZI16" s="770"/>
      <c r="CZJ16" s="770"/>
      <c r="CZK16" s="770"/>
      <c r="CZL16" s="770"/>
      <c r="CZM16" s="770"/>
      <c r="CZN16" s="771"/>
      <c r="CZO16" s="770"/>
      <c r="CZP16" s="770"/>
      <c r="CZQ16" s="770"/>
      <c r="CZR16" s="770"/>
      <c r="CZS16" s="770"/>
      <c r="CZT16" s="771"/>
      <c r="CZU16" s="770"/>
      <c r="CZV16" s="770"/>
      <c r="CZW16" s="770"/>
      <c r="CZX16" s="770"/>
      <c r="CZY16" s="770"/>
      <c r="CZZ16" s="771"/>
      <c r="DAA16" s="770"/>
      <c r="DAB16" s="770"/>
      <c r="DAC16" s="770"/>
      <c r="DAD16" s="770"/>
      <c r="DAE16" s="770"/>
      <c r="DAF16" s="771"/>
      <c r="DAG16" s="770"/>
      <c r="DAH16" s="770"/>
      <c r="DAI16" s="770"/>
      <c r="DAJ16" s="770"/>
      <c r="DAK16" s="770"/>
      <c r="DAL16" s="771"/>
      <c r="DAM16" s="770"/>
      <c r="DAN16" s="770"/>
      <c r="DAO16" s="770"/>
      <c r="DAP16" s="770"/>
      <c r="DAQ16" s="770"/>
      <c r="DAR16" s="771"/>
      <c r="DAS16" s="770"/>
      <c r="DAT16" s="770"/>
      <c r="DAU16" s="770"/>
      <c r="DAV16" s="770"/>
      <c r="DAW16" s="770"/>
      <c r="DAX16" s="771"/>
      <c r="DAY16" s="770"/>
      <c r="DAZ16" s="770"/>
      <c r="DBA16" s="770"/>
      <c r="DBB16" s="770"/>
      <c r="DBC16" s="770"/>
      <c r="DBD16" s="771"/>
      <c r="DBE16" s="770"/>
      <c r="DBF16" s="770"/>
      <c r="DBG16" s="770"/>
      <c r="DBH16" s="770"/>
      <c r="DBI16" s="770"/>
      <c r="DBJ16" s="771"/>
      <c r="DBK16" s="770"/>
      <c r="DBL16" s="770"/>
      <c r="DBM16" s="770"/>
      <c r="DBN16" s="770"/>
      <c r="DBO16" s="770"/>
      <c r="DBP16" s="771"/>
      <c r="DBQ16" s="770"/>
      <c r="DBR16" s="770"/>
      <c r="DBS16" s="770"/>
      <c r="DBT16" s="770"/>
      <c r="DBU16" s="770"/>
      <c r="DBV16" s="771"/>
      <c r="DBW16" s="770"/>
      <c r="DBX16" s="770"/>
      <c r="DBY16" s="770"/>
      <c r="DBZ16" s="770"/>
      <c r="DCA16" s="770"/>
      <c r="DCB16" s="771"/>
      <c r="DCC16" s="770"/>
      <c r="DCD16" s="770"/>
      <c r="DCE16" s="770"/>
      <c r="DCF16" s="770"/>
      <c r="DCG16" s="770"/>
      <c r="DCH16" s="771"/>
      <c r="DCI16" s="770"/>
      <c r="DCJ16" s="770"/>
      <c r="DCK16" s="770"/>
      <c r="DCL16" s="770"/>
      <c r="DCM16" s="770"/>
      <c r="DCN16" s="771"/>
      <c r="DCO16" s="770"/>
      <c r="DCP16" s="770"/>
      <c r="DCQ16" s="770"/>
      <c r="DCR16" s="770"/>
      <c r="DCS16" s="770"/>
      <c r="DCT16" s="771"/>
      <c r="DCU16" s="770"/>
      <c r="DCV16" s="770"/>
      <c r="DCW16" s="770"/>
      <c r="DCX16" s="770"/>
      <c r="DCY16" s="770"/>
      <c r="DCZ16" s="771"/>
      <c r="DDA16" s="770"/>
      <c r="DDB16" s="770"/>
      <c r="DDC16" s="770"/>
      <c r="DDD16" s="770"/>
      <c r="DDE16" s="770"/>
      <c r="DDF16" s="771"/>
      <c r="DDG16" s="770"/>
      <c r="DDH16" s="770"/>
      <c r="DDI16" s="770"/>
      <c r="DDJ16" s="770"/>
      <c r="DDK16" s="770"/>
      <c r="DDL16" s="771"/>
      <c r="DDM16" s="770"/>
      <c r="DDN16" s="770"/>
      <c r="DDO16" s="770"/>
      <c r="DDP16" s="770"/>
      <c r="DDQ16" s="770"/>
      <c r="DDR16" s="771"/>
      <c r="DDS16" s="770"/>
      <c r="DDT16" s="770"/>
      <c r="DDU16" s="770"/>
      <c r="DDV16" s="770"/>
      <c r="DDW16" s="770"/>
      <c r="DDX16" s="771"/>
      <c r="DDY16" s="770"/>
      <c r="DDZ16" s="770"/>
      <c r="DEA16" s="770"/>
      <c r="DEB16" s="770"/>
      <c r="DEC16" s="770"/>
      <c r="DED16" s="771"/>
      <c r="DEE16" s="770"/>
      <c r="DEF16" s="770"/>
      <c r="DEG16" s="770"/>
      <c r="DEH16" s="770"/>
      <c r="DEI16" s="770"/>
      <c r="DEJ16" s="771"/>
      <c r="DEK16" s="770"/>
      <c r="DEL16" s="770"/>
      <c r="DEM16" s="770"/>
      <c r="DEN16" s="770"/>
      <c r="DEO16" s="770"/>
      <c r="DEP16" s="771"/>
      <c r="DEQ16" s="770"/>
      <c r="DER16" s="770"/>
      <c r="DES16" s="770"/>
      <c r="DET16" s="770"/>
      <c r="DEU16" s="770"/>
      <c r="DEV16" s="771"/>
      <c r="DEW16" s="770"/>
      <c r="DEX16" s="770"/>
      <c r="DEY16" s="770"/>
      <c r="DEZ16" s="770"/>
      <c r="DFA16" s="770"/>
      <c r="DFB16" s="771"/>
      <c r="DFC16" s="770"/>
      <c r="DFD16" s="770"/>
      <c r="DFE16" s="770"/>
      <c r="DFF16" s="770"/>
      <c r="DFG16" s="770"/>
      <c r="DFH16" s="771"/>
      <c r="DFI16" s="770"/>
      <c r="DFJ16" s="770"/>
      <c r="DFK16" s="770"/>
      <c r="DFL16" s="770"/>
      <c r="DFM16" s="770"/>
      <c r="DFN16" s="771"/>
      <c r="DFO16" s="770"/>
      <c r="DFP16" s="770"/>
      <c r="DFQ16" s="770"/>
      <c r="DFR16" s="770"/>
      <c r="DFS16" s="770"/>
      <c r="DFT16" s="771"/>
      <c r="DFU16" s="770"/>
      <c r="DFV16" s="770"/>
      <c r="DFW16" s="770"/>
      <c r="DFX16" s="770"/>
      <c r="DFY16" s="770"/>
      <c r="DFZ16" s="771"/>
      <c r="DGA16" s="770"/>
      <c r="DGB16" s="770"/>
      <c r="DGC16" s="770"/>
      <c r="DGD16" s="770"/>
      <c r="DGE16" s="770"/>
      <c r="DGF16" s="771"/>
      <c r="DGG16" s="770"/>
      <c r="DGH16" s="770"/>
      <c r="DGI16" s="770"/>
      <c r="DGJ16" s="770"/>
      <c r="DGK16" s="770"/>
      <c r="DGL16" s="771"/>
      <c r="DGM16" s="770"/>
      <c r="DGN16" s="770"/>
      <c r="DGO16" s="770"/>
      <c r="DGP16" s="770"/>
      <c r="DGQ16" s="770"/>
      <c r="DGR16" s="771"/>
      <c r="DGS16" s="770"/>
      <c r="DGT16" s="770"/>
      <c r="DGU16" s="770"/>
      <c r="DGV16" s="770"/>
      <c r="DGW16" s="770"/>
      <c r="DGX16" s="771"/>
      <c r="DGY16" s="770"/>
      <c r="DGZ16" s="770"/>
      <c r="DHA16" s="770"/>
      <c r="DHB16" s="770"/>
      <c r="DHC16" s="770"/>
      <c r="DHD16" s="771"/>
      <c r="DHE16" s="770"/>
      <c r="DHF16" s="770"/>
      <c r="DHG16" s="770"/>
      <c r="DHH16" s="770"/>
      <c r="DHI16" s="770"/>
      <c r="DHJ16" s="771"/>
      <c r="DHK16" s="770"/>
      <c r="DHL16" s="770"/>
      <c r="DHM16" s="770"/>
      <c r="DHN16" s="770"/>
      <c r="DHO16" s="770"/>
      <c r="DHP16" s="771"/>
      <c r="DHQ16" s="770"/>
      <c r="DHR16" s="770"/>
      <c r="DHS16" s="770"/>
      <c r="DHT16" s="770"/>
      <c r="DHU16" s="770"/>
      <c r="DHV16" s="771"/>
      <c r="DHW16" s="770"/>
      <c r="DHX16" s="770"/>
      <c r="DHY16" s="770"/>
      <c r="DHZ16" s="770"/>
      <c r="DIA16" s="770"/>
      <c r="DIB16" s="771"/>
      <c r="DIC16" s="770"/>
      <c r="DID16" s="770"/>
      <c r="DIE16" s="770"/>
      <c r="DIF16" s="770"/>
      <c r="DIG16" s="770"/>
      <c r="DIH16" s="771"/>
      <c r="DII16" s="770"/>
      <c r="DIJ16" s="770"/>
      <c r="DIK16" s="770"/>
      <c r="DIL16" s="770"/>
      <c r="DIM16" s="770"/>
      <c r="DIN16" s="771"/>
      <c r="DIO16" s="770"/>
      <c r="DIP16" s="770"/>
      <c r="DIQ16" s="770"/>
      <c r="DIR16" s="770"/>
      <c r="DIS16" s="770"/>
      <c r="DIT16" s="771"/>
      <c r="DIU16" s="770"/>
      <c r="DIV16" s="770"/>
      <c r="DIW16" s="770"/>
      <c r="DIX16" s="770"/>
      <c r="DIY16" s="770"/>
      <c r="DIZ16" s="771"/>
      <c r="DJA16" s="770"/>
      <c r="DJB16" s="770"/>
      <c r="DJC16" s="770"/>
      <c r="DJD16" s="770"/>
      <c r="DJE16" s="770"/>
      <c r="DJF16" s="771"/>
      <c r="DJG16" s="770"/>
      <c r="DJH16" s="770"/>
      <c r="DJI16" s="770"/>
      <c r="DJJ16" s="770"/>
      <c r="DJK16" s="770"/>
      <c r="DJL16" s="771"/>
      <c r="DJM16" s="770"/>
      <c r="DJN16" s="770"/>
      <c r="DJO16" s="770"/>
      <c r="DJP16" s="770"/>
      <c r="DJQ16" s="770"/>
      <c r="DJR16" s="771"/>
      <c r="DJS16" s="770"/>
      <c r="DJT16" s="770"/>
      <c r="DJU16" s="770"/>
      <c r="DJV16" s="770"/>
      <c r="DJW16" s="770"/>
      <c r="DJX16" s="771"/>
      <c r="DJY16" s="770"/>
      <c r="DJZ16" s="770"/>
      <c r="DKA16" s="770"/>
      <c r="DKB16" s="770"/>
      <c r="DKC16" s="770"/>
      <c r="DKD16" s="771"/>
      <c r="DKE16" s="770"/>
      <c r="DKF16" s="770"/>
      <c r="DKG16" s="770"/>
      <c r="DKH16" s="770"/>
      <c r="DKI16" s="770"/>
      <c r="DKJ16" s="771"/>
      <c r="DKK16" s="770"/>
      <c r="DKL16" s="770"/>
      <c r="DKM16" s="770"/>
      <c r="DKN16" s="770"/>
      <c r="DKO16" s="770"/>
      <c r="DKP16" s="771"/>
      <c r="DKQ16" s="770"/>
      <c r="DKR16" s="770"/>
      <c r="DKS16" s="770"/>
      <c r="DKT16" s="770"/>
      <c r="DKU16" s="770"/>
      <c r="DKV16" s="771"/>
      <c r="DKW16" s="770"/>
      <c r="DKX16" s="770"/>
      <c r="DKY16" s="770"/>
      <c r="DKZ16" s="770"/>
      <c r="DLA16" s="770"/>
      <c r="DLB16" s="771"/>
      <c r="DLC16" s="770"/>
      <c r="DLD16" s="770"/>
      <c r="DLE16" s="770"/>
      <c r="DLF16" s="770"/>
      <c r="DLG16" s="770"/>
      <c r="DLH16" s="771"/>
      <c r="DLI16" s="770"/>
      <c r="DLJ16" s="770"/>
      <c r="DLK16" s="770"/>
      <c r="DLL16" s="770"/>
      <c r="DLM16" s="770"/>
      <c r="DLN16" s="771"/>
      <c r="DLO16" s="770"/>
      <c r="DLP16" s="770"/>
      <c r="DLQ16" s="770"/>
      <c r="DLR16" s="770"/>
      <c r="DLS16" s="770"/>
      <c r="DLT16" s="771"/>
      <c r="DLU16" s="770"/>
      <c r="DLV16" s="770"/>
      <c r="DLW16" s="770"/>
      <c r="DLX16" s="770"/>
      <c r="DLY16" s="770"/>
      <c r="DLZ16" s="771"/>
      <c r="DMA16" s="770"/>
      <c r="DMB16" s="770"/>
      <c r="DMC16" s="770"/>
      <c r="DMD16" s="770"/>
      <c r="DME16" s="770"/>
      <c r="DMF16" s="771"/>
      <c r="DMG16" s="770"/>
      <c r="DMH16" s="770"/>
      <c r="DMI16" s="770"/>
      <c r="DMJ16" s="770"/>
      <c r="DMK16" s="770"/>
      <c r="DML16" s="771"/>
      <c r="DMM16" s="770"/>
      <c r="DMN16" s="770"/>
      <c r="DMO16" s="770"/>
      <c r="DMP16" s="770"/>
      <c r="DMQ16" s="770"/>
      <c r="DMR16" s="771"/>
      <c r="DMS16" s="770"/>
      <c r="DMT16" s="770"/>
      <c r="DMU16" s="770"/>
      <c r="DMV16" s="770"/>
      <c r="DMW16" s="770"/>
      <c r="DMX16" s="771"/>
      <c r="DMY16" s="770"/>
      <c r="DMZ16" s="770"/>
      <c r="DNA16" s="770"/>
      <c r="DNB16" s="770"/>
      <c r="DNC16" s="770"/>
      <c r="DND16" s="771"/>
      <c r="DNE16" s="770"/>
      <c r="DNF16" s="770"/>
      <c r="DNG16" s="770"/>
      <c r="DNH16" s="770"/>
      <c r="DNI16" s="770"/>
      <c r="DNJ16" s="771"/>
      <c r="DNK16" s="770"/>
      <c r="DNL16" s="770"/>
      <c r="DNM16" s="770"/>
      <c r="DNN16" s="770"/>
      <c r="DNO16" s="770"/>
      <c r="DNP16" s="771"/>
      <c r="DNQ16" s="770"/>
      <c r="DNR16" s="770"/>
      <c r="DNS16" s="770"/>
      <c r="DNT16" s="770"/>
      <c r="DNU16" s="770"/>
      <c r="DNV16" s="771"/>
      <c r="DNW16" s="770"/>
      <c r="DNX16" s="770"/>
      <c r="DNY16" s="770"/>
      <c r="DNZ16" s="770"/>
      <c r="DOA16" s="770"/>
      <c r="DOB16" s="771"/>
      <c r="DOC16" s="770"/>
      <c r="DOD16" s="770"/>
      <c r="DOE16" s="770"/>
      <c r="DOF16" s="770"/>
      <c r="DOG16" s="770"/>
      <c r="DOH16" s="771"/>
      <c r="DOI16" s="770"/>
      <c r="DOJ16" s="770"/>
      <c r="DOK16" s="770"/>
      <c r="DOL16" s="770"/>
      <c r="DOM16" s="770"/>
      <c r="DON16" s="771"/>
      <c r="DOO16" s="770"/>
      <c r="DOP16" s="770"/>
      <c r="DOQ16" s="770"/>
      <c r="DOR16" s="770"/>
      <c r="DOS16" s="770"/>
      <c r="DOT16" s="771"/>
      <c r="DOU16" s="770"/>
      <c r="DOV16" s="770"/>
      <c r="DOW16" s="770"/>
      <c r="DOX16" s="770"/>
      <c r="DOY16" s="770"/>
      <c r="DOZ16" s="771"/>
      <c r="DPA16" s="770"/>
      <c r="DPB16" s="770"/>
      <c r="DPC16" s="770"/>
      <c r="DPD16" s="770"/>
      <c r="DPE16" s="770"/>
      <c r="DPF16" s="771"/>
      <c r="DPG16" s="770"/>
      <c r="DPH16" s="770"/>
      <c r="DPI16" s="770"/>
      <c r="DPJ16" s="770"/>
      <c r="DPK16" s="770"/>
      <c r="DPL16" s="771"/>
      <c r="DPM16" s="770"/>
      <c r="DPN16" s="770"/>
      <c r="DPO16" s="770"/>
      <c r="DPP16" s="770"/>
      <c r="DPQ16" s="770"/>
      <c r="DPR16" s="771"/>
      <c r="DPS16" s="770"/>
      <c r="DPT16" s="770"/>
      <c r="DPU16" s="770"/>
      <c r="DPV16" s="770"/>
      <c r="DPW16" s="770"/>
      <c r="DPX16" s="771"/>
      <c r="DPY16" s="770"/>
      <c r="DPZ16" s="770"/>
      <c r="DQA16" s="770"/>
      <c r="DQB16" s="770"/>
      <c r="DQC16" s="770"/>
      <c r="DQD16" s="771"/>
      <c r="DQE16" s="770"/>
      <c r="DQF16" s="770"/>
      <c r="DQG16" s="770"/>
      <c r="DQH16" s="770"/>
      <c r="DQI16" s="770"/>
      <c r="DQJ16" s="771"/>
      <c r="DQK16" s="770"/>
      <c r="DQL16" s="770"/>
      <c r="DQM16" s="770"/>
      <c r="DQN16" s="770"/>
      <c r="DQO16" s="770"/>
      <c r="DQP16" s="771"/>
      <c r="DQQ16" s="770"/>
      <c r="DQR16" s="770"/>
      <c r="DQS16" s="770"/>
      <c r="DQT16" s="770"/>
      <c r="DQU16" s="770"/>
      <c r="DQV16" s="771"/>
      <c r="DQW16" s="770"/>
      <c r="DQX16" s="770"/>
      <c r="DQY16" s="770"/>
      <c r="DQZ16" s="770"/>
      <c r="DRA16" s="770"/>
      <c r="DRB16" s="771"/>
      <c r="DRC16" s="770"/>
      <c r="DRD16" s="770"/>
      <c r="DRE16" s="770"/>
      <c r="DRF16" s="770"/>
      <c r="DRG16" s="770"/>
      <c r="DRH16" s="771"/>
      <c r="DRI16" s="770"/>
      <c r="DRJ16" s="770"/>
      <c r="DRK16" s="770"/>
      <c r="DRL16" s="770"/>
      <c r="DRM16" s="770"/>
      <c r="DRN16" s="771"/>
      <c r="DRO16" s="770"/>
      <c r="DRP16" s="770"/>
      <c r="DRQ16" s="770"/>
      <c r="DRR16" s="770"/>
      <c r="DRS16" s="770"/>
      <c r="DRT16" s="771"/>
      <c r="DRU16" s="770"/>
      <c r="DRV16" s="770"/>
      <c r="DRW16" s="770"/>
      <c r="DRX16" s="770"/>
      <c r="DRY16" s="770"/>
      <c r="DRZ16" s="771"/>
      <c r="DSA16" s="770"/>
      <c r="DSB16" s="770"/>
      <c r="DSC16" s="770"/>
      <c r="DSD16" s="770"/>
      <c r="DSE16" s="770"/>
      <c r="DSF16" s="771"/>
      <c r="DSG16" s="770"/>
      <c r="DSH16" s="770"/>
      <c r="DSI16" s="770"/>
      <c r="DSJ16" s="770"/>
      <c r="DSK16" s="770"/>
      <c r="DSL16" s="771"/>
      <c r="DSM16" s="770"/>
      <c r="DSN16" s="770"/>
      <c r="DSO16" s="770"/>
      <c r="DSP16" s="770"/>
      <c r="DSQ16" s="770"/>
      <c r="DSR16" s="771"/>
      <c r="DSS16" s="770"/>
      <c r="DST16" s="770"/>
      <c r="DSU16" s="770"/>
      <c r="DSV16" s="770"/>
      <c r="DSW16" s="770"/>
      <c r="DSX16" s="771"/>
      <c r="DSY16" s="770"/>
      <c r="DSZ16" s="770"/>
      <c r="DTA16" s="770"/>
      <c r="DTB16" s="770"/>
      <c r="DTC16" s="770"/>
      <c r="DTD16" s="771"/>
      <c r="DTE16" s="770"/>
      <c r="DTF16" s="770"/>
      <c r="DTG16" s="770"/>
      <c r="DTH16" s="770"/>
      <c r="DTI16" s="770"/>
      <c r="DTJ16" s="771"/>
      <c r="DTK16" s="770"/>
      <c r="DTL16" s="770"/>
      <c r="DTM16" s="770"/>
      <c r="DTN16" s="770"/>
      <c r="DTO16" s="770"/>
      <c r="DTP16" s="771"/>
      <c r="DTQ16" s="770"/>
      <c r="DTR16" s="770"/>
      <c r="DTS16" s="770"/>
      <c r="DTT16" s="770"/>
      <c r="DTU16" s="770"/>
      <c r="DTV16" s="771"/>
      <c r="DTW16" s="770"/>
      <c r="DTX16" s="770"/>
      <c r="DTY16" s="770"/>
      <c r="DTZ16" s="770"/>
      <c r="DUA16" s="770"/>
      <c r="DUB16" s="771"/>
      <c r="DUC16" s="770"/>
      <c r="DUD16" s="770"/>
      <c r="DUE16" s="770"/>
      <c r="DUF16" s="770"/>
      <c r="DUG16" s="770"/>
      <c r="DUH16" s="771"/>
      <c r="DUI16" s="770"/>
      <c r="DUJ16" s="770"/>
      <c r="DUK16" s="770"/>
      <c r="DUL16" s="770"/>
      <c r="DUM16" s="770"/>
      <c r="DUN16" s="771"/>
      <c r="DUO16" s="770"/>
      <c r="DUP16" s="770"/>
      <c r="DUQ16" s="770"/>
      <c r="DUR16" s="770"/>
      <c r="DUS16" s="770"/>
      <c r="DUT16" s="771"/>
      <c r="DUU16" s="770"/>
      <c r="DUV16" s="770"/>
      <c r="DUW16" s="770"/>
      <c r="DUX16" s="770"/>
      <c r="DUY16" s="770"/>
      <c r="DUZ16" s="771"/>
      <c r="DVA16" s="770"/>
      <c r="DVB16" s="770"/>
      <c r="DVC16" s="770"/>
      <c r="DVD16" s="770"/>
      <c r="DVE16" s="770"/>
      <c r="DVF16" s="771"/>
      <c r="DVG16" s="770"/>
      <c r="DVH16" s="770"/>
      <c r="DVI16" s="770"/>
      <c r="DVJ16" s="770"/>
      <c r="DVK16" s="770"/>
      <c r="DVL16" s="771"/>
      <c r="DVM16" s="770"/>
      <c r="DVN16" s="770"/>
      <c r="DVO16" s="770"/>
      <c r="DVP16" s="770"/>
      <c r="DVQ16" s="770"/>
      <c r="DVR16" s="771"/>
      <c r="DVS16" s="770"/>
      <c r="DVT16" s="770"/>
      <c r="DVU16" s="770"/>
      <c r="DVV16" s="770"/>
      <c r="DVW16" s="770"/>
      <c r="DVX16" s="771"/>
      <c r="DVY16" s="770"/>
      <c r="DVZ16" s="770"/>
      <c r="DWA16" s="770"/>
      <c r="DWB16" s="770"/>
      <c r="DWC16" s="770"/>
      <c r="DWD16" s="771"/>
      <c r="DWE16" s="770"/>
      <c r="DWF16" s="770"/>
      <c r="DWG16" s="770"/>
      <c r="DWH16" s="770"/>
      <c r="DWI16" s="770"/>
      <c r="DWJ16" s="771"/>
      <c r="DWK16" s="770"/>
      <c r="DWL16" s="770"/>
      <c r="DWM16" s="770"/>
      <c r="DWN16" s="770"/>
      <c r="DWO16" s="770"/>
      <c r="DWP16" s="771"/>
      <c r="DWQ16" s="770"/>
      <c r="DWR16" s="770"/>
      <c r="DWS16" s="770"/>
      <c r="DWT16" s="770"/>
      <c r="DWU16" s="770"/>
      <c r="DWV16" s="771"/>
      <c r="DWW16" s="770"/>
      <c r="DWX16" s="770"/>
      <c r="DWY16" s="770"/>
      <c r="DWZ16" s="770"/>
      <c r="DXA16" s="770"/>
      <c r="DXB16" s="771"/>
      <c r="DXC16" s="770"/>
      <c r="DXD16" s="770"/>
      <c r="DXE16" s="770"/>
      <c r="DXF16" s="770"/>
      <c r="DXG16" s="770"/>
      <c r="DXH16" s="771"/>
      <c r="DXI16" s="770"/>
      <c r="DXJ16" s="770"/>
      <c r="DXK16" s="770"/>
      <c r="DXL16" s="770"/>
      <c r="DXM16" s="770"/>
      <c r="DXN16" s="771"/>
      <c r="DXO16" s="770"/>
      <c r="DXP16" s="770"/>
      <c r="DXQ16" s="770"/>
      <c r="DXR16" s="770"/>
      <c r="DXS16" s="770"/>
      <c r="DXT16" s="771"/>
      <c r="DXU16" s="770"/>
      <c r="DXV16" s="770"/>
      <c r="DXW16" s="770"/>
      <c r="DXX16" s="770"/>
      <c r="DXY16" s="770"/>
      <c r="DXZ16" s="771"/>
      <c r="DYA16" s="770"/>
      <c r="DYB16" s="770"/>
      <c r="DYC16" s="770"/>
      <c r="DYD16" s="770"/>
      <c r="DYE16" s="770"/>
      <c r="DYF16" s="771"/>
      <c r="DYG16" s="770"/>
      <c r="DYH16" s="770"/>
      <c r="DYI16" s="770"/>
      <c r="DYJ16" s="770"/>
      <c r="DYK16" s="770"/>
      <c r="DYL16" s="771"/>
      <c r="DYM16" s="770"/>
      <c r="DYN16" s="770"/>
      <c r="DYO16" s="770"/>
      <c r="DYP16" s="770"/>
      <c r="DYQ16" s="770"/>
      <c r="DYR16" s="771"/>
      <c r="DYS16" s="770"/>
      <c r="DYT16" s="770"/>
      <c r="DYU16" s="770"/>
      <c r="DYV16" s="770"/>
      <c r="DYW16" s="770"/>
      <c r="DYX16" s="771"/>
      <c r="DYY16" s="770"/>
      <c r="DYZ16" s="770"/>
      <c r="DZA16" s="770"/>
      <c r="DZB16" s="770"/>
      <c r="DZC16" s="770"/>
      <c r="DZD16" s="771"/>
      <c r="DZE16" s="770"/>
      <c r="DZF16" s="770"/>
      <c r="DZG16" s="770"/>
      <c r="DZH16" s="770"/>
      <c r="DZI16" s="770"/>
      <c r="DZJ16" s="771"/>
      <c r="DZK16" s="770"/>
      <c r="DZL16" s="770"/>
      <c r="DZM16" s="770"/>
      <c r="DZN16" s="770"/>
      <c r="DZO16" s="770"/>
      <c r="DZP16" s="771"/>
      <c r="DZQ16" s="770"/>
      <c r="DZR16" s="770"/>
      <c r="DZS16" s="770"/>
      <c r="DZT16" s="770"/>
      <c r="DZU16" s="770"/>
      <c r="DZV16" s="771"/>
      <c r="DZW16" s="770"/>
      <c r="DZX16" s="770"/>
      <c r="DZY16" s="770"/>
      <c r="DZZ16" s="770"/>
      <c r="EAA16" s="770"/>
      <c r="EAB16" s="771"/>
      <c r="EAC16" s="770"/>
      <c r="EAD16" s="770"/>
      <c r="EAE16" s="770"/>
      <c r="EAF16" s="770"/>
      <c r="EAG16" s="770"/>
      <c r="EAH16" s="771"/>
      <c r="EAI16" s="770"/>
      <c r="EAJ16" s="770"/>
      <c r="EAK16" s="770"/>
      <c r="EAL16" s="770"/>
      <c r="EAM16" s="770"/>
      <c r="EAN16" s="771"/>
      <c r="EAO16" s="770"/>
      <c r="EAP16" s="770"/>
      <c r="EAQ16" s="770"/>
      <c r="EAR16" s="770"/>
      <c r="EAS16" s="770"/>
      <c r="EAT16" s="771"/>
      <c r="EAU16" s="770"/>
      <c r="EAV16" s="770"/>
      <c r="EAW16" s="770"/>
      <c r="EAX16" s="770"/>
      <c r="EAY16" s="770"/>
      <c r="EAZ16" s="771"/>
      <c r="EBA16" s="770"/>
      <c r="EBB16" s="770"/>
      <c r="EBC16" s="770"/>
      <c r="EBD16" s="770"/>
      <c r="EBE16" s="770"/>
      <c r="EBF16" s="771"/>
      <c r="EBG16" s="770"/>
      <c r="EBH16" s="770"/>
      <c r="EBI16" s="770"/>
      <c r="EBJ16" s="770"/>
      <c r="EBK16" s="770"/>
      <c r="EBL16" s="771"/>
      <c r="EBM16" s="770"/>
      <c r="EBN16" s="770"/>
      <c r="EBO16" s="770"/>
      <c r="EBP16" s="770"/>
      <c r="EBQ16" s="770"/>
      <c r="EBR16" s="771"/>
      <c r="EBS16" s="770"/>
      <c r="EBT16" s="770"/>
      <c r="EBU16" s="770"/>
      <c r="EBV16" s="770"/>
      <c r="EBW16" s="770"/>
      <c r="EBX16" s="771"/>
      <c r="EBY16" s="770"/>
      <c r="EBZ16" s="770"/>
      <c r="ECA16" s="770"/>
      <c r="ECB16" s="770"/>
      <c r="ECC16" s="770"/>
      <c r="ECD16" s="771"/>
      <c r="ECE16" s="770"/>
      <c r="ECF16" s="770"/>
      <c r="ECG16" s="770"/>
      <c r="ECH16" s="770"/>
      <c r="ECI16" s="770"/>
      <c r="ECJ16" s="771"/>
      <c r="ECK16" s="770"/>
      <c r="ECL16" s="770"/>
      <c r="ECM16" s="770"/>
      <c r="ECN16" s="770"/>
      <c r="ECO16" s="770"/>
      <c r="ECP16" s="771"/>
      <c r="ECQ16" s="770"/>
      <c r="ECR16" s="770"/>
      <c r="ECS16" s="770"/>
      <c r="ECT16" s="770"/>
      <c r="ECU16" s="770"/>
      <c r="ECV16" s="771"/>
      <c r="ECW16" s="770"/>
      <c r="ECX16" s="770"/>
      <c r="ECY16" s="770"/>
      <c r="ECZ16" s="770"/>
      <c r="EDA16" s="770"/>
      <c r="EDB16" s="771"/>
      <c r="EDC16" s="770"/>
      <c r="EDD16" s="770"/>
      <c r="EDE16" s="770"/>
      <c r="EDF16" s="770"/>
      <c r="EDG16" s="770"/>
      <c r="EDH16" s="771"/>
      <c r="EDI16" s="770"/>
      <c r="EDJ16" s="770"/>
      <c r="EDK16" s="770"/>
      <c r="EDL16" s="770"/>
      <c r="EDM16" s="770"/>
      <c r="EDN16" s="771"/>
      <c r="EDO16" s="770"/>
      <c r="EDP16" s="770"/>
      <c r="EDQ16" s="770"/>
      <c r="EDR16" s="770"/>
      <c r="EDS16" s="770"/>
      <c r="EDT16" s="771"/>
      <c r="EDU16" s="770"/>
      <c r="EDV16" s="770"/>
      <c r="EDW16" s="770"/>
      <c r="EDX16" s="770"/>
      <c r="EDY16" s="770"/>
      <c r="EDZ16" s="771"/>
      <c r="EEA16" s="770"/>
      <c r="EEB16" s="770"/>
      <c r="EEC16" s="770"/>
      <c r="EED16" s="770"/>
      <c r="EEE16" s="770"/>
      <c r="EEF16" s="771"/>
      <c r="EEG16" s="770"/>
      <c r="EEH16" s="770"/>
      <c r="EEI16" s="770"/>
      <c r="EEJ16" s="770"/>
      <c r="EEK16" s="770"/>
      <c r="EEL16" s="771"/>
      <c r="EEM16" s="770"/>
      <c r="EEN16" s="770"/>
      <c r="EEO16" s="770"/>
      <c r="EEP16" s="770"/>
      <c r="EEQ16" s="770"/>
      <c r="EER16" s="771"/>
      <c r="EES16" s="770"/>
      <c r="EET16" s="770"/>
      <c r="EEU16" s="770"/>
      <c r="EEV16" s="770"/>
      <c r="EEW16" s="770"/>
      <c r="EEX16" s="771"/>
      <c r="EEY16" s="770"/>
      <c r="EEZ16" s="770"/>
      <c r="EFA16" s="770"/>
      <c r="EFB16" s="770"/>
      <c r="EFC16" s="770"/>
      <c r="EFD16" s="771"/>
      <c r="EFE16" s="770"/>
      <c r="EFF16" s="770"/>
      <c r="EFG16" s="770"/>
      <c r="EFH16" s="770"/>
      <c r="EFI16" s="770"/>
      <c r="EFJ16" s="771"/>
      <c r="EFK16" s="770"/>
      <c r="EFL16" s="770"/>
      <c r="EFM16" s="770"/>
      <c r="EFN16" s="770"/>
      <c r="EFO16" s="770"/>
      <c r="EFP16" s="771"/>
      <c r="EFQ16" s="770"/>
      <c r="EFR16" s="770"/>
      <c r="EFS16" s="770"/>
      <c r="EFT16" s="770"/>
      <c r="EFU16" s="770"/>
      <c r="EFV16" s="771"/>
      <c r="EFW16" s="770"/>
      <c r="EFX16" s="770"/>
      <c r="EFY16" s="770"/>
      <c r="EFZ16" s="770"/>
      <c r="EGA16" s="770"/>
      <c r="EGB16" s="771"/>
      <c r="EGC16" s="770"/>
      <c r="EGD16" s="770"/>
      <c r="EGE16" s="770"/>
      <c r="EGF16" s="770"/>
      <c r="EGG16" s="770"/>
      <c r="EGH16" s="771"/>
      <c r="EGI16" s="770"/>
      <c r="EGJ16" s="770"/>
      <c r="EGK16" s="770"/>
      <c r="EGL16" s="770"/>
      <c r="EGM16" s="770"/>
      <c r="EGN16" s="771"/>
      <c r="EGO16" s="770"/>
      <c r="EGP16" s="770"/>
      <c r="EGQ16" s="770"/>
      <c r="EGR16" s="770"/>
      <c r="EGS16" s="770"/>
      <c r="EGT16" s="771"/>
      <c r="EGU16" s="770"/>
      <c r="EGV16" s="770"/>
      <c r="EGW16" s="770"/>
      <c r="EGX16" s="770"/>
      <c r="EGY16" s="770"/>
      <c r="EGZ16" s="771"/>
      <c r="EHA16" s="770"/>
      <c r="EHB16" s="770"/>
      <c r="EHC16" s="770"/>
      <c r="EHD16" s="770"/>
      <c r="EHE16" s="770"/>
      <c r="EHF16" s="771"/>
      <c r="EHG16" s="770"/>
      <c r="EHH16" s="770"/>
      <c r="EHI16" s="770"/>
      <c r="EHJ16" s="770"/>
      <c r="EHK16" s="770"/>
      <c r="EHL16" s="771"/>
      <c r="EHM16" s="770"/>
      <c r="EHN16" s="770"/>
      <c r="EHO16" s="770"/>
      <c r="EHP16" s="770"/>
      <c r="EHQ16" s="770"/>
      <c r="EHR16" s="771"/>
      <c r="EHS16" s="770"/>
      <c r="EHT16" s="770"/>
      <c r="EHU16" s="770"/>
      <c r="EHV16" s="770"/>
      <c r="EHW16" s="770"/>
      <c r="EHX16" s="771"/>
      <c r="EHY16" s="770"/>
      <c r="EHZ16" s="770"/>
      <c r="EIA16" s="770"/>
      <c r="EIB16" s="770"/>
      <c r="EIC16" s="770"/>
      <c r="EID16" s="771"/>
      <c r="EIE16" s="770"/>
      <c r="EIF16" s="770"/>
      <c r="EIG16" s="770"/>
      <c r="EIH16" s="770"/>
      <c r="EII16" s="770"/>
      <c r="EIJ16" s="771"/>
      <c r="EIK16" s="770"/>
      <c r="EIL16" s="770"/>
      <c r="EIM16" s="770"/>
      <c r="EIN16" s="770"/>
      <c r="EIO16" s="770"/>
      <c r="EIP16" s="771"/>
      <c r="EIQ16" s="770"/>
      <c r="EIR16" s="770"/>
      <c r="EIS16" s="770"/>
      <c r="EIT16" s="770"/>
      <c r="EIU16" s="770"/>
      <c r="EIV16" s="771"/>
      <c r="EIW16" s="770"/>
      <c r="EIX16" s="770"/>
      <c r="EIY16" s="770"/>
      <c r="EIZ16" s="770"/>
      <c r="EJA16" s="770"/>
      <c r="EJB16" s="771"/>
      <c r="EJC16" s="770"/>
      <c r="EJD16" s="770"/>
      <c r="EJE16" s="770"/>
      <c r="EJF16" s="770"/>
      <c r="EJG16" s="770"/>
      <c r="EJH16" s="771"/>
      <c r="EJI16" s="770"/>
      <c r="EJJ16" s="770"/>
      <c r="EJK16" s="770"/>
      <c r="EJL16" s="770"/>
      <c r="EJM16" s="770"/>
      <c r="EJN16" s="771"/>
      <c r="EJO16" s="770"/>
      <c r="EJP16" s="770"/>
      <c r="EJQ16" s="770"/>
      <c r="EJR16" s="770"/>
      <c r="EJS16" s="770"/>
      <c r="EJT16" s="771"/>
      <c r="EJU16" s="770"/>
      <c r="EJV16" s="770"/>
      <c r="EJW16" s="770"/>
      <c r="EJX16" s="770"/>
      <c r="EJY16" s="770"/>
      <c r="EJZ16" s="771"/>
      <c r="EKA16" s="770"/>
      <c r="EKB16" s="770"/>
      <c r="EKC16" s="770"/>
      <c r="EKD16" s="770"/>
      <c r="EKE16" s="770"/>
      <c r="EKF16" s="771"/>
      <c r="EKG16" s="770"/>
      <c r="EKH16" s="770"/>
      <c r="EKI16" s="770"/>
      <c r="EKJ16" s="770"/>
      <c r="EKK16" s="770"/>
      <c r="EKL16" s="771"/>
      <c r="EKM16" s="770"/>
      <c r="EKN16" s="770"/>
      <c r="EKO16" s="770"/>
      <c r="EKP16" s="770"/>
      <c r="EKQ16" s="770"/>
      <c r="EKR16" s="771"/>
      <c r="EKS16" s="770"/>
      <c r="EKT16" s="770"/>
      <c r="EKU16" s="770"/>
      <c r="EKV16" s="770"/>
      <c r="EKW16" s="770"/>
      <c r="EKX16" s="771"/>
      <c r="EKY16" s="770"/>
      <c r="EKZ16" s="770"/>
      <c r="ELA16" s="770"/>
      <c r="ELB16" s="770"/>
      <c r="ELC16" s="770"/>
      <c r="ELD16" s="771"/>
      <c r="ELE16" s="770"/>
      <c r="ELF16" s="770"/>
      <c r="ELG16" s="770"/>
      <c r="ELH16" s="770"/>
      <c r="ELI16" s="770"/>
      <c r="ELJ16" s="771"/>
      <c r="ELK16" s="770"/>
      <c r="ELL16" s="770"/>
      <c r="ELM16" s="770"/>
      <c r="ELN16" s="770"/>
      <c r="ELO16" s="770"/>
      <c r="ELP16" s="771"/>
      <c r="ELQ16" s="770"/>
      <c r="ELR16" s="770"/>
      <c r="ELS16" s="770"/>
      <c r="ELT16" s="770"/>
      <c r="ELU16" s="770"/>
      <c r="ELV16" s="771"/>
      <c r="ELW16" s="770"/>
      <c r="ELX16" s="770"/>
      <c r="ELY16" s="770"/>
      <c r="ELZ16" s="770"/>
      <c r="EMA16" s="770"/>
      <c r="EMB16" s="771"/>
      <c r="EMC16" s="770"/>
      <c r="EMD16" s="770"/>
      <c r="EME16" s="770"/>
      <c r="EMF16" s="770"/>
      <c r="EMG16" s="770"/>
      <c r="EMH16" s="771"/>
      <c r="EMI16" s="770"/>
      <c r="EMJ16" s="770"/>
      <c r="EMK16" s="770"/>
      <c r="EML16" s="770"/>
      <c r="EMM16" s="770"/>
      <c r="EMN16" s="771"/>
      <c r="EMO16" s="770"/>
      <c r="EMP16" s="770"/>
      <c r="EMQ16" s="770"/>
      <c r="EMR16" s="770"/>
      <c r="EMS16" s="770"/>
      <c r="EMT16" s="771"/>
      <c r="EMU16" s="770"/>
      <c r="EMV16" s="770"/>
      <c r="EMW16" s="770"/>
      <c r="EMX16" s="770"/>
      <c r="EMY16" s="770"/>
      <c r="EMZ16" s="771"/>
      <c r="ENA16" s="770"/>
      <c r="ENB16" s="770"/>
      <c r="ENC16" s="770"/>
      <c r="END16" s="770"/>
      <c r="ENE16" s="770"/>
      <c r="ENF16" s="771"/>
      <c r="ENG16" s="770"/>
      <c r="ENH16" s="770"/>
      <c r="ENI16" s="770"/>
      <c r="ENJ16" s="770"/>
      <c r="ENK16" s="770"/>
      <c r="ENL16" s="771"/>
      <c r="ENM16" s="770"/>
      <c r="ENN16" s="770"/>
      <c r="ENO16" s="770"/>
      <c r="ENP16" s="770"/>
      <c r="ENQ16" s="770"/>
      <c r="ENR16" s="771"/>
      <c r="ENS16" s="770"/>
      <c r="ENT16" s="770"/>
      <c r="ENU16" s="770"/>
      <c r="ENV16" s="770"/>
      <c r="ENW16" s="770"/>
      <c r="ENX16" s="771"/>
      <c r="ENY16" s="770"/>
      <c r="ENZ16" s="770"/>
      <c r="EOA16" s="770"/>
      <c r="EOB16" s="770"/>
      <c r="EOC16" s="770"/>
      <c r="EOD16" s="771"/>
      <c r="EOE16" s="770"/>
      <c r="EOF16" s="770"/>
      <c r="EOG16" s="770"/>
      <c r="EOH16" s="770"/>
      <c r="EOI16" s="770"/>
      <c r="EOJ16" s="771"/>
      <c r="EOK16" s="770"/>
      <c r="EOL16" s="770"/>
      <c r="EOM16" s="770"/>
      <c r="EON16" s="770"/>
      <c r="EOO16" s="770"/>
      <c r="EOP16" s="771"/>
      <c r="EOQ16" s="770"/>
      <c r="EOR16" s="770"/>
      <c r="EOS16" s="770"/>
      <c r="EOT16" s="770"/>
      <c r="EOU16" s="770"/>
      <c r="EOV16" s="771"/>
      <c r="EOW16" s="770"/>
      <c r="EOX16" s="770"/>
      <c r="EOY16" s="770"/>
      <c r="EOZ16" s="770"/>
      <c r="EPA16" s="770"/>
      <c r="EPB16" s="771"/>
      <c r="EPC16" s="770"/>
      <c r="EPD16" s="770"/>
      <c r="EPE16" s="770"/>
      <c r="EPF16" s="770"/>
      <c r="EPG16" s="770"/>
      <c r="EPH16" s="771"/>
      <c r="EPI16" s="770"/>
      <c r="EPJ16" s="770"/>
      <c r="EPK16" s="770"/>
      <c r="EPL16" s="770"/>
      <c r="EPM16" s="770"/>
      <c r="EPN16" s="771"/>
      <c r="EPO16" s="770"/>
      <c r="EPP16" s="770"/>
      <c r="EPQ16" s="770"/>
      <c r="EPR16" s="770"/>
      <c r="EPS16" s="770"/>
      <c r="EPT16" s="771"/>
      <c r="EPU16" s="770"/>
      <c r="EPV16" s="770"/>
      <c r="EPW16" s="770"/>
      <c r="EPX16" s="770"/>
      <c r="EPY16" s="770"/>
      <c r="EPZ16" s="771"/>
      <c r="EQA16" s="770"/>
      <c r="EQB16" s="770"/>
      <c r="EQC16" s="770"/>
      <c r="EQD16" s="770"/>
      <c r="EQE16" s="770"/>
      <c r="EQF16" s="771"/>
      <c r="EQG16" s="770"/>
      <c r="EQH16" s="770"/>
      <c r="EQI16" s="770"/>
      <c r="EQJ16" s="770"/>
      <c r="EQK16" s="770"/>
      <c r="EQL16" s="771"/>
      <c r="EQM16" s="770"/>
      <c r="EQN16" s="770"/>
      <c r="EQO16" s="770"/>
      <c r="EQP16" s="770"/>
      <c r="EQQ16" s="770"/>
      <c r="EQR16" s="771"/>
      <c r="EQS16" s="770"/>
      <c r="EQT16" s="770"/>
      <c r="EQU16" s="770"/>
      <c r="EQV16" s="770"/>
      <c r="EQW16" s="770"/>
      <c r="EQX16" s="771"/>
      <c r="EQY16" s="770"/>
      <c r="EQZ16" s="770"/>
      <c r="ERA16" s="770"/>
      <c r="ERB16" s="770"/>
      <c r="ERC16" s="770"/>
      <c r="ERD16" s="771"/>
      <c r="ERE16" s="770"/>
      <c r="ERF16" s="770"/>
      <c r="ERG16" s="770"/>
      <c r="ERH16" s="770"/>
      <c r="ERI16" s="770"/>
      <c r="ERJ16" s="771"/>
      <c r="ERK16" s="770"/>
      <c r="ERL16" s="770"/>
      <c r="ERM16" s="770"/>
      <c r="ERN16" s="770"/>
      <c r="ERO16" s="770"/>
      <c r="ERP16" s="771"/>
      <c r="ERQ16" s="770"/>
      <c r="ERR16" s="770"/>
      <c r="ERS16" s="770"/>
      <c r="ERT16" s="770"/>
      <c r="ERU16" s="770"/>
      <c r="ERV16" s="771"/>
      <c r="ERW16" s="770"/>
      <c r="ERX16" s="770"/>
      <c r="ERY16" s="770"/>
      <c r="ERZ16" s="770"/>
      <c r="ESA16" s="770"/>
      <c r="ESB16" s="771"/>
      <c r="ESC16" s="770"/>
      <c r="ESD16" s="770"/>
      <c r="ESE16" s="770"/>
      <c r="ESF16" s="770"/>
      <c r="ESG16" s="770"/>
      <c r="ESH16" s="771"/>
      <c r="ESI16" s="770"/>
      <c r="ESJ16" s="770"/>
      <c r="ESK16" s="770"/>
      <c r="ESL16" s="770"/>
      <c r="ESM16" s="770"/>
      <c r="ESN16" s="771"/>
      <c r="ESO16" s="770"/>
      <c r="ESP16" s="770"/>
      <c r="ESQ16" s="770"/>
      <c r="ESR16" s="770"/>
      <c r="ESS16" s="770"/>
      <c r="EST16" s="771"/>
      <c r="ESU16" s="770"/>
      <c r="ESV16" s="770"/>
      <c r="ESW16" s="770"/>
      <c r="ESX16" s="770"/>
      <c r="ESY16" s="770"/>
      <c r="ESZ16" s="771"/>
      <c r="ETA16" s="770"/>
      <c r="ETB16" s="770"/>
      <c r="ETC16" s="770"/>
      <c r="ETD16" s="770"/>
      <c r="ETE16" s="770"/>
      <c r="ETF16" s="771"/>
      <c r="ETG16" s="770"/>
      <c r="ETH16" s="770"/>
      <c r="ETI16" s="770"/>
      <c r="ETJ16" s="770"/>
      <c r="ETK16" s="770"/>
      <c r="ETL16" s="771"/>
      <c r="ETM16" s="770"/>
      <c r="ETN16" s="770"/>
      <c r="ETO16" s="770"/>
      <c r="ETP16" s="770"/>
      <c r="ETQ16" s="770"/>
      <c r="ETR16" s="771"/>
      <c r="ETS16" s="770"/>
      <c r="ETT16" s="770"/>
      <c r="ETU16" s="770"/>
      <c r="ETV16" s="770"/>
      <c r="ETW16" s="770"/>
      <c r="ETX16" s="771"/>
      <c r="ETY16" s="770"/>
      <c r="ETZ16" s="770"/>
      <c r="EUA16" s="770"/>
      <c r="EUB16" s="770"/>
      <c r="EUC16" s="770"/>
      <c r="EUD16" s="771"/>
      <c r="EUE16" s="770"/>
      <c r="EUF16" s="770"/>
      <c r="EUG16" s="770"/>
      <c r="EUH16" s="770"/>
      <c r="EUI16" s="770"/>
      <c r="EUJ16" s="771"/>
      <c r="EUK16" s="770"/>
      <c r="EUL16" s="770"/>
      <c r="EUM16" s="770"/>
      <c r="EUN16" s="770"/>
      <c r="EUO16" s="770"/>
      <c r="EUP16" s="771"/>
      <c r="EUQ16" s="770"/>
      <c r="EUR16" s="770"/>
      <c r="EUS16" s="770"/>
      <c r="EUT16" s="770"/>
      <c r="EUU16" s="770"/>
      <c r="EUV16" s="771"/>
      <c r="EUW16" s="770"/>
      <c r="EUX16" s="770"/>
      <c r="EUY16" s="770"/>
      <c r="EUZ16" s="770"/>
      <c r="EVA16" s="770"/>
      <c r="EVB16" s="771"/>
      <c r="EVC16" s="770"/>
      <c r="EVD16" s="770"/>
      <c r="EVE16" s="770"/>
      <c r="EVF16" s="770"/>
      <c r="EVG16" s="770"/>
      <c r="EVH16" s="771"/>
      <c r="EVI16" s="770"/>
      <c r="EVJ16" s="770"/>
      <c r="EVK16" s="770"/>
      <c r="EVL16" s="770"/>
      <c r="EVM16" s="770"/>
      <c r="EVN16" s="771"/>
      <c r="EVO16" s="770"/>
      <c r="EVP16" s="770"/>
      <c r="EVQ16" s="770"/>
      <c r="EVR16" s="770"/>
      <c r="EVS16" s="770"/>
      <c r="EVT16" s="771"/>
      <c r="EVU16" s="770"/>
      <c r="EVV16" s="770"/>
      <c r="EVW16" s="770"/>
      <c r="EVX16" s="770"/>
      <c r="EVY16" s="770"/>
      <c r="EVZ16" s="771"/>
      <c r="EWA16" s="770"/>
      <c r="EWB16" s="770"/>
      <c r="EWC16" s="770"/>
      <c r="EWD16" s="770"/>
      <c r="EWE16" s="770"/>
      <c r="EWF16" s="771"/>
      <c r="EWG16" s="770"/>
      <c r="EWH16" s="770"/>
      <c r="EWI16" s="770"/>
      <c r="EWJ16" s="770"/>
      <c r="EWK16" s="770"/>
      <c r="EWL16" s="771"/>
      <c r="EWM16" s="770"/>
      <c r="EWN16" s="770"/>
      <c r="EWO16" s="770"/>
      <c r="EWP16" s="770"/>
      <c r="EWQ16" s="770"/>
      <c r="EWR16" s="771"/>
      <c r="EWS16" s="770"/>
      <c r="EWT16" s="770"/>
      <c r="EWU16" s="770"/>
      <c r="EWV16" s="770"/>
      <c r="EWW16" s="770"/>
      <c r="EWX16" s="771"/>
      <c r="EWY16" s="770"/>
      <c r="EWZ16" s="770"/>
      <c r="EXA16" s="770"/>
      <c r="EXB16" s="770"/>
      <c r="EXC16" s="770"/>
      <c r="EXD16" s="771"/>
      <c r="EXE16" s="770"/>
      <c r="EXF16" s="770"/>
      <c r="EXG16" s="770"/>
      <c r="EXH16" s="770"/>
      <c r="EXI16" s="770"/>
      <c r="EXJ16" s="771"/>
      <c r="EXK16" s="770"/>
      <c r="EXL16" s="770"/>
      <c r="EXM16" s="770"/>
      <c r="EXN16" s="770"/>
      <c r="EXO16" s="770"/>
      <c r="EXP16" s="771"/>
      <c r="EXQ16" s="770"/>
      <c r="EXR16" s="770"/>
      <c r="EXS16" s="770"/>
      <c r="EXT16" s="770"/>
      <c r="EXU16" s="770"/>
      <c r="EXV16" s="771"/>
      <c r="EXW16" s="770"/>
      <c r="EXX16" s="770"/>
      <c r="EXY16" s="770"/>
      <c r="EXZ16" s="770"/>
      <c r="EYA16" s="770"/>
      <c r="EYB16" s="771"/>
      <c r="EYC16" s="770"/>
      <c r="EYD16" s="770"/>
      <c r="EYE16" s="770"/>
      <c r="EYF16" s="770"/>
      <c r="EYG16" s="770"/>
      <c r="EYH16" s="771"/>
      <c r="EYI16" s="770"/>
      <c r="EYJ16" s="770"/>
      <c r="EYK16" s="770"/>
      <c r="EYL16" s="770"/>
      <c r="EYM16" s="770"/>
      <c r="EYN16" s="771"/>
      <c r="EYO16" s="770"/>
      <c r="EYP16" s="770"/>
      <c r="EYQ16" s="770"/>
      <c r="EYR16" s="770"/>
      <c r="EYS16" s="770"/>
      <c r="EYT16" s="771"/>
      <c r="EYU16" s="770"/>
      <c r="EYV16" s="770"/>
      <c r="EYW16" s="770"/>
      <c r="EYX16" s="770"/>
      <c r="EYY16" s="770"/>
      <c r="EYZ16" s="771"/>
      <c r="EZA16" s="770"/>
      <c r="EZB16" s="770"/>
      <c r="EZC16" s="770"/>
      <c r="EZD16" s="770"/>
      <c r="EZE16" s="770"/>
      <c r="EZF16" s="771"/>
      <c r="EZG16" s="770"/>
      <c r="EZH16" s="770"/>
      <c r="EZI16" s="770"/>
      <c r="EZJ16" s="770"/>
      <c r="EZK16" s="770"/>
      <c r="EZL16" s="771"/>
      <c r="EZM16" s="770"/>
      <c r="EZN16" s="770"/>
      <c r="EZO16" s="770"/>
      <c r="EZP16" s="770"/>
      <c r="EZQ16" s="770"/>
      <c r="EZR16" s="771"/>
      <c r="EZS16" s="770"/>
      <c r="EZT16" s="770"/>
      <c r="EZU16" s="770"/>
      <c r="EZV16" s="770"/>
      <c r="EZW16" s="770"/>
      <c r="EZX16" s="771"/>
      <c r="EZY16" s="770"/>
      <c r="EZZ16" s="770"/>
      <c r="FAA16" s="770"/>
      <c r="FAB16" s="770"/>
      <c r="FAC16" s="770"/>
      <c r="FAD16" s="771"/>
      <c r="FAE16" s="770"/>
      <c r="FAF16" s="770"/>
      <c r="FAG16" s="770"/>
      <c r="FAH16" s="770"/>
      <c r="FAI16" s="770"/>
      <c r="FAJ16" s="771"/>
      <c r="FAK16" s="770"/>
      <c r="FAL16" s="770"/>
      <c r="FAM16" s="770"/>
      <c r="FAN16" s="770"/>
      <c r="FAO16" s="770"/>
      <c r="FAP16" s="771"/>
      <c r="FAQ16" s="770"/>
      <c r="FAR16" s="770"/>
      <c r="FAS16" s="770"/>
      <c r="FAT16" s="770"/>
      <c r="FAU16" s="770"/>
      <c r="FAV16" s="771"/>
      <c r="FAW16" s="770"/>
      <c r="FAX16" s="770"/>
      <c r="FAY16" s="770"/>
      <c r="FAZ16" s="770"/>
      <c r="FBA16" s="770"/>
      <c r="FBB16" s="771"/>
      <c r="FBC16" s="770"/>
      <c r="FBD16" s="770"/>
      <c r="FBE16" s="770"/>
      <c r="FBF16" s="770"/>
      <c r="FBG16" s="770"/>
      <c r="FBH16" s="771"/>
      <c r="FBI16" s="770"/>
      <c r="FBJ16" s="770"/>
      <c r="FBK16" s="770"/>
      <c r="FBL16" s="770"/>
      <c r="FBM16" s="770"/>
      <c r="FBN16" s="771"/>
      <c r="FBO16" s="770"/>
      <c r="FBP16" s="770"/>
      <c r="FBQ16" s="770"/>
      <c r="FBR16" s="770"/>
      <c r="FBS16" s="770"/>
      <c r="FBT16" s="771"/>
      <c r="FBU16" s="770"/>
      <c r="FBV16" s="770"/>
      <c r="FBW16" s="770"/>
      <c r="FBX16" s="770"/>
      <c r="FBY16" s="770"/>
      <c r="FBZ16" s="771"/>
      <c r="FCA16" s="770"/>
      <c r="FCB16" s="770"/>
      <c r="FCC16" s="770"/>
      <c r="FCD16" s="770"/>
      <c r="FCE16" s="770"/>
      <c r="FCF16" s="771"/>
      <c r="FCG16" s="770"/>
      <c r="FCH16" s="770"/>
      <c r="FCI16" s="770"/>
      <c r="FCJ16" s="770"/>
      <c r="FCK16" s="770"/>
      <c r="FCL16" s="771"/>
      <c r="FCM16" s="770"/>
      <c r="FCN16" s="770"/>
      <c r="FCO16" s="770"/>
      <c r="FCP16" s="770"/>
      <c r="FCQ16" s="770"/>
      <c r="FCR16" s="771"/>
      <c r="FCS16" s="770"/>
      <c r="FCT16" s="770"/>
      <c r="FCU16" s="770"/>
      <c r="FCV16" s="770"/>
      <c r="FCW16" s="770"/>
      <c r="FCX16" s="771"/>
      <c r="FCY16" s="770"/>
      <c r="FCZ16" s="770"/>
      <c r="FDA16" s="770"/>
      <c r="FDB16" s="770"/>
      <c r="FDC16" s="770"/>
      <c r="FDD16" s="771"/>
      <c r="FDE16" s="770"/>
      <c r="FDF16" s="770"/>
      <c r="FDG16" s="770"/>
      <c r="FDH16" s="770"/>
      <c r="FDI16" s="770"/>
      <c r="FDJ16" s="771"/>
      <c r="FDK16" s="770"/>
      <c r="FDL16" s="770"/>
      <c r="FDM16" s="770"/>
      <c r="FDN16" s="770"/>
      <c r="FDO16" s="770"/>
      <c r="FDP16" s="771"/>
      <c r="FDQ16" s="770"/>
      <c r="FDR16" s="770"/>
      <c r="FDS16" s="770"/>
      <c r="FDT16" s="770"/>
      <c r="FDU16" s="770"/>
      <c r="FDV16" s="771"/>
      <c r="FDW16" s="770"/>
      <c r="FDX16" s="770"/>
      <c r="FDY16" s="770"/>
      <c r="FDZ16" s="770"/>
      <c r="FEA16" s="770"/>
      <c r="FEB16" s="771"/>
      <c r="FEC16" s="770"/>
      <c r="FED16" s="770"/>
      <c r="FEE16" s="770"/>
      <c r="FEF16" s="770"/>
      <c r="FEG16" s="770"/>
      <c r="FEH16" s="771"/>
      <c r="FEI16" s="770"/>
      <c r="FEJ16" s="770"/>
      <c r="FEK16" s="770"/>
      <c r="FEL16" s="770"/>
      <c r="FEM16" s="770"/>
      <c r="FEN16" s="771"/>
      <c r="FEO16" s="770"/>
      <c r="FEP16" s="770"/>
      <c r="FEQ16" s="770"/>
      <c r="FER16" s="770"/>
      <c r="FES16" s="770"/>
      <c r="FET16" s="771"/>
      <c r="FEU16" s="770"/>
      <c r="FEV16" s="770"/>
      <c r="FEW16" s="770"/>
      <c r="FEX16" s="770"/>
      <c r="FEY16" s="770"/>
      <c r="FEZ16" s="771"/>
      <c r="FFA16" s="770"/>
      <c r="FFB16" s="770"/>
      <c r="FFC16" s="770"/>
      <c r="FFD16" s="770"/>
      <c r="FFE16" s="770"/>
      <c r="FFF16" s="771"/>
      <c r="FFG16" s="770"/>
      <c r="FFH16" s="770"/>
      <c r="FFI16" s="770"/>
      <c r="FFJ16" s="770"/>
      <c r="FFK16" s="770"/>
      <c r="FFL16" s="771"/>
      <c r="FFM16" s="770"/>
      <c r="FFN16" s="770"/>
      <c r="FFO16" s="770"/>
      <c r="FFP16" s="770"/>
      <c r="FFQ16" s="770"/>
      <c r="FFR16" s="771"/>
      <c r="FFS16" s="770"/>
      <c r="FFT16" s="770"/>
      <c r="FFU16" s="770"/>
      <c r="FFV16" s="770"/>
      <c r="FFW16" s="770"/>
      <c r="FFX16" s="771"/>
      <c r="FFY16" s="770"/>
      <c r="FFZ16" s="770"/>
      <c r="FGA16" s="770"/>
      <c r="FGB16" s="770"/>
      <c r="FGC16" s="770"/>
      <c r="FGD16" s="771"/>
      <c r="FGE16" s="770"/>
      <c r="FGF16" s="770"/>
      <c r="FGG16" s="770"/>
      <c r="FGH16" s="770"/>
      <c r="FGI16" s="770"/>
      <c r="FGJ16" s="771"/>
      <c r="FGK16" s="770"/>
      <c r="FGL16" s="770"/>
      <c r="FGM16" s="770"/>
      <c r="FGN16" s="770"/>
      <c r="FGO16" s="770"/>
      <c r="FGP16" s="771"/>
      <c r="FGQ16" s="770"/>
      <c r="FGR16" s="770"/>
      <c r="FGS16" s="770"/>
      <c r="FGT16" s="770"/>
      <c r="FGU16" s="770"/>
      <c r="FGV16" s="771"/>
      <c r="FGW16" s="770"/>
      <c r="FGX16" s="770"/>
      <c r="FGY16" s="770"/>
      <c r="FGZ16" s="770"/>
      <c r="FHA16" s="770"/>
      <c r="FHB16" s="771"/>
      <c r="FHC16" s="770"/>
      <c r="FHD16" s="770"/>
      <c r="FHE16" s="770"/>
      <c r="FHF16" s="770"/>
      <c r="FHG16" s="770"/>
      <c r="FHH16" s="771"/>
      <c r="FHI16" s="770"/>
      <c r="FHJ16" s="770"/>
      <c r="FHK16" s="770"/>
      <c r="FHL16" s="770"/>
      <c r="FHM16" s="770"/>
      <c r="FHN16" s="771"/>
      <c r="FHO16" s="770"/>
      <c r="FHP16" s="770"/>
      <c r="FHQ16" s="770"/>
      <c r="FHR16" s="770"/>
      <c r="FHS16" s="770"/>
      <c r="FHT16" s="771"/>
      <c r="FHU16" s="770"/>
      <c r="FHV16" s="770"/>
      <c r="FHW16" s="770"/>
      <c r="FHX16" s="770"/>
      <c r="FHY16" s="770"/>
      <c r="FHZ16" s="771"/>
      <c r="FIA16" s="770"/>
      <c r="FIB16" s="770"/>
      <c r="FIC16" s="770"/>
      <c r="FID16" s="770"/>
      <c r="FIE16" s="770"/>
      <c r="FIF16" s="771"/>
      <c r="FIG16" s="770"/>
      <c r="FIH16" s="770"/>
      <c r="FII16" s="770"/>
      <c r="FIJ16" s="770"/>
      <c r="FIK16" s="770"/>
      <c r="FIL16" s="771"/>
      <c r="FIM16" s="770"/>
      <c r="FIN16" s="770"/>
      <c r="FIO16" s="770"/>
      <c r="FIP16" s="770"/>
      <c r="FIQ16" s="770"/>
      <c r="FIR16" s="771"/>
      <c r="FIS16" s="770"/>
      <c r="FIT16" s="770"/>
      <c r="FIU16" s="770"/>
      <c r="FIV16" s="770"/>
      <c r="FIW16" s="770"/>
      <c r="FIX16" s="771"/>
      <c r="FIY16" s="770"/>
      <c r="FIZ16" s="770"/>
      <c r="FJA16" s="770"/>
      <c r="FJB16" s="770"/>
      <c r="FJC16" s="770"/>
      <c r="FJD16" s="771"/>
      <c r="FJE16" s="770"/>
      <c r="FJF16" s="770"/>
      <c r="FJG16" s="770"/>
      <c r="FJH16" s="770"/>
      <c r="FJI16" s="770"/>
      <c r="FJJ16" s="771"/>
      <c r="FJK16" s="770"/>
      <c r="FJL16" s="770"/>
      <c r="FJM16" s="770"/>
      <c r="FJN16" s="770"/>
      <c r="FJO16" s="770"/>
      <c r="FJP16" s="771"/>
      <c r="FJQ16" s="770"/>
      <c r="FJR16" s="770"/>
      <c r="FJS16" s="770"/>
      <c r="FJT16" s="770"/>
      <c r="FJU16" s="770"/>
      <c r="FJV16" s="771"/>
      <c r="FJW16" s="770"/>
      <c r="FJX16" s="770"/>
      <c r="FJY16" s="770"/>
      <c r="FJZ16" s="770"/>
      <c r="FKA16" s="770"/>
      <c r="FKB16" s="771"/>
      <c r="FKC16" s="770"/>
      <c r="FKD16" s="770"/>
      <c r="FKE16" s="770"/>
      <c r="FKF16" s="770"/>
      <c r="FKG16" s="770"/>
      <c r="FKH16" s="771"/>
      <c r="FKI16" s="770"/>
      <c r="FKJ16" s="770"/>
      <c r="FKK16" s="770"/>
      <c r="FKL16" s="770"/>
      <c r="FKM16" s="770"/>
      <c r="FKN16" s="771"/>
      <c r="FKO16" s="770"/>
      <c r="FKP16" s="770"/>
      <c r="FKQ16" s="770"/>
      <c r="FKR16" s="770"/>
      <c r="FKS16" s="770"/>
      <c r="FKT16" s="771"/>
      <c r="FKU16" s="770"/>
      <c r="FKV16" s="770"/>
      <c r="FKW16" s="770"/>
      <c r="FKX16" s="770"/>
      <c r="FKY16" s="770"/>
      <c r="FKZ16" s="771"/>
      <c r="FLA16" s="770"/>
      <c r="FLB16" s="770"/>
      <c r="FLC16" s="770"/>
      <c r="FLD16" s="770"/>
      <c r="FLE16" s="770"/>
      <c r="FLF16" s="771"/>
      <c r="FLG16" s="770"/>
      <c r="FLH16" s="770"/>
      <c r="FLI16" s="770"/>
      <c r="FLJ16" s="770"/>
      <c r="FLK16" s="770"/>
      <c r="FLL16" s="771"/>
      <c r="FLM16" s="770"/>
      <c r="FLN16" s="770"/>
      <c r="FLO16" s="770"/>
      <c r="FLP16" s="770"/>
      <c r="FLQ16" s="770"/>
      <c r="FLR16" s="771"/>
      <c r="FLS16" s="770"/>
      <c r="FLT16" s="770"/>
      <c r="FLU16" s="770"/>
      <c r="FLV16" s="770"/>
      <c r="FLW16" s="770"/>
      <c r="FLX16" s="771"/>
      <c r="FLY16" s="770"/>
      <c r="FLZ16" s="770"/>
      <c r="FMA16" s="770"/>
      <c r="FMB16" s="770"/>
      <c r="FMC16" s="770"/>
      <c r="FMD16" s="771"/>
      <c r="FME16" s="770"/>
      <c r="FMF16" s="770"/>
      <c r="FMG16" s="770"/>
      <c r="FMH16" s="770"/>
      <c r="FMI16" s="770"/>
      <c r="FMJ16" s="771"/>
      <c r="FMK16" s="770"/>
      <c r="FML16" s="770"/>
      <c r="FMM16" s="770"/>
      <c r="FMN16" s="770"/>
      <c r="FMO16" s="770"/>
      <c r="FMP16" s="771"/>
      <c r="FMQ16" s="770"/>
      <c r="FMR16" s="770"/>
      <c r="FMS16" s="770"/>
      <c r="FMT16" s="770"/>
      <c r="FMU16" s="770"/>
      <c r="FMV16" s="771"/>
      <c r="FMW16" s="770"/>
      <c r="FMX16" s="770"/>
      <c r="FMY16" s="770"/>
      <c r="FMZ16" s="770"/>
      <c r="FNA16" s="770"/>
      <c r="FNB16" s="771"/>
      <c r="FNC16" s="770"/>
      <c r="FND16" s="770"/>
      <c r="FNE16" s="770"/>
      <c r="FNF16" s="770"/>
      <c r="FNG16" s="770"/>
      <c r="FNH16" s="771"/>
      <c r="FNI16" s="770"/>
      <c r="FNJ16" s="770"/>
      <c r="FNK16" s="770"/>
      <c r="FNL16" s="770"/>
      <c r="FNM16" s="770"/>
      <c r="FNN16" s="771"/>
      <c r="FNO16" s="770"/>
      <c r="FNP16" s="770"/>
      <c r="FNQ16" s="770"/>
      <c r="FNR16" s="770"/>
      <c r="FNS16" s="770"/>
      <c r="FNT16" s="771"/>
      <c r="FNU16" s="770"/>
      <c r="FNV16" s="770"/>
      <c r="FNW16" s="770"/>
      <c r="FNX16" s="770"/>
      <c r="FNY16" s="770"/>
      <c r="FNZ16" s="771"/>
      <c r="FOA16" s="770"/>
      <c r="FOB16" s="770"/>
      <c r="FOC16" s="770"/>
      <c r="FOD16" s="770"/>
      <c r="FOE16" s="770"/>
      <c r="FOF16" s="771"/>
      <c r="FOG16" s="770"/>
      <c r="FOH16" s="770"/>
      <c r="FOI16" s="770"/>
      <c r="FOJ16" s="770"/>
      <c r="FOK16" s="770"/>
      <c r="FOL16" s="771"/>
      <c r="FOM16" s="770"/>
      <c r="FON16" s="770"/>
      <c r="FOO16" s="770"/>
      <c r="FOP16" s="770"/>
      <c r="FOQ16" s="770"/>
      <c r="FOR16" s="771"/>
      <c r="FOS16" s="770"/>
      <c r="FOT16" s="770"/>
      <c r="FOU16" s="770"/>
      <c r="FOV16" s="770"/>
      <c r="FOW16" s="770"/>
      <c r="FOX16" s="771"/>
      <c r="FOY16" s="770"/>
      <c r="FOZ16" s="770"/>
      <c r="FPA16" s="770"/>
      <c r="FPB16" s="770"/>
      <c r="FPC16" s="770"/>
      <c r="FPD16" s="771"/>
      <c r="FPE16" s="770"/>
      <c r="FPF16" s="770"/>
      <c r="FPG16" s="770"/>
      <c r="FPH16" s="770"/>
      <c r="FPI16" s="770"/>
      <c r="FPJ16" s="771"/>
      <c r="FPK16" s="770"/>
      <c r="FPL16" s="770"/>
      <c r="FPM16" s="770"/>
      <c r="FPN16" s="770"/>
      <c r="FPO16" s="770"/>
      <c r="FPP16" s="771"/>
      <c r="FPQ16" s="770"/>
      <c r="FPR16" s="770"/>
      <c r="FPS16" s="770"/>
      <c r="FPT16" s="770"/>
      <c r="FPU16" s="770"/>
      <c r="FPV16" s="771"/>
      <c r="FPW16" s="770"/>
      <c r="FPX16" s="770"/>
      <c r="FPY16" s="770"/>
      <c r="FPZ16" s="770"/>
      <c r="FQA16" s="770"/>
      <c r="FQB16" s="771"/>
      <c r="FQC16" s="770"/>
      <c r="FQD16" s="770"/>
      <c r="FQE16" s="770"/>
      <c r="FQF16" s="770"/>
      <c r="FQG16" s="770"/>
      <c r="FQH16" s="771"/>
      <c r="FQI16" s="770"/>
      <c r="FQJ16" s="770"/>
      <c r="FQK16" s="770"/>
      <c r="FQL16" s="770"/>
      <c r="FQM16" s="770"/>
      <c r="FQN16" s="771"/>
      <c r="FQO16" s="770"/>
      <c r="FQP16" s="770"/>
      <c r="FQQ16" s="770"/>
      <c r="FQR16" s="770"/>
      <c r="FQS16" s="770"/>
      <c r="FQT16" s="771"/>
      <c r="FQU16" s="770"/>
      <c r="FQV16" s="770"/>
      <c r="FQW16" s="770"/>
      <c r="FQX16" s="770"/>
      <c r="FQY16" s="770"/>
      <c r="FQZ16" s="771"/>
      <c r="FRA16" s="770"/>
      <c r="FRB16" s="770"/>
      <c r="FRC16" s="770"/>
      <c r="FRD16" s="770"/>
      <c r="FRE16" s="770"/>
      <c r="FRF16" s="771"/>
      <c r="FRG16" s="770"/>
      <c r="FRH16" s="770"/>
      <c r="FRI16" s="770"/>
      <c r="FRJ16" s="770"/>
      <c r="FRK16" s="770"/>
      <c r="FRL16" s="771"/>
      <c r="FRM16" s="770"/>
      <c r="FRN16" s="770"/>
      <c r="FRO16" s="770"/>
      <c r="FRP16" s="770"/>
      <c r="FRQ16" s="770"/>
      <c r="FRR16" s="771"/>
      <c r="FRS16" s="770"/>
      <c r="FRT16" s="770"/>
      <c r="FRU16" s="770"/>
      <c r="FRV16" s="770"/>
      <c r="FRW16" s="770"/>
      <c r="FRX16" s="771"/>
      <c r="FRY16" s="770"/>
      <c r="FRZ16" s="770"/>
      <c r="FSA16" s="770"/>
      <c r="FSB16" s="770"/>
      <c r="FSC16" s="770"/>
      <c r="FSD16" s="771"/>
      <c r="FSE16" s="770"/>
      <c r="FSF16" s="770"/>
      <c r="FSG16" s="770"/>
      <c r="FSH16" s="770"/>
      <c r="FSI16" s="770"/>
      <c r="FSJ16" s="771"/>
      <c r="FSK16" s="770"/>
      <c r="FSL16" s="770"/>
      <c r="FSM16" s="770"/>
      <c r="FSN16" s="770"/>
      <c r="FSO16" s="770"/>
      <c r="FSP16" s="771"/>
      <c r="FSQ16" s="770"/>
      <c r="FSR16" s="770"/>
      <c r="FSS16" s="770"/>
      <c r="FST16" s="770"/>
      <c r="FSU16" s="770"/>
      <c r="FSV16" s="771"/>
      <c r="FSW16" s="770"/>
      <c r="FSX16" s="770"/>
      <c r="FSY16" s="770"/>
      <c r="FSZ16" s="770"/>
      <c r="FTA16" s="770"/>
      <c r="FTB16" s="771"/>
      <c r="FTC16" s="770"/>
      <c r="FTD16" s="770"/>
      <c r="FTE16" s="770"/>
      <c r="FTF16" s="770"/>
      <c r="FTG16" s="770"/>
      <c r="FTH16" s="771"/>
      <c r="FTI16" s="770"/>
      <c r="FTJ16" s="770"/>
      <c r="FTK16" s="770"/>
      <c r="FTL16" s="770"/>
      <c r="FTM16" s="770"/>
      <c r="FTN16" s="771"/>
      <c r="FTO16" s="770"/>
      <c r="FTP16" s="770"/>
      <c r="FTQ16" s="770"/>
      <c r="FTR16" s="770"/>
      <c r="FTS16" s="770"/>
      <c r="FTT16" s="771"/>
      <c r="FTU16" s="770"/>
      <c r="FTV16" s="770"/>
      <c r="FTW16" s="770"/>
      <c r="FTX16" s="770"/>
      <c r="FTY16" s="770"/>
      <c r="FTZ16" s="771"/>
      <c r="FUA16" s="770"/>
      <c r="FUB16" s="770"/>
      <c r="FUC16" s="770"/>
      <c r="FUD16" s="770"/>
      <c r="FUE16" s="770"/>
      <c r="FUF16" s="771"/>
      <c r="FUG16" s="770"/>
      <c r="FUH16" s="770"/>
      <c r="FUI16" s="770"/>
      <c r="FUJ16" s="770"/>
      <c r="FUK16" s="770"/>
      <c r="FUL16" s="771"/>
      <c r="FUM16" s="770"/>
      <c r="FUN16" s="770"/>
      <c r="FUO16" s="770"/>
      <c r="FUP16" s="770"/>
      <c r="FUQ16" s="770"/>
      <c r="FUR16" s="771"/>
      <c r="FUS16" s="770"/>
      <c r="FUT16" s="770"/>
      <c r="FUU16" s="770"/>
      <c r="FUV16" s="770"/>
      <c r="FUW16" s="770"/>
      <c r="FUX16" s="771"/>
      <c r="FUY16" s="770"/>
      <c r="FUZ16" s="770"/>
      <c r="FVA16" s="770"/>
      <c r="FVB16" s="770"/>
      <c r="FVC16" s="770"/>
      <c r="FVD16" s="771"/>
      <c r="FVE16" s="770"/>
      <c r="FVF16" s="770"/>
      <c r="FVG16" s="770"/>
      <c r="FVH16" s="770"/>
      <c r="FVI16" s="770"/>
      <c r="FVJ16" s="771"/>
      <c r="FVK16" s="770"/>
      <c r="FVL16" s="770"/>
      <c r="FVM16" s="770"/>
      <c r="FVN16" s="770"/>
      <c r="FVO16" s="770"/>
      <c r="FVP16" s="771"/>
      <c r="FVQ16" s="770"/>
      <c r="FVR16" s="770"/>
      <c r="FVS16" s="770"/>
      <c r="FVT16" s="770"/>
      <c r="FVU16" s="770"/>
      <c r="FVV16" s="771"/>
      <c r="FVW16" s="770"/>
      <c r="FVX16" s="770"/>
      <c r="FVY16" s="770"/>
      <c r="FVZ16" s="770"/>
      <c r="FWA16" s="770"/>
      <c r="FWB16" s="771"/>
      <c r="FWC16" s="770"/>
      <c r="FWD16" s="770"/>
      <c r="FWE16" s="770"/>
      <c r="FWF16" s="770"/>
      <c r="FWG16" s="770"/>
      <c r="FWH16" s="771"/>
      <c r="FWI16" s="770"/>
      <c r="FWJ16" s="770"/>
      <c r="FWK16" s="770"/>
      <c r="FWL16" s="770"/>
      <c r="FWM16" s="770"/>
      <c r="FWN16" s="771"/>
      <c r="FWO16" s="770"/>
      <c r="FWP16" s="770"/>
      <c r="FWQ16" s="770"/>
      <c r="FWR16" s="770"/>
      <c r="FWS16" s="770"/>
      <c r="FWT16" s="771"/>
      <c r="FWU16" s="770"/>
      <c r="FWV16" s="770"/>
      <c r="FWW16" s="770"/>
      <c r="FWX16" s="770"/>
      <c r="FWY16" s="770"/>
      <c r="FWZ16" s="771"/>
      <c r="FXA16" s="770"/>
      <c r="FXB16" s="770"/>
      <c r="FXC16" s="770"/>
      <c r="FXD16" s="770"/>
      <c r="FXE16" s="770"/>
      <c r="FXF16" s="771"/>
      <c r="FXG16" s="770"/>
      <c r="FXH16" s="770"/>
      <c r="FXI16" s="770"/>
      <c r="FXJ16" s="770"/>
      <c r="FXK16" s="770"/>
      <c r="FXL16" s="771"/>
      <c r="FXM16" s="770"/>
      <c r="FXN16" s="770"/>
      <c r="FXO16" s="770"/>
      <c r="FXP16" s="770"/>
      <c r="FXQ16" s="770"/>
      <c r="FXR16" s="771"/>
      <c r="FXS16" s="770"/>
      <c r="FXT16" s="770"/>
      <c r="FXU16" s="770"/>
      <c r="FXV16" s="770"/>
      <c r="FXW16" s="770"/>
      <c r="FXX16" s="771"/>
      <c r="FXY16" s="770"/>
      <c r="FXZ16" s="770"/>
      <c r="FYA16" s="770"/>
      <c r="FYB16" s="770"/>
      <c r="FYC16" s="770"/>
      <c r="FYD16" s="771"/>
      <c r="FYE16" s="770"/>
      <c r="FYF16" s="770"/>
      <c r="FYG16" s="770"/>
      <c r="FYH16" s="770"/>
      <c r="FYI16" s="770"/>
      <c r="FYJ16" s="771"/>
      <c r="FYK16" s="770"/>
      <c r="FYL16" s="770"/>
      <c r="FYM16" s="770"/>
      <c r="FYN16" s="770"/>
      <c r="FYO16" s="770"/>
      <c r="FYP16" s="771"/>
      <c r="FYQ16" s="770"/>
      <c r="FYR16" s="770"/>
      <c r="FYS16" s="770"/>
      <c r="FYT16" s="770"/>
      <c r="FYU16" s="770"/>
      <c r="FYV16" s="771"/>
      <c r="FYW16" s="770"/>
      <c r="FYX16" s="770"/>
      <c r="FYY16" s="770"/>
      <c r="FYZ16" s="770"/>
      <c r="FZA16" s="770"/>
      <c r="FZB16" s="771"/>
      <c r="FZC16" s="770"/>
      <c r="FZD16" s="770"/>
      <c r="FZE16" s="770"/>
      <c r="FZF16" s="770"/>
      <c r="FZG16" s="770"/>
      <c r="FZH16" s="771"/>
      <c r="FZI16" s="770"/>
      <c r="FZJ16" s="770"/>
      <c r="FZK16" s="770"/>
      <c r="FZL16" s="770"/>
      <c r="FZM16" s="770"/>
      <c r="FZN16" s="771"/>
      <c r="FZO16" s="770"/>
      <c r="FZP16" s="770"/>
      <c r="FZQ16" s="770"/>
      <c r="FZR16" s="770"/>
      <c r="FZS16" s="770"/>
      <c r="FZT16" s="771"/>
      <c r="FZU16" s="770"/>
      <c r="FZV16" s="770"/>
      <c r="FZW16" s="770"/>
      <c r="FZX16" s="770"/>
      <c r="FZY16" s="770"/>
      <c r="FZZ16" s="771"/>
      <c r="GAA16" s="770"/>
      <c r="GAB16" s="770"/>
      <c r="GAC16" s="770"/>
      <c r="GAD16" s="770"/>
      <c r="GAE16" s="770"/>
      <c r="GAF16" s="771"/>
      <c r="GAG16" s="770"/>
      <c r="GAH16" s="770"/>
      <c r="GAI16" s="770"/>
      <c r="GAJ16" s="770"/>
      <c r="GAK16" s="770"/>
      <c r="GAL16" s="771"/>
      <c r="GAM16" s="770"/>
      <c r="GAN16" s="770"/>
      <c r="GAO16" s="770"/>
      <c r="GAP16" s="770"/>
      <c r="GAQ16" s="770"/>
      <c r="GAR16" s="771"/>
      <c r="GAS16" s="770"/>
      <c r="GAT16" s="770"/>
      <c r="GAU16" s="770"/>
      <c r="GAV16" s="770"/>
      <c r="GAW16" s="770"/>
      <c r="GAX16" s="771"/>
      <c r="GAY16" s="770"/>
      <c r="GAZ16" s="770"/>
      <c r="GBA16" s="770"/>
      <c r="GBB16" s="770"/>
      <c r="GBC16" s="770"/>
      <c r="GBD16" s="771"/>
      <c r="GBE16" s="770"/>
      <c r="GBF16" s="770"/>
      <c r="GBG16" s="770"/>
      <c r="GBH16" s="770"/>
      <c r="GBI16" s="770"/>
      <c r="GBJ16" s="771"/>
      <c r="GBK16" s="770"/>
      <c r="GBL16" s="770"/>
      <c r="GBM16" s="770"/>
      <c r="GBN16" s="770"/>
      <c r="GBO16" s="770"/>
      <c r="GBP16" s="771"/>
      <c r="GBQ16" s="770"/>
      <c r="GBR16" s="770"/>
      <c r="GBS16" s="770"/>
      <c r="GBT16" s="770"/>
      <c r="GBU16" s="770"/>
      <c r="GBV16" s="771"/>
      <c r="GBW16" s="770"/>
      <c r="GBX16" s="770"/>
      <c r="GBY16" s="770"/>
      <c r="GBZ16" s="770"/>
      <c r="GCA16" s="770"/>
      <c r="GCB16" s="771"/>
      <c r="GCC16" s="770"/>
      <c r="GCD16" s="770"/>
      <c r="GCE16" s="770"/>
      <c r="GCF16" s="770"/>
      <c r="GCG16" s="770"/>
      <c r="GCH16" s="771"/>
      <c r="GCI16" s="770"/>
      <c r="GCJ16" s="770"/>
      <c r="GCK16" s="770"/>
      <c r="GCL16" s="770"/>
      <c r="GCM16" s="770"/>
      <c r="GCN16" s="771"/>
      <c r="GCO16" s="770"/>
      <c r="GCP16" s="770"/>
      <c r="GCQ16" s="770"/>
      <c r="GCR16" s="770"/>
      <c r="GCS16" s="770"/>
      <c r="GCT16" s="771"/>
      <c r="GCU16" s="770"/>
      <c r="GCV16" s="770"/>
      <c r="GCW16" s="770"/>
      <c r="GCX16" s="770"/>
      <c r="GCY16" s="770"/>
      <c r="GCZ16" s="771"/>
      <c r="GDA16" s="770"/>
      <c r="GDB16" s="770"/>
      <c r="GDC16" s="770"/>
      <c r="GDD16" s="770"/>
      <c r="GDE16" s="770"/>
      <c r="GDF16" s="771"/>
      <c r="GDG16" s="770"/>
      <c r="GDH16" s="770"/>
      <c r="GDI16" s="770"/>
      <c r="GDJ16" s="770"/>
      <c r="GDK16" s="770"/>
      <c r="GDL16" s="771"/>
      <c r="GDM16" s="770"/>
      <c r="GDN16" s="770"/>
      <c r="GDO16" s="770"/>
      <c r="GDP16" s="770"/>
      <c r="GDQ16" s="770"/>
      <c r="GDR16" s="771"/>
      <c r="GDS16" s="770"/>
      <c r="GDT16" s="770"/>
      <c r="GDU16" s="770"/>
      <c r="GDV16" s="770"/>
      <c r="GDW16" s="770"/>
      <c r="GDX16" s="771"/>
      <c r="GDY16" s="770"/>
      <c r="GDZ16" s="770"/>
      <c r="GEA16" s="770"/>
      <c r="GEB16" s="770"/>
      <c r="GEC16" s="770"/>
      <c r="GED16" s="771"/>
      <c r="GEE16" s="770"/>
      <c r="GEF16" s="770"/>
      <c r="GEG16" s="770"/>
      <c r="GEH16" s="770"/>
      <c r="GEI16" s="770"/>
      <c r="GEJ16" s="771"/>
      <c r="GEK16" s="770"/>
      <c r="GEL16" s="770"/>
      <c r="GEM16" s="770"/>
      <c r="GEN16" s="770"/>
      <c r="GEO16" s="770"/>
      <c r="GEP16" s="771"/>
      <c r="GEQ16" s="770"/>
      <c r="GER16" s="770"/>
      <c r="GES16" s="770"/>
      <c r="GET16" s="770"/>
      <c r="GEU16" s="770"/>
      <c r="GEV16" s="771"/>
      <c r="GEW16" s="770"/>
      <c r="GEX16" s="770"/>
      <c r="GEY16" s="770"/>
      <c r="GEZ16" s="770"/>
      <c r="GFA16" s="770"/>
      <c r="GFB16" s="771"/>
      <c r="GFC16" s="770"/>
      <c r="GFD16" s="770"/>
      <c r="GFE16" s="770"/>
      <c r="GFF16" s="770"/>
      <c r="GFG16" s="770"/>
      <c r="GFH16" s="771"/>
      <c r="GFI16" s="770"/>
      <c r="GFJ16" s="770"/>
      <c r="GFK16" s="770"/>
      <c r="GFL16" s="770"/>
      <c r="GFM16" s="770"/>
      <c r="GFN16" s="771"/>
      <c r="GFO16" s="770"/>
      <c r="GFP16" s="770"/>
      <c r="GFQ16" s="770"/>
      <c r="GFR16" s="770"/>
      <c r="GFS16" s="770"/>
      <c r="GFT16" s="771"/>
      <c r="GFU16" s="770"/>
      <c r="GFV16" s="770"/>
      <c r="GFW16" s="770"/>
      <c r="GFX16" s="770"/>
      <c r="GFY16" s="770"/>
      <c r="GFZ16" s="771"/>
      <c r="GGA16" s="770"/>
      <c r="GGB16" s="770"/>
      <c r="GGC16" s="770"/>
      <c r="GGD16" s="770"/>
      <c r="GGE16" s="770"/>
      <c r="GGF16" s="771"/>
      <c r="GGG16" s="770"/>
      <c r="GGH16" s="770"/>
      <c r="GGI16" s="770"/>
      <c r="GGJ16" s="770"/>
      <c r="GGK16" s="770"/>
      <c r="GGL16" s="771"/>
      <c r="GGM16" s="770"/>
      <c r="GGN16" s="770"/>
      <c r="GGO16" s="770"/>
      <c r="GGP16" s="770"/>
      <c r="GGQ16" s="770"/>
      <c r="GGR16" s="771"/>
      <c r="GGS16" s="770"/>
      <c r="GGT16" s="770"/>
      <c r="GGU16" s="770"/>
      <c r="GGV16" s="770"/>
      <c r="GGW16" s="770"/>
      <c r="GGX16" s="771"/>
      <c r="GGY16" s="770"/>
      <c r="GGZ16" s="770"/>
      <c r="GHA16" s="770"/>
      <c r="GHB16" s="770"/>
      <c r="GHC16" s="770"/>
      <c r="GHD16" s="771"/>
      <c r="GHE16" s="770"/>
      <c r="GHF16" s="770"/>
      <c r="GHG16" s="770"/>
      <c r="GHH16" s="770"/>
      <c r="GHI16" s="770"/>
      <c r="GHJ16" s="771"/>
      <c r="GHK16" s="770"/>
      <c r="GHL16" s="770"/>
      <c r="GHM16" s="770"/>
      <c r="GHN16" s="770"/>
      <c r="GHO16" s="770"/>
      <c r="GHP16" s="771"/>
      <c r="GHQ16" s="770"/>
      <c r="GHR16" s="770"/>
      <c r="GHS16" s="770"/>
      <c r="GHT16" s="770"/>
      <c r="GHU16" s="770"/>
      <c r="GHV16" s="771"/>
      <c r="GHW16" s="770"/>
      <c r="GHX16" s="770"/>
      <c r="GHY16" s="770"/>
      <c r="GHZ16" s="770"/>
      <c r="GIA16" s="770"/>
      <c r="GIB16" s="771"/>
      <c r="GIC16" s="770"/>
      <c r="GID16" s="770"/>
      <c r="GIE16" s="770"/>
      <c r="GIF16" s="770"/>
      <c r="GIG16" s="770"/>
      <c r="GIH16" s="771"/>
      <c r="GII16" s="770"/>
      <c r="GIJ16" s="770"/>
      <c r="GIK16" s="770"/>
      <c r="GIL16" s="770"/>
      <c r="GIM16" s="770"/>
      <c r="GIN16" s="771"/>
      <c r="GIO16" s="770"/>
      <c r="GIP16" s="770"/>
      <c r="GIQ16" s="770"/>
      <c r="GIR16" s="770"/>
      <c r="GIS16" s="770"/>
      <c r="GIT16" s="771"/>
      <c r="GIU16" s="770"/>
      <c r="GIV16" s="770"/>
      <c r="GIW16" s="770"/>
      <c r="GIX16" s="770"/>
      <c r="GIY16" s="770"/>
      <c r="GIZ16" s="771"/>
      <c r="GJA16" s="770"/>
      <c r="GJB16" s="770"/>
      <c r="GJC16" s="770"/>
      <c r="GJD16" s="770"/>
      <c r="GJE16" s="770"/>
      <c r="GJF16" s="771"/>
      <c r="GJG16" s="770"/>
      <c r="GJH16" s="770"/>
      <c r="GJI16" s="770"/>
      <c r="GJJ16" s="770"/>
      <c r="GJK16" s="770"/>
      <c r="GJL16" s="771"/>
      <c r="GJM16" s="770"/>
      <c r="GJN16" s="770"/>
      <c r="GJO16" s="770"/>
      <c r="GJP16" s="770"/>
      <c r="GJQ16" s="770"/>
      <c r="GJR16" s="771"/>
      <c r="GJS16" s="770"/>
      <c r="GJT16" s="770"/>
      <c r="GJU16" s="770"/>
      <c r="GJV16" s="770"/>
      <c r="GJW16" s="770"/>
      <c r="GJX16" s="771"/>
      <c r="GJY16" s="770"/>
      <c r="GJZ16" s="770"/>
      <c r="GKA16" s="770"/>
      <c r="GKB16" s="770"/>
      <c r="GKC16" s="770"/>
      <c r="GKD16" s="771"/>
      <c r="GKE16" s="770"/>
      <c r="GKF16" s="770"/>
      <c r="GKG16" s="770"/>
      <c r="GKH16" s="770"/>
      <c r="GKI16" s="770"/>
      <c r="GKJ16" s="771"/>
      <c r="GKK16" s="770"/>
      <c r="GKL16" s="770"/>
      <c r="GKM16" s="770"/>
      <c r="GKN16" s="770"/>
      <c r="GKO16" s="770"/>
      <c r="GKP16" s="771"/>
      <c r="GKQ16" s="770"/>
      <c r="GKR16" s="770"/>
      <c r="GKS16" s="770"/>
      <c r="GKT16" s="770"/>
      <c r="GKU16" s="770"/>
      <c r="GKV16" s="771"/>
      <c r="GKW16" s="770"/>
      <c r="GKX16" s="770"/>
      <c r="GKY16" s="770"/>
      <c r="GKZ16" s="770"/>
      <c r="GLA16" s="770"/>
      <c r="GLB16" s="771"/>
      <c r="GLC16" s="770"/>
      <c r="GLD16" s="770"/>
      <c r="GLE16" s="770"/>
      <c r="GLF16" s="770"/>
      <c r="GLG16" s="770"/>
      <c r="GLH16" s="771"/>
      <c r="GLI16" s="770"/>
      <c r="GLJ16" s="770"/>
      <c r="GLK16" s="770"/>
      <c r="GLL16" s="770"/>
      <c r="GLM16" s="770"/>
      <c r="GLN16" s="771"/>
      <c r="GLO16" s="770"/>
      <c r="GLP16" s="770"/>
      <c r="GLQ16" s="770"/>
      <c r="GLR16" s="770"/>
      <c r="GLS16" s="770"/>
      <c r="GLT16" s="771"/>
      <c r="GLU16" s="770"/>
      <c r="GLV16" s="770"/>
      <c r="GLW16" s="770"/>
      <c r="GLX16" s="770"/>
      <c r="GLY16" s="770"/>
      <c r="GLZ16" s="771"/>
      <c r="GMA16" s="770"/>
      <c r="GMB16" s="770"/>
      <c r="GMC16" s="770"/>
      <c r="GMD16" s="770"/>
      <c r="GME16" s="770"/>
      <c r="GMF16" s="771"/>
      <c r="GMG16" s="770"/>
      <c r="GMH16" s="770"/>
      <c r="GMI16" s="770"/>
      <c r="GMJ16" s="770"/>
      <c r="GMK16" s="770"/>
      <c r="GML16" s="771"/>
      <c r="GMM16" s="770"/>
      <c r="GMN16" s="770"/>
      <c r="GMO16" s="770"/>
      <c r="GMP16" s="770"/>
      <c r="GMQ16" s="770"/>
      <c r="GMR16" s="771"/>
      <c r="GMS16" s="770"/>
      <c r="GMT16" s="770"/>
      <c r="GMU16" s="770"/>
      <c r="GMV16" s="770"/>
      <c r="GMW16" s="770"/>
      <c r="GMX16" s="771"/>
      <c r="GMY16" s="770"/>
      <c r="GMZ16" s="770"/>
      <c r="GNA16" s="770"/>
      <c r="GNB16" s="770"/>
      <c r="GNC16" s="770"/>
      <c r="GND16" s="771"/>
      <c r="GNE16" s="770"/>
      <c r="GNF16" s="770"/>
      <c r="GNG16" s="770"/>
      <c r="GNH16" s="770"/>
      <c r="GNI16" s="770"/>
      <c r="GNJ16" s="771"/>
      <c r="GNK16" s="770"/>
      <c r="GNL16" s="770"/>
      <c r="GNM16" s="770"/>
      <c r="GNN16" s="770"/>
      <c r="GNO16" s="770"/>
      <c r="GNP16" s="771"/>
      <c r="GNQ16" s="770"/>
      <c r="GNR16" s="770"/>
      <c r="GNS16" s="770"/>
      <c r="GNT16" s="770"/>
      <c r="GNU16" s="770"/>
      <c r="GNV16" s="771"/>
      <c r="GNW16" s="770"/>
      <c r="GNX16" s="770"/>
      <c r="GNY16" s="770"/>
      <c r="GNZ16" s="770"/>
      <c r="GOA16" s="770"/>
      <c r="GOB16" s="771"/>
      <c r="GOC16" s="770"/>
      <c r="GOD16" s="770"/>
      <c r="GOE16" s="770"/>
      <c r="GOF16" s="770"/>
      <c r="GOG16" s="770"/>
      <c r="GOH16" s="771"/>
      <c r="GOI16" s="770"/>
      <c r="GOJ16" s="770"/>
      <c r="GOK16" s="770"/>
      <c r="GOL16" s="770"/>
      <c r="GOM16" s="770"/>
      <c r="GON16" s="771"/>
      <c r="GOO16" s="770"/>
      <c r="GOP16" s="770"/>
      <c r="GOQ16" s="770"/>
      <c r="GOR16" s="770"/>
      <c r="GOS16" s="770"/>
      <c r="GOT16" s="771"/>
      <c r="GOU16" s="770"/>
      <c r="GOV16" s="770"/>
      <c r="GOW16" s="770"/>
      <c r="GOX16" s="770"/>
      <c r="GOY16" s="770"/>
      <c r="GOZ16" s="771"/>
      <c r="GPA16" s="770"/>
      <c r="GPB16" s="770"/>
      <c r="GPC16" s="770"/>
      <c r="GPD16" s="770"/>
      <c r="GPE16" s="770"/>
      <c r="GPF16" s="771"/>
      <c r="GPG16" s="770"/>
      <c r="GPH16" s="770"/>
      <c r="GPI16" s="770"/>
      <c r="GPJ16" s="770"/>
      <c r="GPK16" s="770"/>
      <c r="GPL16" s="771"/>
      <c r="GPM16" s="770"/>
      <c r="GPN16" s="770"/>
      <c r="GPO16" s="770"/>
      <c r="GPP16" s="770"/>
      <c r="GPQ16" s="770"/>
      <c r="GPR16" s="771"/>
      <c r="GPS16" s="770"/>
      <c r="GPT16" s="770"/>
      <c r="GPU16" s="770"/>
      <c r="GPV16" s="770"/>
      <c r="GPW16" s="770"/>
      <c r="GPX16" s="771"/>
      <c r="GPY16" s="770"/>
      <c r="GPZ16" s="770"/>
      <c r="GQA16" s="770"/>
      <c r="GQB16" s="770"/>
      <c r="GQC16" s="770"/>
      <c r="GQD16" s="771"/>
      <c r="GQE16" s="770"/>
      <c r="GQF16" s="770"/>
      <c r="GQG16" s="770"/>
      <c r="GQH16" s="770"/>
      <c r="GQI16" s="770"/>
      <c r="GQJ16" s="771"/>
      <c r="GQK16" s="770"/>
      <c r="GQL16" s="770"/>
      <c r="GQM16" s="770"/>
      <c r="GQN16" s="770"/>
      <c r="GQO16" s="770"/>
      <c r="GQP16" s="771"/>
      <c r="GQQ16" s="770"/>
      <c r="GQR16" s="770"/>
      <c r="GQS16" s="770"/>
      <c r="GQT16" s="770"/>
      <c r="GQU16" s="770"/>
      <c r="GQV16" s="771"/>
      <c r="GQW16" s="770"/>
      <c r="GQX16" s="770"/>
      <c r="GQY16" s="770"/>
      <c r="GQZ16" s="770"/>
      <c r="GRA16" s="770"/>
      <c r="GRB16" s="771"/>
      <c r="GRC16" s="770"/>
      <c r="GRD16" s="770"/>
      <c r="GRE16" s="770"/>
      <c r="GRF16" s="770"/>
      <c r="GRG16" s="770"/>
      <c r="GRH16" s="771"/>
      <c r="GRI16" s="770"/>
      <c r="GRJ16" s="770"/>
      <c r="GRK16" s="770"/>
      <c r="GRL16" s="770"/>
      <c r="GRM16" s="770"/>
      <c r="GRN16" s="771"/>
      <c r="GRO16" s="770"/>
      <c r="GRP16" s="770"/>
      <c r="GRQ16" s="770"/>
      <c r="GRR16" s="770"/>
      <c r="GRS16" s="770"/>
      <c r="GRT16" s="771"/>
      <c r="GRU16" s="770"/>
      <c r="GRV16" s="770"/>
      <c r="GRW16" s="770"/>
      <c r="GRX16" s="770"/>
      <c r="GRY16" s="770"/>
      <c r="GRZ16" s="771"/>
      <c r="GSA16" s="770"/>
      <c r="GSB16" s="770"/>
      <c r="GSC16" s="770"/>
      <c r="GSD16" s="770"/>
      <c r="GSE16" s="770"/>
      <c r="GSF16" s="771"/>
      <c r="GSG16" s="770"/>
      <c r="GSH16" s="770"/>
      <c r="GSI16" s="770"/>
      <c r="GSJ16" s="770"/>
      <c r="GSK16" s="770"/>
      <c r="GSL16" s="771"/>
      <c r="GSM16" s="770"/>
      <c r="GSN16" s="770"/>
      <c r="GSO16" s="770"/>
      <c r="GSP16" s="770"/>
      <c r="GSQ16" s="770"/>
      <c r="GSR16" s="771"/>
      <c r="GSS16" s="770"/>
      <c r="GST16" s="770"/>
      <c r="GSU16" s="770"/>
      <c r="GSV16" s="770"/>
      <c r="GSW16" s="770"/>
      <c r="GSX16" s="771"/>
      <c r="GSY16" s="770"/>
      <c r="GSZ16" s="770"/>
      <c r="GTA16" s="770"/>
      <c r="GTB16" s="770"/>
      <c r="GTC16" s="770"/>
      <c r="GTD16" s="771"/>
      <c r="GTE16" s="770"/>
      <c r="GTF16" s="770"/>
      <c r="GTG16" s="770"/>
      <c r="GTH16" s="770"/>
      <c r="GTI16" s="770"/>
      <c r="GTJ16" s="771"/>
      <c r="GTK16" s="770"/>
      <c r="GTL16" s="770"/>
      <c r="GTM16" s="770"/>
      <c r="GTN16" s="770"/>
      <c r="GTO16" s="770"/>
      <c r="GTP16" s="771"/>
      <c r="GTQ16" s="770"/>
      <c r="GTR16" s="770"/>
      <c r="GTS16" s="770"/>
      <c r="GTT16" s="770"/>
      <c r="GTU16" s="770"/>
      <c r="GTV16" s="771"/>
      <c r="GTW16" s="770"/>
      <c r="GTX16" s="770"/>
      <c r="GTY16" s="770"/>
      <c r="GTZ16" s="770"/>
      <c r="GUA16" s="770"/>
      <c r="GUB16" s="771"/>
      <c r="GUC16" s="770"/>
      <c r="GUD16" s="770"/>
      <c r="GUE16" s="770"/>
      <c r="GUF16" s="770"/>
      <c r="GUG16" s="770"/>
      <c r="GUH16" s="771"/>
      <c r="GUI16" s="770"/>
      <c r="GUJ16" s="770"/>
      <c r="GUK16" s="770"/>
      <c r="GUL16" s="770"/>
      <c r="GUM16" s="770"/>
      <c r="GUN16" s="771"/>
      <c r="GUO16" s="770"/>
      <c r="GUP16" s="770"/>
      <c r="GUQ16" s="770"/>
      <c r="GUR16" s="770"/>
      <c r="GUS16" s="770"/>
      <c r="GUT16" s="771"/>
      <c r="GUU16" s="770"/>
      <c r="GUV16" s="770"/>
      <c r="GUW16" s="770"/>
      <c r="GUX16" s="770"/>
      <c r="GUY16" s="770"/>
      <c r="GUZ16" s="771"/>
      <c r="GVA16" s="770"/>
      <c r="GVB16" s="770"/>
      <c r="GVC16" s="770"/>
      <c r="GVD16" s="770"/>
      <c r="GVE16" s="770"/>
      <c r="GVF16" s="771"/>
      <c r="GVG16" s="770"/>
      <c r="GVH16" s="770"/>
      <c r="GVI16" s="770"/>
      <c r="GVJ16" s="770"/>
      <c r="GVK16" s="770"/>
      <c r="GVL16" s="771"/>
      <c r="GVM16" s="770"/>
      <c r="GVN16" s="770"/>
      <c r="GVO16" s="770"/>
      <c r="GVP16" s="770"/>
      <c r="GVQ16" s="770"/>
      <c r="GVR16" s="771"/>
      <c r="GVS16" s="770"/>
      <c r="GVT16" s="770"/>
      <c r="GVU16" s="770"/>
      <c r="GVV16" s="770"/>
      <c r="GVW16" s="770"/>
      <c r="GVX16" s="771"/>
      <c r="GVY16" s="770"/>
      <c r="GVZ16" s="770"/>
      <c r="GWA16" s="770"/>
      <c r="GWB16" s="770"/>
      <c r="GWC16" s="770"/>
      <c r="GWD16" s="771"/>
      <c r="GWE16" s="770"/>
      <c r="GWF16" s="770"/>
      <c r="GWG16" s="770"/>
      <c r="GWH16" s="770"/>
      <c r="GWI16" s="770"/>
      <c r="GWJ16" s="771"/>
      <c r="GWK16" s="770"/>
      <c r="GWL16" s="770"/>
      <c r="GWM16" s="770"/>
      <c r="GWN16" s="770"/>
      <c r="GWO16" s="770"/>
      <c r="GWP16" s="771"/>
      <c r="GWQ16" s="770"/>
      <c r="GWR16" s="770"/>
      <c r="GWS16" s="770"/>
      <c r="GWT16" s="770"/>
      <c r="GWU16" s="770"/>
      <c r="GWV16" s="771"/>
      <c r="GWW16" s="770"/>
      <c r="GWX16" s="770"/>
      <c r="GWY16" s="770"/>
      <c r="GWZ16" s="770"/>
      <c r="GXA16" s="770"/>
      <c r="GXB16" s="771"/>
      <c r="GXC16" s="770"/>
      <c r="GXD16" s="770"/>
      <c r="GXE16" s="770"/>
      <c r="GXF16" s="770"/>
      <c r="GXG16" s="770"/>
      <c r="GXH16" s="771"/>
      <c r="GXI16" s="770"/>
      <c r="GXJ16" s="770"/>
      <c r="GXK16" s="770"/>
      <c r="GXL16" s="770"/>
      <c r="GXM16" s="770"/>
      <c r="GXN16" s="771"/>
      <c r="GXO16" s="770"/>
      <c r="GXP16" s="770"/>
      <c r="GXQ16" s="770"/>
      <c r="GXR16" s="770"/>
      <c r="GXS16" s="770"/>
      <c r="GXT16" s="771"/>
      <c r="GXU16" s="770"/>
      <c r="GXV16" s="770"/>
      <c r="GXW16" s="770"/>
      <c r="GXX16" s="770"/>
      <c r="GXY16" s="770"/>
      <c r="GXZ16" s="771"/>
      <c r="GYA16" s="770"/>
      <c r="GYB16" s="770"/>
      <c r="GYC16" s="770"/>
      <c r="GYD16" s="770"/>
      <c r="GYE16" s="770"/>
      <c r="GYF16" s="771"/>
      <c r="GYG16" s="770"/>
      <c r="GYH16" s="770"/>
      <c r="GYI16" s="770"/>
      <c r="GYJ16" s="770"/>
      <c r="GYK16" s="770"/>
      <c r="GYL16" s="771"/>
      <c r="GYM16" s="770"/>
      <c r="GYN16" s="770"/>
      <c r="GYO16" s="770"/>
      <c r="GYP16" s="770"/>
      <c r="GYQ16" s="770"/>
      <c r="GYR16" s="771"/>
      <c r="GYS16" s="770"/>
      <c r="GYT16" s="770"/>
      <c r="GYU16" s="770"/>
      <c r="GYV16" s="770"/>
      <c r="GYW16" s="770"/>
      <c r="GYX16" s="771"/>
      <c r="GYY16" s="770"/>
      <c r="GYZ16" s="770"/>
      <c r="GZA16" s="770"/>
      <c r="GZB16" s="770"/>
      <c r="GZC16" s="770"/>
      <c r="GZD16" s="771"/>
      <c r="GZE16" s="770"/>
      <c r="GZF16" s="770"/>
      <c r="GZG16" s="770"/>
      <c r="GZH16" s="770"/>
      <c r="GZI16" s="770"/>
      <c r="GZJ16" s="771"/>
      <c r="GZK16" s="770"/>
      <c r="GZL16" s="770"/>
      <c r="GZM16" s="770"/>
      <c r="GZN16" s="770"/>
      <c r="GZO16" s="770"/>
      <c r="GZP16" s="771"/>
      <c r="GZQ16" s="770"/>
      <c r="GZR16" s="770"/>
      <c r="GZS16" s="770"/>
      <c r="GZT16" s="770"/>
      <c r="GZU16" s="770"/>
      <c r="GZV16" s="771"/>
      <c r="GZW16" s="770"/>
      <c r="GZX16" s="770"/>
      <c r="GZY16" s="770"/>
      <c r="GZZ16" s="770"/>
      <c r="HAA16" s="770"/>
      <c r="HAB16" s="771"/>
      <c r="HAC16" s="770"/>
      <c r="HAD16" s="770"/>
      <c r="HAE16" s="770"/>
      <c r="HAF16" s="770"/>
      <c r="HAG16" s="770"/>
      <c r="HAH16" s="771"/>
      <c r="HAI16" s="770"/>
      <c r="HAJ16" s="770"/>
      <c r="HAK16" s="770"/>
      <c r="HAL16" s="770"/>
      <c r="HAM16" s="770"/>
      <c r="HAN16" s="771"/>
      <c r="HAO16" s="770"/>
      <c r="HAP16" s="770"/>
      <c r="HAQ16" s="770"/>
      <c r="HAR16" s="770"/>
      <c r="HAS16" s="770"/>
      <c r="HAT16" s="771"/>
      <c r="HAU16" s="770"/>
      <c r="HAV16" s="770"/>
      <c r="HAW16" s="770"/>
      <c r="HAX16" s="770"/>
      <c r="HAY16" s="770"/>
      <c r="HAZ16" s="771"/>
      <c r="HBA16" s="770"/>
      <c r="HBB16" s="770"/>
      <c r="HBC16" s="770"/>
      <c r="HBD16" s="770"/>
      <c r="HBE16" s="770"/>
      <c r="HBF16" s="771"/>
      <c r="HBG16" s="770"/>
      <c r="HBH16" s="770"/>
      <c r="HBI16" s="770"/>
      <c r="HBJ16" s="770"/>
      <c r="HBK16" s="770"/>
      <c r="HBL16" s="771"/>
      <c r="HBM16" s="770"/>
      <c r="HBN16" s="770"/>
      <c r="HBO16" s="770"/>
      <c r="HBP16" s="770"/>
      <c r="HBQ16" s="770"/>
      <c r="HBR16" s="771"/>
      <c r="HBS16" s="770"/>
      <c r="HBT16" s="770"/>
      <c r="HBU16" s="770"/>
      <c r="HBV16" s="770"/>
      <c r="HBW16" s="770"/>
      <c r="HBX16" s="771"/>
      <c r="HBY16" s="770"/>
      <c r="HBZ16" s="770"/>
      <c r="HCA16" s="770"/>
      <c r="HCB16" s="770"/>
      <c r="HCC16" s="770"/>
      <c r="HCD16" s="771"/>
      <c r="HCE16" s="770"/>
      <c r="HCF16" s="770"/>
      <c r="HCG16" s="770"/>
      <c r="HCH16" s="770"/>
      <c r="HCI16" s="770"/>
      <c r="HCJ16" s="771"/>
      <c r="HCK16" s="770"/>
      <c r="HCL16" s="770"/>
      <c r="HCM16" s="770"/>
      <c r="HCN16" s="770"/>
      <c r="HCO16" s="770"/>
      <c r="HCP16" s="771"/>
      <c r="HCQ16" s="770"/>
      <c r="HCR16" s="770"/>
      <c r="HCS16" s="770"/>
      <c r="HCT16" s="770"/>
      <c r="HCU16" s="770"/>
      <c r="HCV16" s="771"/>
      <c r="HCW16" s="770"/>
      <c r="HCX16" s="770"/>
      <c r="HCY16" s="770"/>
      <c r="HCZ16" s="770"/>
      <c r="HDA16" s="770"/>
      <c r="HDB16" s="771"/>
      <c r="HDC16" s="770"/>
      <c r="HDD16" s="770"/>
      <c r="HDE16" s="770"/>
      <c r="HDF16" s="770"/>
      <c r="HDG16" s="770"/>
      <c r="HDH16" s="771"/>
      <c r="HDI16" s="770"/>
      <c r="HDJ16" s="770"/>
      <c r="HDK16" s="770"/>
      <c r="HDL16" s="770"/>
      <c r="HDM16" s="770"/>
      <c r="HDN16" s="771"/>
      <c r="HDO16" s="770"/>
      <c r="HDP16" s="770"/>
      <c r="HDQ16" s="770"/>
      <c r="HDR16" s="770"/>
      <c r="HDS16" s="770"/>
      <c r="HDT16" s="771"/>
      <c r="HDU16" s="770"/>
      <c r="HDV16" s="770"/>
      <c r="HDW16" s="770"/>
      <c r="HDX16" s="770"/>
      <c r="HDY16" s="770"/>
      <c r="HDZ16" s="771"/>
      <c r="HEA16" s="770"/>
      <c r="HEB16" s="770"/>
      <c r="HEC16" s="770"/>
      <c r="HED16" s="770"/>
      <c r="HEE16" s="770"/>
      <c r="HEF16" s="771"/>
      <c r="HEG16" s="770"/>
      <c r="HEH16" s="770"/>
      <c r="HEI16" s="770"/>
      <c r="HEJ16" s="770"/>
      <c r="HEK16" s="770"/>
      <c r="HEL16" s="771"/>
      <c r="HEM16" s="770"/>
      <c r="HEN16" s="770"/>
      <c r="HEO16" s="770"/>
      <c r="HEP16" s="770"/>
      <c r="HEQ16" s="770"/>
      <c r="HER16" s="771"/>
      <c r="HES16" s="770"/>
      <c r="HET16" s="770"/>
      <c r="HEU16" s="770"/>
      <c r="HEV16" s="770"/>
      <c r="HEW16" s="770"/>
      <c r="HEX16" s="771"/>
      <c r="HEY16" s="770"/>
      <c r="HEZ16" s="770"/>
      <c r="HFA16" s="770"/>
      <c r="HFB16" s="770"/>
      <c r="HFC16" s="770"/>
      <c r="HFD16" s="771"/>
      <c r="HFE16" s="770"/>
      <c r="HFF16" s="770"/>
      <c r="HFG16" s="770"/>
      <c r="HFH16" s="770"/>
      <c r="HFI16" s="770"/>
      <c r="HFJ16" s="771"/>
      <c r="HFK16" s="770"/>
      <c r="HFL16" s="770"/>
      <c r="HFM16" s="770"/>
      <c r="HFN16" s="770"/>
      <c r="HFO16" s="770"/>
      <c r="HFP16" s="771"/>
      <c r="HFQ16" s="770"/>
      <c r="HFR16" s="770"/>
      <c r="HFS16" s="770"/>
      <c r="HFT16" s="770"/>
      <c r="HFU16" s="770"/>
      <c r="HFV16" s="771"/>
      <c r="HFW16" s="770"/>
      <c r="HFX16" s="770"/>
      <c r="HFY16" s="770"/>
      <c r="HFZ16" s="770"/>
      <c r="HGA16" s="770"/>
      <c r="HGB16" s="771"/>
      <c r="HGC16" s="770"/>
      <c r="HGD16" s="770"/>
      <c r="HGE16" s="770"/>
      <c r="HGF16" s="770"/>
      <c r="HGG16" s="770"/>
      <c r="HGH16" s="771"/>
      <c r="HGI16" s="770"/>
      <c r="HGJ16" s="770"/>
      <c r="HGK16" s="770"/>
      <c r="HGL16" s="770"/>
      <c r="HGM16" s="770"/>
      <c r="HGN16" s="771"/>
      <c r="HGO16" s="770"/>
      <c r="HGP16" s="770"/>
      <c r="HGQ16" s="770"/>
      <c r="HGR16" s="770"/>
      <c r="HGS16" s="770"/>
      <c r="HGT16" s="771"/>
      <c r="HGU16" s="770"/>
      <c r="HGV16" s="770"/>
      <c r="HGW16" s="770"/>
      <c r="HGX16" s="770"/>
      <c r="HGY16" s="770"/>
      <c r="HGZ16" s="771"/>
      <c r="HHA16" s="770"/>
      <c r="HHB16" s="770"/>
      <c r="HHC16" s="770"/>
      <c r="HHD16" s="770"/>
      <c r="HHE16" s="770"/>
      <c r="HHF16" s="771"/>
      <c r="HHG16" s="770"/>
      <c r="HHH16" s="770"/>
      <c r="HHI16" s="770"/>
      <c r="HHJ16" s="770"/>
      <c r="HHK16" s="770"/>
      <c r="HHL16" s="771"/>
      <c r="HHM16" s="770"/>
      <c r="HHN16" s="770"/>
      <c r="HHO16" s="770"/>
      <c r="HHP16" s="770"/>
      <c r="HHQ16" s="770"/>
      <c r="HHR16" s="771"/>
      <c r="HHS16" s="770"/>
      <c r="HHT16" s="770"/>
      <c r="HHU16" s="770"/>
      <c r="HHV16" s="770"/>
      <c r="HHW16" s="770"/>
      <c r="HHX16" s="771"/>
      <c r="HHY16" s="770"/>
      <c r="HHZ16" s="770"/>
      <c r="HIA16" s="770"/>
      <c r="HIB16" s="770"/>
      <c r="HIC16" s="770"/>
      <c r="HID16" s="771"/>
      <c r="HIE16" s="770"/>
      <c r="HIF16" s="770"/>
      <c r="HIG16" s="770"/>
      <c r="HIH16" s="770"/>
      <c r="HII16" s="770"/>
      <c r="HIJ16" s="771"/>
      <c r="HIK16" s="770"/>
      <c r="HIL16" s="770"/>
      <c r="HIM16" s="770"/>
      <c r="HIN16" s="770"/>
      <c r="HIO16" s="770"/>
      <c r="HIP16" s="771"/>
      <c r="HIQ16" s="770"/>
      <c r="HIR16" s="770"/>
      <c r="HIS16" s="770"/>
      <c r="HIT16" s="770"/>
      <c r="HIU16" s="770"/>
      <c r="HIV16" s="771"/>
      <c r="HIW16" s="770"/>
      <c r="HIX16" s="770"/>
      <c r="HIY16" s="770"/>
      <c r="HIZ16" s="770"/>
      <c r="HJA16" s="770"/>
      <c r="HJB16" s="771"/>
      <c r="HJC16" s="770"/>
      <c r="HJD16" s="770"/>
      <c r="HJE16" s="770"/>
      <c r="HJF16" s="770"/>
      <c r="HJG16" s="770"/>
      <c r="HJH16" s="771"/>
      <c r="HJI16" s="770"/>
      <c r="HJJ16" s="770"/>
      <c r="HJK16" s="770"/>
      <c r="HJL16" s="770"/>
      <c r="HJM16" s="770"/>
      <c r="HJN16" s="771"/>
      <c r="HJO16" s="770"/>
      <c r="HJP16" s="770"/>
      <c r="HJQ16" s="770"/>
      <c r="HJR16" s="770"/>
      <c r="HJS16" s="770"/>
      <c r="HJT16" s="771"/>
      <c r="HJU16" s="770"/>
      <c r="HJV16" s="770"/>
      <c r="HJW16" s="770"/>
      <c r="HJX16" s="770"/>
      <c r="HJY16" s="770"/>
      <c r="HJZ16" s="771"/>
      <c r="HKA16" s="770"/>
      <c r="HKB16" s="770"/>
      <c r="HKC16" s="770"/>
      <c r="HKD16" s="770"/>
      <c r="HKE16" s="770"/>
      <c r="HKF16" s="771"/>
      <c r="HKG16" s="770"/>
      <c r="HKH16" s="770"/>
      <c r="HKI16" s="770"/>
      <c r="HKJ16" s="770"/>
      <c r="HKK16" s="770"/>
      <c r="HKL16" s="771"/>
      <c r="HKM16" s="770"/>
      <c r="HKN16" s="770"/>
      <c r="HKO16" s="770"/>
      <c r="HKP16" s="770"/>
      <c r="HKQ16" s="770"/>
      <c r="HKR16" s="771"/>
      <c r="HKS16" s="770"/>
      <c r="HKT16" s="770"/>
      <c r="HKU16" s="770"/>
      <c r="HKV16" s="770"/>
      <c r="HKW16" s="770"/>
      <c r="HKX16" s="771"/>
      <c r="HKY16" s="770"/>
      <c r="HKZ16" s="770"/>
      <c r="HLA16" s="770"/>
      <c r="HLB16" s="770"/>
      <c r="HLC16" s="770"/>
      <c r="HLD16" s="771"/>
      <c r="HLE16" s="770"/>
      <c r="HLF16" s="770"/>
      <c r="HLG16" s="770"/>
      <c r="HLH16" s="770"/>
      <c r="HLI16" s="770"/>
      <c r="HLJ16" s="771"/>
      <c r="HLK16" s="770"/>
      <c r="HLL16" s="770"/>
      <c r="HLM16" s="770"/>
      <c r="HLN16" s="770"/>
      <c r="HLO16" s="770"/>
      <c r="HLP16" s="771"/>
      <c r="HLQ16" s="770"/>
      <c r="HLR16" s="770"/>
      <c r="HLS16" s="770"/>
      <c r="HLT16" s="770"/>
      <c r="HLU16" s="770"/>
      <c r="HLV16" s="771"/>
      <c r="HLW16" s="770"/>
      <c r="HLX16" s="770"/>
      <c r="HLY16" s="770"/>
      <c r="HLZ16" s="770"/>
      <c r="HMA16" s="770"/>
      <c r="HMB16" s="771"/>
      <c r="HMC16" s="770"/>
      <c r="HMD16" s="770"/>
      <c r="HME16" s="770"/>
      <c r="HMF16" s="770"/>
      <c r="HMG16" s="770"/>
      <c r="HMH16" s="771"/>
      <c r="HMI16" s="770"/>
      <c r="HMJ16" s="770"/>
      <c r="HMK16" s="770"/>
      <c r="HML16" s="770"/>
      <c r="HMM16" s="770"/>
      <c r="HMN16" s="771"/>
      <c r="HMO16" s="770"/>
      <c r="HMP16" s="770"/>
      <c r="HMQ16" s="770"/>
      <c r="HMR16" s="770"/>
      <c r="HMS16" s="770"/>
      <c r="HMT16" s="771"/>
      <c r="HMU16" s="770"/>
      <c r="HMV16" s="770"/>
      <c r="HMW16" s="770"/>
      <c r="HMX16" s="770"/>
      <c r="HMY16" s="770"/>
      <c r="HMZ16" s="771"/>
      <c r="HNA16" s="770"/>
      <c r="HNB16" s="770"/>
      <c r="HNC16" s="770"/>
      <c r="HND16" s="770"/>
      <c r="HNE16" s="770"/>
      <c r="HNF16" s="771"/>
      <c r="HNG16" s="770"/>
      <c r="HNH16" s="770"/>
      <c r="HNI16" s="770"/>
      <c r="HNJ16" s="770"/>
      <c r="HNK16" s="770"/>
      <c r="HNL16" s="771"/>
      <c r="HNM16" s="770"/>
      <c r="HNN16" s="770"/>
      <c r="HNO16" s="770"/>
      <c r="HNP16" s="770"/>
      <c r="HNQ16" s="770"/>
      <c r="HNR16" s="771"/>
      <c r="HNS16" s="770"/>
      <c r="HNT16" s="770"/>
      <c r="HNU16" s="770"/>
      <c r="HNV16" s="770"/>
      <c r="HNW16" s="770"/>
      <c r="HNX16" s="771"/>
      <c r="HNY16" s="770"/>
      <c r="HNZ16" s="770"/>
      <c r="HOA16" s="770"/>
      <c r="HOB16" s="770"/>
      <c r="HOC16" s="770"/>
      <c r="HOD16" s="771"/>
      <c r="HOE16" s="770"/>
      <c r="HOF16" s="770"/>
      <c r="HOG16" s="770"/>
      <c r="HOH16" s="770"/>
      <c r="HOI16" s="770"/>
      <c r="HOJ16" s="771"/>
      <c r="HOK16" s="770"/>
      <c r="HOL16" s="770"/>
      <c r="HOM16" s="770"/>
      <c r="HON16" s="770"/>
      <c r="HOO16" s="770"/>
      <c r="HOP16" s="771"/>
      <c r="HOQ16" s="770"/>
      <c r="HOR16" s="770"/>
      <c r="HOS16" s="770"/>
      <c r="HOT16" s="770"/>
      <c r="HOU16" s="770"/>
      <c r="HOV16" s="771"/>
      <c r="HOW16" s="770"/>
      <c r="HOX16" s="770"/>
      <c r="HOY16" s="770"/>
      <c r="HOZ16" s="770"/>
      <c r="HPA16" s="770"/>
      <c r="HPB16" s="771"/>
      <c r="HPC16" s="770"/>
      <c r="HPD16" s="770"/>
      <c r="HPE16" s="770"/>
      <c r="HPF16" s="770"/>
      <c r="HPG16" s="770"/>
      <c r="HPH16" s="771"/>
      <c r="HPI16" s="770"/>
      <c r="HPJ16" s="770"/>
      <c r="HPK16" s="770"/>
      <c r="HPL16" s="770"/>
      <c r="HPM16" s="770"/>
      <c r="HPN16" s="771"/>
      <c r="HPO16" s="770"/>
      <c r="HPP16" s="770"/>
      <c r="HPQ16" s="770"/>
      <c r="HPR16" s="770"/>
      <c r="HPS16" s="770"/>
      <c r="HPT16" s="771"/>
      <c r="HPU16" s="770"/>
      <c r="HPV16" s="770"/>
      <c r="HPW16" s="770"/>
      <c r="HPX16" s="770"/>
      <c r="HPY16" s="770"/>
      <c r="HPZ16" s="771"/>
      <c r="HQA16" s="770"/>
      <c r="HQB16" s="770"/>
      <c r="HQC16" s="770"/>
      <c r="HQD16" s="770"/>
      <c r="HQE16" s="770"/>
      <c r="HQF16" s="771"/>
      <c r="HQG16" s="770"/>
      <c r="HQH16" s="770"/>
      <c r="HQI16" s="770"/>
      <c r="HQJ16" s="770"/>
      <c r="HQK16" s="770"/>
      <c r="HQL16" s="771"/>
      <c r="HQM16" s="770"/>
      <c r="HQN16" s="770"/>
      <c r="HQO16" s="770"/>
      <c r="HQP16" s="770"/>
      <c r="HQQ16" s="770"/>
      <c r="HQR16" s="771"/>
      <c r="HQS16" s="770"/>
      <c r="HQT16" s="770"/>
      <c r="HQU16" s="770"/>
      <c r="HQV16" s="770"/>
      <c r="HQW16" s="770"/>
      <c r="HQX16" s="771"/>
      <c r="HQY16" s="770"/>
      <c r="HQZ16" s="770"/>
      <c r="HRA16" s="770"/>
      <c r="HRB16" s="770"/>
      <c r="HRC16" s="770"/>
      <c r="HRD16" s="771"/>
      <c r="HRE16" s="770"/>
      <c r="HRF16" s="770"/>
      <c r="HRG16" s="770"/>
      <c r="HRH16" s="770"/>
      <c r="HRI16" s="770"/>
      <c r="HRJ16" s="771"/>
      <c r="HRK16" s="770"/>
      <c r="HRL16" s="770"/>
      <c r="HRM16" s="770"/>
      <c r="HRN16" s="770"/>
      <c r="HRO16" s="770"/>
      <c r="HRP16" s="771"/>
      <c r="HRQ16" s="770"/>
      <c r="HRR16" s="770"/>
      <c r="HRS16" s="770"/>
      <c r="HRT16" s="770"/>
      <c r="HRU16" s="770"/>
      <c r="HRV16" s="771"/>
      <c r="HRW16" s="770"/>
      <c r="HRX16" s="770"/>
      <c r="HRY16" s="770"/>
      <c r="HRZ16" s="770"/>
      <c r="HSA16" s="770"/>
      <c r="HSB16" s="771"/>
      <c r="HSC16" s="770"/>
      <c r="HSD16" s="770"/>
      <c r="HSE16" s="770"/>
      <c r="HSF16" s="770"/>
      <c r="HSG16" s="770"/>
      <c r="HSH16" s="771"/>
      <c r="HSI16" s="770"/>
      <c r="HSJ16" s="770"/>
      <c r="HSK16" s="770"/>
      <c r="HSL16" s="770"/>
      <c r="HSM16" s="770"/>
      <c r="HSN16" s="771"/>
      <c r="HSO16" s="770"/>
      <c r="HSP16" s="770"/>
      <c r="HSQ16" s="770"/>
      <c r="HSR16" s="770"/>
      <c r="HSS16" s="770"/>
      <c r="HST16" s="771"/>
      <c r="HSU16" s="770"/>
      <c r="HSV16" s="770"/>
      <c r="HSW16" s="770"/>
      <c r="HSX16" s="770"/>
      <c r="HSY16" s="770"/>
      <c r="HSZ16" s="771"/>
      <c r="HTA16" s="770"/>
      <c r="HTB16" s="770"/>
      <c r="HTC16" s="770"/>
      <c r="HTD16" s="770"/>
      <c r="HTE16" s="770"/>
      <c r="HTF16" s="771"/>
      <c r="HTG16" s="770"/>
      <c r="HTH16" s="770"/>
      <c r="HTI16" s="770"/>
      <c r="HTJ16" s="770"/>
      <c r="HTK16" s="770"/>
      <c r="HTL16" s="771"/>
      <c r="HTM16" s="770"/>
      <c r="HTN16" s="770"/>
      <c r="HTO16" s="770"/>
      <c r="HTP16" s="770"/>
      <c r="HTQ16" s="770"/>
      <c r="HTR16" s="771"/>
      <c r="HTS16" s="770"/>
      <c r="HTT16" s="770"/>
      <c r="HTU16" s="770"/>
      <c r="HTV16" s="770"/>
      <c r="HTW16" s="770"/>
      <c r="HTX16" s="771"/>
      <c r="HTY16" s="770"/>
      <c r="HTZ16" s="770"/>
      <c r="HUA16" s="770"/>
      <c r="HUB16" s="770"/>
      <c r="HUC16" s="770"/>
      <c r="HUD16" s="771"/>
      <c r="HUE16" s="770"/>
      <c r="HUF16" s="770"/>
      <c r="HUG16" s="770"/>
      <c r="HUH16" s="770"/>
      <c r="HUI16" s="770"/>
      <c r="HUJ16" s="771"/>
      <c r="HUK16" s="770"/>
      <c r="HUL16" s="770"/>
      <c r="HUM16" s="770"/>
      <c r="HUN16" s="770"/>
      <c r="HUO16" s="770"/>
      <c r="HUP16" s="771"/>
      <c r="HUQ16" s="770"/>
      <c r="HUR16" s="770"/>
      <c r="HUS16" s="770"/>
      <c r="HUT16" s="770"/>
      <c r="HUU16" s="770"/>
      <c r="HUV16" s="771"/>
      <c r="HUW16" s="770"/>
      <c r="HUX16" s="770"/>
      <c r="HUY16" s="770"/>
      <c r="HUZ16" s="770"/>
      <c r="HVA16" s="770"/>
      <c r="HVB16" s="771"/>
      <c r="HVC16" s="770"/>
      <c r="HVD16" s="770"/>
      <c r="HVE16" s="770"/>
      <c r="HVF16" s="770"/>
      <c r="HVG16" s="770"/>
      <c r="HVH16" s="771"/>
      <c r="HVI16" s="770"/>
      <c r="HVJ16" s="770"/>
      <c r="HVK16" s="770"/>
      <c r="HVL16" s="770"/>
      <c r="HVM16" s="770"/>
      <c r="HVN16" s="771"/>
      <c r="HVO16" s="770"/>
      <c r="HVP16" s="770"/>
      <c r="HVQ16" s="770"/>
      <c r="HVR16" s="770"/>
      <c r="HVS16" s="770"/>
      <c r="HVT16" s="771"/>
      <c r="HVU16" s="770"/>
      <c r="HVV16" s="770"/>
      <c r="HVW16" s="770"/>
      <c r="HVX16" s="770"/>
      <c r="HVY16" s="770"/>
      <c r="HVZ16" s="771"/>
      <c r="HWA16" s="770"/>
      <c r="HWB16" s="770"/>
      <c r="HWC16" s="770"/>
      <c r="HWD16" s="770"/>
      <c r="HWE16" s="770"/>
      <c r="HWF16" s="771"/>
      <c r="HWG16" s="770"/>
      <c r="HWH16" s="770"/>
      <c r="HWI16" s="770"/>
      <c r="HWJ16" s="770"/>
      <c r="HWK16" s="770"/>
      <c r="HWL16" s="771"/>
      <c r="HWM16" s="770"/>
      <c r="HWN16" s="770"/>
      <c r="HWO16" s="770"/>
      <c r="HWP16" s="770"/>
      <c r="HWQ16" s="770"/>
      <c r="HWR16" s="771"/>
      <c r="HWS16" s="770"/>
      <c r="HWT16" s="770"/>
      <c r="HWU16" s="770"/>
      <c r="HWV16" s="770"/>
      <c r="HWW16" s="770"/>
      <c r="HWX16" s="771"/>
      <c r="HWY16" s="770"/>
      <c r="HWZ16" s="770"/>
      <c r="HXA16" s="770"/>
      <c r="HXB16" s="770"/>
      <c r="HXC16" s="770"/>
      <c r="HXD16" s="771"/>
      <c r="HXE16" s="770"/>
      <c r="HXF16" s="770"/>
      <c r="HXG16" s="770"/>
      <c r="HXH16" s="770"/>
      <c r="HXI16" s="770"/>
      <c r="HXJ16" s="771"/>
      <c r="HXK16" s="770"/>
      <c r="HXL16" s="770"/>
      <c r="HXM16" s="770"/>
      <c r="HXN16" s="770"/>
      <c r="HXO16" s="770"/>
      <c r="HXP16" s="771"/>
      <c r="HXQ16" s="770"/>
      <c r="HXR16" s="770"/>
      <c r="HXS16" s="770"/>
      <c r="HXT16" s="770"/>
      <c r="HXU16" s="770"/>
      <c r="HXV16" s="771"/>
      <c r="HXW16" s="770"/>
      <c r="HXX16" s="770"/>
      <c r="HXY16" s="770"/>
      <c r="HXZ16" s="770"/>
      <c r="HYA16" s="770"/>
      <c r="HYB16" s="771"/>
      <c r="HYC16" s="770"/>
      <c r="HYD16" s="770"/>
      <c r="HYE16" s="770"/>
      <c r="HYF16" s="770"/>
      <c r="HYG16" s="770"/>
      <c r="HYH16" s="771"/>
      <c r="HYI16" s="770"/>
      <c r="HYJ16" s="770"/>
      <c r="HYK16" s="770"/>
      <c r="HYL16" s="770"/>
      <c r="HYM16" s="770"/>
      <c r="HYN16" s="771"/>
      <c r="HYO16" s="770"/>
      <c r="HYP16" s="770"/>
      <c r="HYQ16" s="770"/>
      <c r="HYR16" s="770"/>
      <c r="HYS16" s="770"/>
      <c r="HYT16" s="771"/>
      <c r="HYU16" s="770"/>
      <c r="HYV16" s="770"/>
      <c r="HYW16" s="770"/>
      <c r="HYX16" s="770"/>
      <c r="HYY16" s="770"/>
      <c r="HYZ16" s="771"/>
      <c r="HZA16" s="770"/>
      <c r="HZB16" s="770"/>
      <c r="HZC16" s="770"/>
      <c r="HZD16" s="770"/>
      <c r="HZE16" s="770"/>
      <c r="HZF16" s="771"/>
      <c r="HZG16" s="770"/>
      <c r="HZH16" s="770"/>
      <c r="HZI16" s="770"/>
      <c r="HZJ16" s="770"/>
      <c r="HZK16" s="770"/>
      <c r="HZL16" s="771"/>
      <c r="HZM16" s="770"/>
      <c r="HZN16" s="770"/>
      <c r="HZO16" s="770"/>
      <c r="HZP16" s="770"/>
      <c r="HZQ16" s="770"/>
      <c r="HZR16" s="771"/>
      <c r="HZS16" s="770"/>
      <c r="HZT16" s="770"/>
      <c r="HZU16" s="770"/>
      <c r="HZV16" s="770"/>
      <c r="HZW16" s="770"/>
      <c r="HZX16" s="771"/>
      <c r="HZY16" s="770"/>
      <c r="HZZ16" s="770"/>
      <c r="IAA16" s="770"/>
      <c r="IAB16" s="770"/>
      <c r="IAC16" s="770"/>
      <c r="IAD16" s="771"/>
      <c r="IAE16" s="770"/>
      <c r="IAF16" s="770"/>
      <c r="IAG16" s="770"/>
      <c r="IAH16" s="770"/>
      <c r="IAI16" s="770"/>
      <c r="IAJ16" s="771"/>
      <c r="IAK16" s="770"/>
      <c r="IAL16" s="770"/>
      <c r="IAM16" s="770"/>
      <c r="IAN16" s="770"/>
      <c r="IAO16" s="770"/>
      <c r="IAP16" s="771"/>
      <c r="IAQ16" s="770"/>
      <c r="IAR16" s="770"/>
      <c r="IAS16" s="770"/>
      <c r="IAT16" s="770"/>
      <c r="IAU16" s="770"/>
      <c r="IAV16" s="771"/>
      <c r="IAW16" s="770"/>
      <c r="IAX16" s="770"/>
      <c r="IAY16" s="770"/>
      <c r="IAZ16" s="770"/>
      <c r="IBA16" s="770"/>
      <c r="IBB16" s="771"/>
      <c r="IBC16" s="770"/>
      <c r="IBD16" s="770"/>
      <c r="IBE16" s="770"/>
      <c r="IBF16" s="770"/>
      <c r="IBG16" s="770"/>
      <c r="IBH16" s="771"/>
      <c r="IBI16" s="770"/>
      <c r="IBJ16" s="770"/>
      <c r="IBK16" s="770"/>
      <c r="IBL16" s="770"/>
      <c r="IBM16" s="770"/>
      <c r="IBN16" s="771"/>
      <c r="IBO16" s="770"/>
      <c r="IBP16" s="770"/>
      <c r="IBQ16" s="770"/>
      <c r="IBR16" s="770"/>
      <c r="IBS16" s="770"/>
      <c r="IBT16" s="771"/>
      <c r="IBU16" s="770"/>
      <c r="IBV16" s="770"/>
      <c r="IBW16" s="770"/>
      <c r="IBX16" s="770"/>
      <c r="IBY16" s="770"/>
      <c r="IBZ16" s="771"/>
      <c r="ICA16" s="770"/>
      <c r="ICB16" s="770"/>
      <c r="ICC16" s="770"/>
      <c r="ICD16" s="770"/>
      <c r="ICE16" s="770"/>
      <c r="ICF16" s="771"/>
      <c r="ICG16" s="770"/>
      <c r="ICH16" s="770"/>
      <c r="ICI16" s="770"/>
      <c r="ICJ16" s="770"/>
      <c r="ICK16" s="770"/>
      <c r="ICL16" s="771"/>
      <c r="ICM16" s="770"/>
      <c r="ICN16" s="770"/>
      <c r="ICO16" s="770"/>
      <c r="ICP16" s="770"/>
      <c r="ICQ16" s="770"/>
      <c r="ICR16" s="771"/>
      <c r="ICS16" s="770"/>
      <c r="ICT16" s="770"/>
      <c r="ICU16" s="770"/>
      <c r="ICV16" s="770"/>
      <c r="ICW16" s="770"/>
      <c r="ICX16" s="771"/>
      <c r="ICY16" s="770"/>
      <c r="ICZ16" s="770"/>
      <c r="IDA16" s="770"/>
      <c r="IDB16" s="770"/>
      <c r="IDC16" s="770"/>
      <c r="IDD16" s="771"/>
      <c r="IDE16" s="770"/>
      <c r="IDF16" s="770"/>
      <c r="IDG16" s="770"/>
      <c r="IDH16" s="770"/>
      <c r="IDI16" s="770"/>
      <c r="IDJ16" s="771"/>
      <c r="IDK16" s="770"/>
      <c r="IDL16" s="770"/>
      <c r="IDM16" s="770"/>
      <c r="IDN16" s="770"/>
      <c r="IDO16" s="770"/>
      <c r="IDP16" s="771"/>
      <c r="IDQ16" s="770"/>
      <c r="IDR16" s="770"/>
      <c r="IDS16" s="770"/>
      <c r="IDT16" s="770"/>
      <c r="IDU16" s="770"/>
      <c r="IDV16" s="771"/>
      <c r="IDW16" s="770"/>
      <c r="IDX16" s="770"/>
      <c r="IDY16" s="770"/>
      <c r="IDZ16" s="770"/>
      <c r="IEA16" s="770"/>
      <c r="IEB16" s="771"/>
      <c r="IEC16" s="770"/>
      <c r="IED16" s="770"/>
      <c r="IEE16" s="770"/>
      <c r="IEF16" s="770"/>
      <c r="IEG16" s="770"/>
      <c r="IEH16" s="771"/>
      <c r="IEI16" s="770"/>
      <c r="IEJ16" s="770"/>
      <c r="IEK16" s="770"/>
      <c r="IEL16" s="770"/>
      <c r="IEM16" s="770"/>
      <c r="IEN16" s="771"/>
      <c r="IEO16" s="770"/>
      <c r="IEP16" s="770"/>
      <c r="IEQ16" s="770"/>
      <c r="IER16" s="770"/>
      <c r="IES16" s="770"/>
      <c r="IET16" s="771"/>
      <c r="IEU16" s="770"/>
      <c r="IEV16" s="770"/>
      <c r="IEW16" s="770"/>
      <c r="IEX16" s="770"/>
      <c r="IEY16" s="770"/>
      <c r="IEZ16" s="771"/>
      <c r="IFA16" s="770"/>
      <c r="IFB16" s="770"/>
      <c r="IFC16" s="770"/>
      <c r="IFD16" s="770"/>
      <c r="IFE16" s="770"/>
      <c r="IFF16" s="771"/>
      <c r="IFG16" s="770"/>
      <c r="IFH16" s="770"/>
      <c r="IFI16" s="770"/>
      <c r="IFJ16" s="770"/>
      <c r="IFK16" s="770"/>
      <c r="IFL16" s="771"/>
      <c r="IFM16" s="770"/>
      <c r="IFN16" s="770"/>
      <c r="IFO16" s="770"/>
      <c r="IFP16" s="770"/>
      <c r="IFQ16" s="770"/>
      <c r="IFR16" s="771"/>
      <c r="IFS16" s="770"/>
      <c r="IFT16" s="770"/>
      <c r="IFU16" s="770"/>
      <c r="IFV16" s="770"/>
      <c r="IFW16" s="770"/>
      <c r="IFX16" s="771"/>
      <c r="IFY16" s="770"/>
      <c r="IFZ16" s="770"/>
      <c r="IGA16" s="770"/>
      <c r="IGB16" s="770"/>
      <c r="IGC16" s="770"/>
      <c r="IGD16" s="771"/>
      <c r="IGE16" s="770"/>
      <c r="IGF16" s="770"/>
      <c r="IGG16" s="770"/>
      <c r="IGH16" s="770"/>
      <c r="IGI16" s="770"/>
      <c r="IGJ16" s="771"/>
      <c r="IGK16" s="770"/>
      <c r="IGL16" s="770"/>
      <c r="IGM16" s="770"/>
      <c r="IGN16" s="770"/>
      <c r="IGO16" s="770"/>
      <c r="IGP16" s="771"/>
      <c r="IGQ16" s="770"/>
      <c r="IGR16" s="770"/>
      <c r="IGS16" s="770"/>
      <c r="IGT16" s="770"/>
      <c r="IGU16" s="770"/>
      <c r="IGV16" s="771"/>
      <c r="IGW16" s="770"/>
      <c r="IGX16" s="770"/>
      <c r="IGY16" s="770"/>
      <c r="IGZ16" s="770"/>
      <c r="IHA16" s="770"/>
      <c r="IHB16" s="771"/>
      <c r="IHC16" s="770"/>
      <c r="IHD16" s="770"/>
      <c r="IHE16" s="770"/>
      <c r="IHF16" s="770"/>
      <c r="IHG16" s="770"/>
      <c r="IHH16" s="771"/>
      <c r="IHI16" s="770"/>
      <c r="IHJ16" s="770"/>
      <c r="IHK16" s="770"/>
      <c r="IHL16" s="770"/>
      <c r="IHM16" s="770"/>
      <c r="IHN16" s="771"/>
      <c r="IHO16" s="770"/>
      <c r="IHP16" s="770"/>
      <c r="IHQ16" s="770"/>
      <c r="IHR16" s="770"/>
      <c r="IHS16" s="770"/>
      <c r="IHT16" s="771"/>
      <c r="IHU16" s="770"/>
      <c r="IHV16" s="770"/>
      <c r="IHW16" s="770"/>
      <c r="IHX16" s="770"/>
      <c r="IHY16" s="770"/>
      <c r="IHZ16" s="771"/>
      <c r="IIA16" s="770"/>
      <c r="IIB16" s="770"/>
      <c r="IIC16" s="770"/>
      <c r="IID16" s="770"/>
      <c r="IIE16" s="770"/>
      <c r="IIF16" s="771"/>
      <c r="IIG16" s="770"/>
      <c r="IIH16" s="770"/>
      <c r="III16" s="770"/>
      <c r="IIJ16" s="770"/>
      <c r="IIK16" s="770"/>
      <c r="IIL16" s="771"/>
      <c r="IIM16" s="770"/>
      <c r="IIN16" s="770"/>
      <c r="IIO16" s="770"/>
      <c r="IIP16" s="770"/>
      <c r="IIQ16" s="770"/>
      <c r="IIR16" s="771"/>
      <c r="IIS16" s="770"/>
      <c r="IIT16" s="770"/>
      <c r="IIU16" s="770"/>
      <c r="IIV16" s="770"/>
      <c r="IIW16" s="770"/>
      <c r="IIX16" s="771"/>
      <c r="IIY16" s="770"/>
      <c r="IIZ16" s="770"/>
      <c r="IJA16" s="770"/>
      <c r="IJB16" s="770"/>
      <c r="IJC16" s="770"/>
      <c r="IJD16" s="771"/>
      <c r="IJE16" s="770"/>
      <c r="IJF16" s="770"/>
      <c r="IJG16" s="770"/>
      <c r="IJH16" s="770"/>
      <c r="IJI16" s="770"/>
      <c r="IJJ16" s="771"/>
      <c r="IJK16" s="770"/>
      <c r="IJL16" s="770"/>
      <c r="IJM16" s="770"/>
      <c r="IJN16" s="770"/>
      <c r="IJO16" s="770"/>
      <c r="IJP16" s="771"/>
      <c r="IJQ16" s="770"/>
      <c r="IJR16" s="770"/>
      <c r="IJS16" s="770"/>
      <c r="IJT16" s="770"/>
      <c r="IJU16" s="770"/>
      <c r="IJV16" s="771"/>
      <c r="IJW16" s="770"/>
      <c r="IJX16" s="770"/>
      <c r="IJY16" s="770"/>
      <c r="IJZ16" s="770"/>
      <c r="IKA16" s="770"/>
      <c r="IKB16" s="771"/>
      <c r="IKC16" s="770"/>
      <c r="IKD16" s="770"/>
      <c r="IKE16" s="770"/>
      <c r="IKF16" s="770"/>
      <c r="IKG16" s="770"/>
      <c r="IKH16" s="771"/>
      <c r="IKI16" s="770"/>
      <c r="IKJ16" s="770"/>
      <c r="IKK16" s="770"/>
      <c r="IKL16" s="770"/>
      <c r="IKM16" s="770"/>
      <c r="IKN16" s="771"/>
      <c r="IKO16" s="770"/>
      <c r="IKP16" s="770"/>
      <c r="IKQ16" s="770"/>
      <c r="IKR16" s="770"/>
      <c r="IKS16" s="770"/>
      <c r="IKT16" s="771"/>
      <c r="IKU16" s="770"/>
      <c r="IKV16" s="770"/>
      <c r="IKW16" s="770"/>
      <c r="IKX16" s="770"/>
      <c r="IKY16" s="770"/>
      <c r="IKZ16" s="771"/>
      <c r="ILA16" s="770"/>
      <c r="ILB16" s="770"/>
      <c r="ILC16" s="770"/>
      <c r="ILD16" s="770"/>
      <c r="ILE16" s="770"/>
      <c r="ILF16" s="771"/>
      <c r="ILG16" s="770"/>
      <c r="ILH16" s="770"/>
      <c r="ILI16" s="770"/>
      <c r="ILJ16" s="770"/>
      <c r="ILK16" s="770"/>
      <c r="ILL16" s="771"/>
      <c r="ILM16" s="770"/>
      <c r="ILN16" s="770"/>
      <c r="ILO16" s="770"/>
      <c r="ILP16" s="770"/>
      <c r="ILQ16" s="770"/>
      <c r="ILR16" s="771"/>
      <c r="ILS16" s="770"/>
      <c r="ILT16" s="770"/>
      <c r="ILU16" s="770"/>
      <c r="ILV16" s="770"/>
      <c r="ILW16" s="770"/>
      <c r="ILX16" s="771"/>
      <c r="ILY16" s="770"/>
      <c r="ILZ16" s="770"/>
      <c r="IMA16" s="770"/>
      <c r="IMB16" s="770"/>
      <c r="IMC16" s="770"/>
      <c r="IMD16" s="771"/>
      <c r="IME16" s="770"/>
      <c r="IMF16" s="770"/>
      <c r="IMG16" s="770"/>
      <c r="IMH16" s="770"/>
      <c r="IMI16" s="770"/>
      <c r="IMJ16" s="771"/>
      <c r="IMK16" s="770"/>
      <c r="IML16" s="770"/>
      <c r="IMM16" s="770"/>
      <c r="IMN16" s="770"/>
      <c r="IMO16" s="770"/>
      <c r="IMP16" s="771"/>
      <c r="IMQ16" s="770"/>
      <c r="IMR16" s="770"/>
      <c r="IMS16" s="770"/>
      <c r="IMT16" s="770"/>
      <c r="IMU16" s="770"/>
      <c r="IMV16" s="771"/>
      <c r="IMW16" s="770"/>
      <c r="IMX16" s="770"/>
      <c r="IMY16" s="770"/>
      <c r="IMZ16" s="770"/>
      <c r="INA16" s="770"/>
      <c r="INB16" s="771"/>
      <c r="INC16" s="770"/>
      <c r="IND16" s="770"/>
      <c r="INE16" s="770"/>
      <c r="INF16" s="770"/>
      <c r="ING16" s="770"/>
      <c r="INH16" s="771"/>
      <c r="INI16" s="770"/>
      <c r="INJ16" s="770"/>
      <c r="INK16" s="770"/>
      <c r="INL16" s="770"/>
      <c r="INM16" s="770"/>
      <c r="INN16" s="771"/>
      <c r="INO16" s="770"/>
      <c r="INP16" s="770"/>
      <c r="INQ16" s="770"/>
      <c r="INR16" s="770"/>
      <c r="INS16" s="770"/>
      <c r="INT16" s="771"/>
      <c r="INU16" s="770"/>
      <c r="INV16" s="770"/>
      <c r="INW16" s="770"/>
      <c r="INX16" s="770"/>
      <c r="INY16" s="770"/>
      <c r="INZ16" s="771"/>
      <c r="IOA16" s="770"/>
      <c r="IOB16" s="770"/>
      <c r="IOC16" s="770"/>
      <c r="IOD16" s="770"/>
      <c r="IOE16" s="770"/>
      <c r="IOF16" s="771"/>
      <c r="IOG16" s="770"/>
      <c r="IOH16" s="770"/>
      <c r="IOI16" s="770"/>
      <c r="IOJ16" s="770"/>
      <c r="IOK16" s="770"/>
      <c r="IOL16" s="771"/>
      <c r="IOM16" s="770"/>
      <c r="ION16" s="770"/>
      <c r="IOO16" s="770"/>
      <c r="IOP16" s="770"/>
      <c r="IOQ16" s="770"/>
      <c r="IOR16" s="771"/>
      <c r="IOS16" s="770"/>
      <c r="IOT16" s="770"/>
      <c r="IOU16" s="770"/>
      <c r="IOV16" s="770"/>
      <c r="IOW16" s="770"/>
      <c r="IOX16" s="771"/>
      <c r="IOY16" s="770"/>
      <c r="IOZ16" s="770"/>
      <c r="IPA16" s="770"/>
      <c r="IPB16" s="770"/>
      <c r="IPC16" s="770"/>
      <c r="IPD16" s="771"/>
      <c r="IPE16" s="770"/>
      <c r="IPF16" s="770"/>
      <c r="IPG16" s="770"/>
      <c r="IPH16" s="770"/>
      <c r="IPI16" s="770"/>
      <c r="IPJ16" s="771"/>
      <c r="IPK16" s="770"/>
      <c r="IPL16" s="770"/>
      <c r="IPM16" s="770"/>
      <c r="IPN16" s="770"/>
      <c r="IPO16" s="770"/>
      <c r="IPP16" s="771"/>
      <c r="IPQ16" s="770"/>
      <c r="IPR16" s="770"/>
      <c r="IPS16" s="770"/>
      <c r="IPT16" s="770"/>
      <c r="IPU16" s="770"/>
      <c r="IPV16" s="771"/>
      <c r="IPW16" s="770"/>
      <c r="IPX16" s="770"/>
      <c r="IPY16" s="770"/>
      <c r="IPZ16" s="770"/>
      <c r="IQA16" s="770"/>
      <c r="IQB16" s="771"/>
      <c r="IQC16" s="770"/>
      <c r="IQD16" s="770"/>
      <c r="IQE16" s="770"/>
      <c r="IQF16" s="770"/>
      <c r="IQG16" s="770"/>
      <c r="IQH16" s="771"/>
      <c r="IQI16" s="770"/>
      <c r="IQJ16" s="770"/>
      <c r="IQK16" s="770"/>
      <c r="IQL16" s="770"/>
      <c r="IQM16" s="770"/>
      <c r="IQN16" s="771"/>
      <c r="IQO16" s="770"/>
      <c r="IQP16" s="770"/>
      <c r="IQQ16" s="770"/>
      <c r="IQR16" s="770"/>
      <c r="IQS16" s="770"/>
      <c r="IQT16" s="771"/>
      <c r="IQU16" s="770"/>
      <c r="IQV16" s="770"/>
      <c r="IQW16" s="770"/>
      <c r="IQX16" s="770"/>
      <c r="IQY16" s="770"/>
      <c r="IQZ16" s="771"/>
      <c r="IRA16" s="770"/>
      <c r="IRB16" s="770"/>
      <c r="IRC16" s="770"/>
      <c r="IRD16" s="770"/>
      <c r="IRE16" s="770"/>
      <c r="IRF16" s="771"/>
      <c r="IRG16" s="770"/>
      <c r="IRH16" s="770"/>
      <c r="IRI16" s="770"/>
      <c r="IRJ16" s="770"/>
      <c r="IRK16" s="770"/>
      <c r="IRL16" s="771"/>
      <c r="IRM16" s="770"/>
      <c r="IRN16" s="770"/>
      <c r="IRO16" s="770"/>
      <c r="IRP16" s="770"/>
      <c r="IRQ16" s="770"/>
      <c r="IRR16" s="771"/>
      <c r="IRS16" s="770"/>
      <c r="IRT16" s="770"/>
      <c r="IRU16" s="770"/>
      <c r="IRV16" s="770"/>
      <c r="IRW16" s="770"/>
      <c r="IRX16" s="771"/>
      <c r="IRY16" s="770"/>
      <c r="IRZ16" s="770"/>
      <c r="ISA16" s="770"/>
      <c r="ISB16" s="770"/>
      <c r="ISC16" s="770"/>
      <c r="ISD16" s="771"/>
      <c r="ISE16" s="770"/>
      <c r="ISF16" s="770"/>
      <c r="ISG16" s="770"/>
      <c r="ISH16" s="770"/>
      <c r="ISI16" s="770"/>
      <c r="ISJ16" s="771"/>
      <c r="ISK16" s="770"/>
      <c r="ISL16" s="770"/>
      <c r="ISM16" s="770"/>
      <c r="ISN16" s="770"/>
      <c r="ISO16" s="770"/>
      <c r="ISP16" s="771"/>
      <c r="ISQ16" s="770"/>
      <c r="ISR16" s="770"/>
      <c r="ISS16" s="770"/>
      <c r="IST16" s="770"/>
      <c r="ISU16" s="770"/>
      <c r="ISV16" s="771"/>
      <c r="ISW16" s="770"/>
      <c r="ISX16" s="770"/>
      <c r="ISY16" s="770"/>
      <c r="ISZ16" s="770"/>
      <c r="ITA16" s="770"/>
      <c r="ITB16" s="771"/>
      <c r="ITC16" s="770"/>
      <c r="ITD16" s="770"/>
      <c r="ITE16" s="770"/>
      <c r="ITF16" s="770"/>
      <c r="ITG16" s="770"/>
      <c r="ITH16" s="771"/>
      <c r="ITI16" s="770"/>
      <c r="ITJ16" s="770"/>
      <c r="ITK16" s="770"/>
      <c r="ITL16" s="770"/>
      <c r="ITM16" s="770"/>
      <c r="ITN16" s="771"/>
      <c r="ITO16" s="770"/>
      <c r="ITP16" s="770"/>
      <c r="ITQ16" s="770"/>
      <c r="ITR16" s="770"/>
      <c r="ITS16" s="770"/>
      <c r="ITT16" s="771"/>
      <c r="ITU16" s="770"/>
      <c r="ITV16" s="770"/>
      <c r="ITW16" s="770"/>
      <c r="ITX16" s="770"/>
      <c r="ITY16" s="770"/>
      <c r="ITZ16" s="771"/>
      <c r="IUA16" s="770"/>
      <c r="IUB16" s="770"/>
      <c r="IUC16" s="770"/>
      <c r="IUD16" s="770"/>
      <c r="IUE16" s="770"/>
      <c r="IUF16" s="771"/>
      <c r="IUG16" s="770"/>
      <c r="IUH16" s="770"/>
      <c r="IUI16" s="770"/>
      <c r="IUJ16" s="770"/>
      <c r="IUK16" s="770"/>
      <c r="IUL16" s="771"/>
      <c r="IUM16" s="770"/>
      <c r="IUN16" s="770"/>
      <c r="IUO16" s="770"/>
      <c r="IUP16" s="770"/>
      <c r="IUQ16" s="770"/>
      <c r="IUR16" s="771"/>
      <c r="IUS16" s="770"/>
      <c r="IUT16" s="770"/>
      <c r="IUU16" s="770"/>
      <c r="IUV16" s="770"/>
      <c r="IUW16" s="770"/>
      <c r="IUX16" s="771"/>
      <c r="IUY16" s="770"/>
      <c r="IUZ16" s="770"/>
      <c r="IVA16" s="770"/>
      <c r="IVB16" s="770"/>
      <c r="IVC16" s="770"/>
      <c r="IVD16" s="771"/>
      <c r="IVE16" s="770"/>
      <c r="IVF16" s="770"/>
      <c r="IVG16" s="770"/>
      <c r="IVH16" s="770"/>
      <c r="IVI16" s="770"/>
      <c r="IVJ16" s="771"/>
      <c r="IVK16" s="770"/>
      <c r="IVL16" s="770"/>
      <c r="IVM16" s="770"/>
      <c r="IVN16" s="770"/>
      <c r="IVO16" s="770"/>
      <c r="IVP16" s="771"/>
      <c r="IVQ16" s="770"/>
      <c r="IVR16" s="770"/>
      <c r="IVS16" s="770"/>
      <c r="IVT16" s="770"/>
      <c r="IVU16" s="770"/>
      <c r="IVV16" s="771"/>
      <c r="IVW16" s="770"/>
      <c r="IVX16" s="770"/>
      <c r="IVY16" s="770"/>
      <c r="IVZ16" s="770"/>
      <c r="IWA16" s="770"/>
      <c r="IWB16" s="771"/>
      <c r="IWC16" s="770"/>
      <c r="IWD16" s="770"/>
      <c r="IWE16" s="770"/>
      <c r="IWF16" s="770"/>
      <c r="IWG16" s="770"/>
      <c r="IWH16" s="771"/>
      <c r="IWI16" s="770"/>
      <c r="IWJ16" s="770"/>
      <c r="IWK16" s="770"/>
      <c r="IWL16" s="770"/>
      <c r="IWM16" s="770"/>
      <c r="IWN16" s="771"/>
      <c r="IWO16" s="770"/>
      <c r="IWP16" s="770"/>
      <c r="IWQ16" s="770"/>
      <c r="IWR16" s="770"/>
      <c r="IWS16" s="770"/>
      <c r="IWT16" s="771"/>
      <c r="IWU16" s="770"/>
      <c r="IWV16" s="770"/>
      <c r="IWW16" s="770"/>
      <c r="IWX16" s="770"/>
      <c r="IWY16" s="770"/>
      <c r="IWZ16" s="771"/>
      <c r="IXA16" s="770"/>
      <c r="IXB16" s="770"/>
      <c r="IXC16" s="770"/>
      <c r="IXD16" s="770"/>
      <c r="IXE16" s="770"/>
      <c r="IXF16" s="771"/>
      <c r="IXG16" s="770"/>
      <c r="IXH16" s="770"/>
      <c r="IXI16" s="770"/>
      <c r="IXJ16" s="770"/>
      <c r="IXK16" s="770"/>
      <c r="IXL16" s="771"/>
      <c r="IXM16" s="770"/>
      <c r="IXN16" s="770"/>
      <c r="IXO16" s="770"/>
      <c r="IXP16" s="770"/>
      <c r="IXQ16" s="770"/>
      <c r="IXR16" s="771"/>
      <c r="IXS16" s="770"/>
      <c r="IXT16" s="770"/>
      <c r="IXU16" s="770"/>
      <c r="IXV16" s="770"/>
      <c r="IXW16" s="770"/>
      <c r="IXX16" s="771"/>
      <c r="IXY16" s="770"/>
      <c r="IXZ16" s="770"/>
      <c r="IYA16" s="770"/>
      <c r="IYB16" s="770"/>
      <c r="IYC16" s="770"/>
      <c r="IYD16" s="771"/>
      <c r="IYE16" s="770"/>
      <c r="IYF16" s="770"/>
      <c r="IYG16" s="770"/>
      <c r="IYH16" s="770"/>
      <c r="IYI16" s="770"/>
      <c r="IYJ16" s="771"/>
      <c r="IYK16" s="770"/>
      <c r="IYL16" s="770"/>
      <c r="IYM16" s="770"/>
      <c r="IYN16" s="770"/>
      <c r="IYO16" s="770"/>
      <c r="IYP16" s="771"/>
      <c r="IYQ16" s="770"/>
      <c r="IYR16" s="770"/>
      <c r="IYS16" s="770"/>
      <c r="IYT16" s="770"/>
      <c r="IYU16" s="770"/>
      <c r="IYV16" s="771"/>
      <c r="IYW16" s="770"/>
      <c r="IYX16" s="770"/>
      <c r="IYY16" s="770"/>
      <c r="IYZ16" s="770"/>
      <c r="IZA16" s="770"/>
      <c r="IZB16" s="771"/>
      <c r="IZC16" s="770"/>
      <c r="IZD16" s="770"/>
      <c r="IZE16" s="770"/>
      <c r="IZF16" s="770"/>
      <c r="IZG16" s="770"/>
      <c r="IZH16" s="771"/>
      <c r="IZI16" s="770"/>
      <c r="IZJ16" s="770"/>
      <c r="IZK16" s="770"/>
      <c r="IZL16" s="770"/>
      <c r="IZM16" s="770"/>
      <c r="IZN16" s="771"/>
      <c r="IZO16" s="770"/>
      <c r="IZP16" s="770"/>
      <c r="IZQ16" s="770"/>
      <c r="IZR16" s="770"/>
      <c r="IZS16" s="770"/>
      <c r="IZT16" s="771"/>
      <c r="IZU16" s="770"/>
      <c r="IZV16" s="770"/>
      <c r="IZW16" s="770"/>
      <c r="IZX16" s="770"/>
      <c r="IZY16" s="770"/>
      <c r="IZZ16" s="771"/>
      <c r="JAA16" s="770"/>
      <c r="JAB16" s="770"/>
      <c r="JAC16" s="770"/>
      <c r="JAD16" s="770"/>
      <c r="JAE16" s="770"/>
      <c r="JAF16" s="771"/>
      <c r="JAG16" s="770"/>
      <c r="JAH16" s="770"/>
      <c r="JAI16" s="770"/>
      <c r="JAJ16" s="770"/>
      <c r="JAK16" s="770"/>
      <c r="JAL16" s="771"/>
      <c r="JAM16" s="770"/>
      <c r="JAN16" s="770"/>
      <c r="JAO16" s="770"/>
      <c r="JAP16" s="770"/>
      <c r="JAQ16" s="770"/>
      <c r="JAR16" s="771"/>
      <c r="JAS16" s="770"/>
      <c r="JAT16" s="770"/>
      <c r="JAU16" s="770"/>
      <c r="JAV16" s="770"/>
      <c r="JAW16" s="770"/>
      <c r="JAX16" s="771"/>
      <c r="JAY16" s="770"/>
      <c r="JAZ16" s="770"/>
      <c r="JBA16" s="770"/>
      <c r="JBB16" s="770"/>
      <c r="JBC16" s="770"/>
      <c r="JBD16" s="771"/>
      <c r="JBE16" s="770"/>
      <c r="JBF16" s="770"/>
      <c r="JBG16" s="770"/>
      <c r="JBH16" s="770"/>
      <c r="JBI16" s="770"/>
      <c r="JBJ16" s="771"/>
      <c r="JBK16" s="770"/>
      <c r="JBL16" s="770"/>
      <c r="JBM16" s="770"/>
      <c r="JBN16" s="770"/>
      <c r="JBO16" s="770"/>
      <c r="JBP16" s="771"/>
      <c r="JBQ16" s="770"/>
      <c r="JBR16" s="770"/>
      <c r="JBS16" s="770"/>
      <c r="JBT16" s="770"/>
      <c r="JBU16" s="770"/>
      <c r="JBV16" s="771"/>
      <c r="JBW16" s="770"/>
      <c r="JBX16" s="770"/>
      <c r="JBY16" s="770"/>
      <c r="JBZ16" s="770"/>
      <c r="JCA16" s="770"/>
      <c r="JCB16" s="771"/>
      <c r="JCC16" s="770"/>
      <c r="JCD16" s="770"/>
      <c r="JCE16" s="770"/>
      <c r="JCF16" s="770"/>
      <c r="JCG16" s="770"/>
      <c r="JCH16" s="771"/>
      <c r="JCI16" s="770"/>
      <c r="JCJ16" s="770"/>
      <c r="JCK16" s="770"/>
      <c r="JCL16" s="770"/>
      <c r="JCM16" s="770"/>
      <c r="JCN16" s="771"/>
      <c r="JCO16" s="770"/>
      <c r="JCP16" s="770"/>
      <c r="JCQ16" s="770"/>
      <c r="JCR16" s="770"/>
      <c r="JCS16" s="770"/>
      <c r="JCT16" s="771"/>
      <c r="JCU16" s="770"/>
      <c r="JCV16" s="770"/>
      <c r="JCW16" s="770"/>
      <c r="JCX16" s="770"/>
      <c r="JCY16" s="770"/>
      <c r="JCZ16" s="771"/>
      <c r="JDA16" s="770"/>
      <c r="JDB16" s="770"/>
      <c r="JDC16" s="770"/>
      <c r="JDD16" s="770"/>
      <c r="JDE16" s="770"/>
      <c r="JDF16" s="771"/>
      <c r="JDG16" s="770"/>
      <c r="JDH16" s="770"/>
      <c r="JDI16" s="770"/>
      <c r="JDJ16" s="770"/>
      <c r="JDK16" s="770"/>
      <c r="JDL16" s="771"/>
      <c r="JDM16" s="770"/>
      <c r="JDN16" s="770"/>
      <c r="JDO16" s="770"/>
      <c r="JDP16" s="770"/>
      <c r="JDQ16" s="770"/>
      <c r="JDR16" s="771"/>
      <c r="JDS16" s="770"/>
      <c r="JDT16" s="770"/>
      <c r="JDU16" s="770"/>
      <c r="JDV16" s="770"/>
      <c r="JDW16" s="770"/>
      <c r="JDX16" s="771"/>
      <c r="JDY16" s="770"/>
      <c r="JDZ16" s="770"/>
      <c r="JEA16" s="770"/>
      <c r="JEB16" s="770"/>
      <c r="JEC16" s="770"/>
      <c r="JED16" s="771"/>
      <c r="JEE16" s="770"/>
      <c r="JEF16" s="770"/>
      <c r="JEG16" s="770"/>
      <c r="JEH16" s="770"/>
      <c r="JEI16" s="770"/>
      <c r="JEJ16" s="771"/>
      <c r="JEK16" s="770"/>
      <c r="JEL16" s="770"/>
      <c r="JEM16" s="770"/>
      <c r="JEN16" s="770"/>
      <c r="JEO16" s="770"/>
      <c r="JEP16" s="771"/>
      <c r="JEQ16" s="770"/>
      <c r="JER16" s="770"/>
      <c r="JES16" s="770"/>
      <c r="JET16" s="770"/>
      <c r="JEU16" s="770"/>
      <c r="JEV16" s="771"/>
      <c r="JEW16" s="770"/>
      <c r="JEX16" s="770"/>
      <c r="JEY16" s="770"/>
      <c r="JEZ16" s="770"/>
      <c r="JFA16" s="770"/>
      <c r="JFB16" s="771"/>
      <c r="JFC16" s="770"/>
      <c r="JFD16" s="770"/>
      <c r="JFE16" s="770"/>
      <c r="JFF16" s="770"/>
      <c r="JFG16" s="770"/>
      <c r="JFH16" s="771"/>
      <c r="JFI16" s="770"/>
      <c r="JFJ16" s="770"/>
      <c r="JFK16" s="770"/>
      <c r="JFL16" s="770"/>
      <c r="JFM16" s="770"/>
      <c r="JFN16" s="771"/>
      <c r="JFO16" s="770"/>
      <c r="JFP16" s="770"/>
      <c r="JFQ16" s="770"/>
      <c r="JFR16" s="770"/>
      <c r="JFS16" s="770"/>
      <c r="JFT16" s="771"/>
      <c r="JFU16" s="770"/>
      <c r="JFV16" s="770"/>
      <c r="JFW16" s="770"/>
      <c r="JFX16" s="770"/>
      <c r="JFY16" s="770"/>
      <c r="JFZ16" s="771"/>
      <c r="JGA16" s="770"/>
      <c r="JGB16" s="770"/>
      <c r="JGC16" s="770"/>
      <c r="JGD16" s="770"/>
      <c r="JGE16" s="770"/>
      <c r="JGF16" s="771"/>
      <c r="JGG16" s="770"/>
      <c r="JGH16" s="770"/>
      <c r="JGI16" s="770"/>
      <c r="JGJ16" s="770"/>
      <c r="JGK16" s="770"/>
      <c r="JGL16" s="771"/>
      <c r="JGM16" s="770"/>
      <c r="JGN16" s="770"/>
      <c r="JGO16" s="770"/>
      <c r="JGP16" s="770"/>
      <c r="JGQ16" s="770"/>
      <c r="JGR16" s="771"/>
      <c r="JGS16" s="770"/>
      <c r="JGT16" s="770"/>
      <c r="JGU16" s="770"/>
      <c r="JGV16" s="770"/>
      <c r="JGW16" s="770"/>
      <c r="JGX16" s="771"/>
      <c r="JGY16" s="770"/>
      <c r="JGZ16" s="770"/>
      <c r="JHA16" s="770"/>
      <c r="JHB16" s="770"/>
      <c r="JHC16" s="770"/>
      <c r="JHD16" s="771"/>
      <c r="JHE16" s="770"/>
      <c r="JHF16" s="770"/>
      <c r="JHG16" s="770"/>
      <c r="JHH16" s="770"/>
      <c r="JHI16" s="770"/>
      <c r="JHJ16" s="771"/>
      <c r="JHK16" s="770"/>
      <c r="JHL16" s="770"/>
      <c r="JHM16" s="770"/>
      <c r="JHN16" s="770"/>
      <c r="JHO16" s="770"/>
      <c r="JHP16" s="771"/>
      <c r="JHQ16" s="770"/>
      <c r="JHR16" s="770"/>
      <c r="JHS16" s="770"/>
      <c r="JHT16" s="770"/>
      <c r="JHU16" s="770"/>
      <c r="JHV16" s="771"/>
      <c r="JHW16" s="770"/>
      <c r="JHX16" s="770"/>
      <c r="JHY16" s="770"/>
      <c r="JHZ16" s="770"/>
      <c r="JIA16" s="770"/>
      <c r="JIB16" s="771"/>
      <c r="JIC16" s="770"/>
      <c r="JID16" s="770"/>
      <c r="JIE16" s="770"/>
      <c r="JIF16" s="770"/>
      <c r="JIG16" s="770"/>
      <c r="JIH16" s="771"/>
      <c r="JII16" s="770"/>
      <c r="JIJ16" s="770"/>
      <c r="JIK16" s="770"/>
      <c r="JIL16" s="770"/>
      <c r="JIM16" s="770"/>
      <c r="JIN16" s="771"/>
      <c r="JIO16" s="770"/>
      <c r="JIP16" s="770"/>
      <c r="JIQ16" s="770"/>
      <c r="JIR16" s="770"/>
      <c r="JIS16" s="770"/>
      <c r="JIT16" s="771"/>
      <c r="JIU16" s="770"/>
      <c r="JIV16" s="770"/>
      <c r="JIW16" s="770"/>
      <c r="JIX16" s="770"/>
      <c r="JIY16" s="770"/>
      <c r="JIZ16" s="771"/>
      <c r="JJA16" s="770"/>
      <c r="JJB16" s="770"/>
      <c r="JJC16" s="770"/>
      <c r="JJD16" s="770"/>
      <c r="JJE16" s="770"/>
      <c r="JJF16" s="771"/>
      <c r="JJG16" s="770"/>
      <c r="JJH16" s="770"/>
      <c r="JJI16" s="770"/>
      <c r="JJJ16" s="770"/>
      <c r="JJK16" s="770"/>
      <c r="JJL16" s="771"/>
      <c r="JJM16" s="770"/>
      <c r="JJN16" s="770"/>
      <c r="JJO16" s="770"/>
      <c r="JJP16" s="770"/>
      <c r="JJQ16" s="770"/>
      <c r="JJR16" s="771"/>
      <c r="JJS16" s="770"/>
      <c r="JJT16" s="770"/>
      <c r="JJU16" s="770"/>
      <c r="JJV16" s="770"/>
      <c r="JJW16" s="770"/>
      <c r="JJX16" s="771"/>
      <c r="JJY16" s="770"/>
      <c r="JJZ16" s="770"/>
      <c r="JKA16" s="770"/>
      <c r="JKB16" s="770"/>
      <c r="JKC16" s="770"/>
      <c r="JKD16" s="771"/>
      <c r="JKE16" s="770"/>
      <c r="JKF16" s="770"/>
      <c r="JKG16" s="770"/>
      <c r="JKH16" s="770"/>
      <c r="JKI16" s="770"/>
      <c r="JKJ16" s="771"/>
      <c r="JKK16" s="770"/>
      <c r="JKL16" s="770"/>
      <c r="JKM16" s="770"/>
      <c r="JKN16" s="770"/>
      <c r="JKO16" s="770"/>
      <c r="JKP16" s="771"/>
      <c r="JKQ16" s="770"/>
      <c r="JKR16" s="770"/>
      <c r="JKS16" s="770"/>
      <c r="JKT16" s="770"/>
      <c r="JKU16" s="770"/>
      <c r="JKV16" s="771"/>
      <c r="JKW16" s="770"/>
      <c r="JKX16" s="770"/>
      <c r="JKY16" s="770"/>
      <c r="JKZ16" s="770"/>
      <c r="JLA16" s="770"/>
      <c r="JLB16" s="771"/>
      <c r="JLC16" s="770"/>
      <c r="JLD16" s="770"/>
      <c r="JLE16" s="770"/>
      <c r="JLF16" s="770"/>
      <c r="JLG16" s="770"/>
      <c r="JLH16" s="771"/>
      <c r="JLI16" s="770"/>
      <c r="JLJ16" s="770"/>
      <c r="JLK16" s="770"/>
      <c r="JLL16" s="770"/>
      <c r="JLM16" s="770"/>
      <c r="JLN16" s="771"/>
      <c r="JLO16" s="770"/>
      <c r="JLP16" s="770"/>
      <c r="JLQ16" s="770"/>
      <c r="JLR16" s="770"/>
      <c r="JLS16" s="770"/>
      <c r="JLT16" s="771"/>
      <c r="JLU16" s="770"/>
      <c r="JLV16" s="770"/>
      <c r="JLW16" s="770"/>
      <c r="JLX16" s="770"/>
      <c r="JLY16" s="770"/>
      <c r="JLZ16" s="771"/>
      <c r="JMA16" s="770"/>
      <c r="JMB16" s="770"/>
      <c r="JMC16" s="770"/>
      <c r="JMD16" s="770"/>
      <c r="JME16" s="770"/>
      <c r="JMF16" s="771"/>
      <c r="JMG16" s="770"/>
      <c r="JMH16" s="770"/>
      <c r="JMI16" s="770"/>
      <c r="JMJ16" s="770"/>
      <c r="JMK16" s="770"/>
      <c r="JML16" s="771"/>
      <c r="JMM16" s="770"/>
      <c r="JMN16" s="770"/>
      <c r="JMO16" s="770"/>
      <c r="JMP16" s="770"/>
      <c r="JMQ16" s="770"/>
      <c r="JMR16" s="771"/>
      <c r="JMS16" s="770"/>
      <c r="JMT16" s="770"/>
      <c r="JMU16" s="770"/>
      <c r="JMV16" s="770"/>
      <c r="JMW16" s="770"/>
      <c r="JMX16" s="771"/>
      <c r="JMY16" s="770"/>
      <c r="JMZ16" s="770"/>
      <c r="JNA16" s="770"/>
      <c r="JNB16" s="770"/>
      <c r="JNC16" s="770"/>
      <c r="JND16" s="771"/>
      <c r="JNE16" s="770"/>
      <c r="JNF16" s="770"/>
      <c r="JNG16" s="770"/>
      <c r="JNH16" s="770"/>
      <c r="JNI16" s="770"/>
      <c r="JNJ16" s="771"/>
      <c r="JNK16" s="770"/>
      <c r="JNL16" s="770"/>
      <c r="JNM16" s="770"/>
      <c r="JNN16" s="770"/>
      <c r="JNO16" s="770"/>
      <c r="JNP16" s="771"/>
      <c r="JNQ16" s="770"/>
      <c r="JNR16" s="770"/>
      <c r="JNS16" s="770"/>
      <c r="JNT16" s="770"/>
      <c r="JNU16" s="770"/>
      <c r="JNV16" s="771"/>
      <c r="JNW16" s="770"/>
      <c r="JNX16" s="770"/>
      <c r="JNY16" s="770"/>
      <c r="JNZ16" s="770"/>
      <c r="JOA16" s="770"/>
      <c r="JOB16" s="771"/>
      <c r="JOC16" s="770"/>
      <c r="JOD16" s="770"/>
      <c r="JOE16" s="770"/>
      <c r="JOF16" s="770"/>
      <c r="JOG16" s="770"/>
      <c r="JOH16" s="771"/>
      <c r="JOI16" s="770"/>
      <c r="JOJ16" s="770"/>
      <c r="JOK16" s="770"/>
      <c r="JOL16" s="770"/>
      <c r="JOM16" s="770"/>
      <c r="JON16" s="771"/>
      <c r="JOO16" s="770"/>
      <c r="JOP16" s="770"/>
      <c r="JOQ16" s="770"/>
      <c r="JOR16" s="770"/>
      <c r="JOS16" s="770"/>
      <c r="JOT16" s="771"/>
      <c r="JOU16" s="770"/>
      <c r="JOV16" s="770"/>
      <c r="JOW16" s="770"/>
      <c r="JOX16" s="770"/>
      <c r="JOY16" s="770"/>
      <c r="JOZ16" s="771"/>
      <c r="JPA16" s="770"/>
      <c r="JPB16" s="770"/>
      <c r="JPC16" s="770"/>
      <c r="JPD16" s="770"/>
      <c r="JPE16" s="770"/>
      <c r="JPF16" s="771"/>
      <c r="JPG16" s="770"/>
      <c r="JPH16" s="770"/>
      <c r="JPI16" s="770"/>
      <c r="JPJ16" s="770"/>
      <c r="JPK16" s="770"/>
      <c r="JPL16" s="771"/>
      <c r="JPM16" s="770"/>
      <c r="JPN16" s="770"/>
      <c r="JPO16" s="770"/>
      <c r="JPP16" s="770"/>
      <c r="JPQ16" s="770"/>
      <c r="JPR16" s="771"/>
      <c r="JPS16" s="770"/>
      <c r="JPT16" s="770"/>
      <c r="JPU16" s="770"/>
      <c r="JPV16" s="770"/>
      <c r="JPW16" s="770"/>
      <c r="JPX16" s="771"/>
      <c r="JPY16" s="770"/>
      <c r="JPZ16" s="770"/>
      <c r="JQA16" s="770"/>
      <c r="JQB16" s="770"/>
      <c r="JQC16" s="770"/>
      <c r="JQD16" s="771"/>
      <c r="JQE16" s="770"/>
      <c r="JQF16" s="770"/>
      <c r="JQG16" s="770"/>
      <c r="JQH16" s="770"/>
      <c r="JQI16" s="770"/>
      <c r="JQJ16" s="771"/>
      <c r="JQK16" s="770"/>
      <c r="JQL16" s="770"/>
      <c r="JQM16" s="770"/>
      <c r="JQN16" s="770"/>
      <c r="JQO16" s="770"/>
      <c r="JQP16" s="771"/>
      <c r="JQQ16" s="770"/>
      <c r="JQR16" s="770"/>
      <c r="JQS16" s="770"/>
      <c r="JQT16" s="770"/>
      <c r="JQU16" s="770"/>
      <c r="JQV16" s="771"/>
      <c r="JQW16" s="770"/>
      <c r="JQX16" s="770"/>
      <c r="JQY16" s="770"/>
      <c r="JQZ16" s="770"/>
      <c r="JRA16" s="770"/>
      <c r="JRB16" s="771"/>
      <c r="JRC16" s="770"/>
      <c r="JRD16" s="770"/>
      <c r="JRE16" s="770"/>
      <c r="JRF16" s="770"/>
      <c r="JRG16" s="770"/>
      <c r="JRH16" s="771"/>
      <c r="JRI16" s="770"/>
      <c r="JRJ16" s="770"/>
      <c r="JRK16" s="770"/>
      <c r="JRL16" s="770"/>
      <c r="JRM16" s="770"/>
      <c r="JRN16" s="771"/>
      <c r="JRO16" s="770"/>
      <c r="JRP16" s="770"/>
      <c r="JRQ16" s="770"/>
      <c r="JRR16" s="770"/>
      <c r="JRS16" s="770"/>
      <c r="JRT16" s="771"/>
      <c r="JRU16" s="770"/>
      <c r="JRV16" s="770"/>
      <c r="JRW16" s="770"/>
      <c r="JRX16" s="770"/>
      <c r="JRY16" s="770"/>
      <c r="JRZ16" s="771"/>
      <c r="JSA16" s="770"/>
      <c r="JSB16" s="770"/>
      <c r="JSC16" s="770"/>
      <c r="JSD16" s="770"/>
      <c r="JSE16" s="770"/>
      <c r="JSF16" s="771"/>
      <c r="JSG16" s="770"/>
      <c r="JSH16" s="770"/>
      <c r="JSI16" s="770"/>
      <c r="JSJ16" s="770"/>
      <c r="JSK16" s="770"/>
      <c r="JSL16" s="771"/>
      <c r="JSM16" s="770"/>
      <c r="JSN16" s="770"/>
      <c r="JSO16" s="770"/>
      <c r="JSP16" s="770"/>
      <c r="JSQ16" s="770"/>
      <c r="JSR16" s="771"/>
      <c r="JSS16" s="770"/>
      <c r="JST16" s="770"/>
      <c r="JSU16" s="770"/>
      <c r="JSV16" s="770"/>
      <c r="JSW16" s="770"/>
      <c r="JSX16" s="771"/>
      <c r="JSY16" s="770"/>
      <c r="JSZ16" s="770"/>
      <c r="JTA16" s="770"/>
      <c r="JTB16" s="770"/>
      <c r="JTC16" s="770"/>
      <c r="JTD16" s="771"/>
      <c r="JTE16" s="770"/>
      <c r="JTF16" s="770"/>
      <c r="JTG16" s="770"/>
      <c r="JTH16" s="770"/>
      <c r="JTI16" s="770"/>
      <c r="JTJ16" s="771"/>
      <c r="JTK16" s="770"/>
      <c r="JTL16" s="770"/>
      <c r="JTM16" s="770"/>
      <c r="JTN16" s="770"/>
      <c r="JTO16" s="770"/>
      <c r="JTP16" s="771"/>
      <c r="JTQ16" s="770"/>
      <c r="JTR16" s="770"/>
      <c r="JTS16" s="770"/>
      <c r="JTT16" s="770"/>
      <c r="JTU16" s="770"/>
      <c r="JTV16" s="771"/>
      <c r="JTW16" s="770"/>
      <c r="JTX16" s="770"/>
      <c r="JTY16" s="770"/>
      <c r="JTZ16" s="770"/>
      <c r="JUA16" s="770"/>
      <c r="JUB16" s="771"/>
      <c r="JUC16" s="770"/>
      <c r="JUD16" s="770"/>
      <c r="JUE16" s="770"/>
      <c r="JUF16" s="770"/>
      <c r="JUG16" s="770"/>
      <c r="JUH16" s="771"/>
      <c r="JUI16" s="770"/>
      <c r="JUJ16" s="770"/>
      <c r="JUK16" s="770"/>
      <c r="JUL16" s="770"/>
      <c r="JUM16" s="770"/>
      <c r="JUN16" s="771"/>
      <c r="JUO16" s="770"/>
      <c r="JUP16" s="770"/>
      <c r="JUQ16" s="770"/>
      <c r="JUR16" s="770"/>
      <c r="JUS16" s="770"/>
      <c r="JUT16" s="771"/>
      <c r="JUU16" s="770"/>
      <c r="JUV16" s="770"/>
      <c r="JUW16" s="770"/>
      <c r="JUX16" s="770"/>
      <c r="JUY16" s="770"/>
      <c r="JUZ16" s="771"/>
      <c r="JVA16" s="770"/>
      <c r="JVB16" s="770"/>
      <c r="JVC16" s="770"/>
      <c r="JVD16" s="770"/>
      <c r="JVE16" s="770"/>
      <c r="JVF16" s="771"/>
      <c r="JVG16" s="770"/>
      <c r="JVH16" s="770"/>
      <c r="JVI16" s="770"/>
      <c r="JVJ16" s="770"/>
      <c r="JVK16" s="770"/>
      <c r="JVL16" s="771"/>
      <c r="JVM16" s="770"/>
      <c r="JVN16" s="770"/>
      <c r="JVO16" s="770"/>
      <c r="JVP16" s="770"/>
      <c r="JVQ16" s="770"/>
      <c r="JVR16" s="771"/>
      <c r="JVS16" s="770"/>
      <c r="JVT16" s="770"/>
      <c r="JVU16" s="770"/>
      <c r="JVV16" s="770"/>
      <c r="JVW16" s="770"/>
      <c r="JVX16" s="771"/>
      <c r="JVY16" s="770"/>
      <c r="JVZ16" s="770"/>
      <c r="JWA16" s="770"/>
      <c r="JWB16" s="770"/>
      <c r="JWC16" s="770"/>
      <c r="JWD16" s="771"/>
      <c r="JWE16" s="770"/>
      <c r="JWF16" s="770"/>
      <c r="JWG16" s="770"/>
      <c r="JWH16" s="770"/>
      <c r="JWI16" s="770"/>
      <c r="JWJ16" s="771"/>
      <c r="JWK16" s="770"/>
      <c r="JWL16" s="770"/>
      <c r="JWM16" s="770"/>
      <c r="JWN16" s="770"/>
      <c r="JWO16" s="770"/>
      <c r="JWP16" s="771"/>
      <c r="JWQ16" s="770"/>
      <c r="JWR16" s="770"/>
      <c r="JWS16" s="770"/>
      <c r="JWT16" s="770"/>
      <c r="JWU16" s="770"/>
      <c r="JWV16" s="771"/>
      <c r="JWW16" s="770"/>
      <c r="JWX16" s="770"/>
      <c r="JWY16" s="770"/>
      <c r="JWZ16" s="770"/>
      <c r="JXA16" s="770"/>
      <c r="JXB16" s="771"/>
      <c r="JXC16" s="770"/>
      <c r="JXD16" s="770"/>
      <c r="JXE16" s="770"/>
      <c r="JXF16" s="770"/>
      <c r="JXG16" s="770"/>
      <c r="JXH16" s="771"/>
      <c r="JXI16" s="770"/>
      <c r="JXJ16" s="770"/>
      <c r="JXK16" s="770"/>
      <c r="JXL16" s="770"/>
      <c r="JXM16" s="770"/>
      <c r="JXN16" s="771"/>
      <c r="JXO16" s="770"/>
      <c r="JXP16" s="770"/>
      <c r="JXQ16" s="770"/>
      <c r="JXR16" s="770"/>
      <c r="JXS16" s="770"/>
      <c r="JXT16" s="771"/>
      <c r="JXU16" s="770"/>
      <c r="JXV16" s="770"/>
      <c r="JXW16" s="770"/>
      <c r="JXX16" s="770"/>
      <c r="JXY16" s="770"/>
      <c r="JXZ16" s="771"/>
      <c r="JYA16" s="770"/>
      <c r="JYB16" s="770"/>
      <c r="JYC16" s="770"/>
      <c r="JYD16" s="770"/>
      <c r="JYE16" s="770"/>
      <c r="JYF16" s="771"/>
      <c r="JYG16" s="770"/>
      <c r="JYH16" s="770"/>
      <c r="JYI16" s="770"/>
      <c r="JYJ16" s="770"/>
      <c r="JYK16" s="770"/>
      <c r="JYL16" s="771"/>
      <c r="JYM16" s="770"/>
      <c r="JYN16" s="770"/>
      <c r="JYO16" s="770"/>
      <c r="JYP16" s="770"/>
      <c r="JYQ16" s="770"/>
      <c r="JYR16" s="771"/>
      <c r="JYS16" s="770"/>
      <c r="JYT16" s="770"/>
      <c r="JYU16" s="770"/>
      <c r="JYV16" s="770"/>
      <c r="JYW16" s="770"/>
      <c r="JYX16" s="771"/>
      <c r="JYY16" s="770"/>
      <c r="JYZ16" s="770"/>
      <c r="JZA16" s="770"/>
      <c r="JZB16" s="770"/>
      <c r="JZC16" s="770"/>
      <c r="JZD16" s="771"/>
      <c r="JZE16" s="770"/>
      <c r="JZF16" s="770"/>
      <c r="JZG16" s="770"/>
      <c r="JZH16" s="770"/>
      <c r="JZI16" s="770"/>
      <c r="JZJ16" s="771"/>
      <c r="JZK16" s="770"/>
      <c r="JZL16" s="770"/>
      <c r="JZM16" s="770"/>
      <c r="JZN16" s="770"/>
      <c r="JZO16" s="770"/>
      <c r="JZP16" s="771"/>
      <c r="JZQ16" s="770"/>
      <c r="JZR16" s="770"/>
      <c r="JZS16" s="770"/>
      <c r="JZT16" s="770"/>
      <c r="JZU16" s="770"/>
      <c r="JZV16" s="771"/>
      <c r="JZW16" s="770"/>
      <c r="JZX16" s="770"/>
      <c r="JZY16" s="770"/>
      <c r="JZZ16" s="770"/>
      <c r="KAA16" s="770"/>
      <c r="KAB16" s="771"/>
      <c r="KAC16" s="770"/>
      <c r="KAD16" s="770"/>
      <c r="KAE16" s="770"/>
      <c r="KAF16" s="770"/>
      <c r="KAG16" s="770"/>
      <c r="KAH16" s="771"/>
      <c r="KAI16" s="770"/>
      <c r="KAJ16" s="770"/>
      <c r="KAK16" s="770"/>
      <c r="KAL16" s="770"/>
      <c r="KAM16" s="770"/>
      <c r="KAN16" s="771"/>
      <c r="KAO16" s="770"/>
      <c r="KAP16" s="770"/>
      <c r="KAQ16" s="770"/>
      <c r="KAR16" s="770"/>
      <c r="KAS16" s="770"/>
      <c r="KAT16" s="771"/>
      <c r="KAU16" s="770"/>
      <c r="KAV16" s="770"/>
      <c r="KAW16" s="770"/>
      <c r="KAX16" s="770"/>
      <c r="KAY16" s="770"/>
      <c r="KAZ16" s="771"/>
      <c r="KBA16" s="770"/>
      <c r="KBB16" s="770"/>
      <c r="KBC16" s="770"/>
      <c r="KBD16" s="770"/>
      <c r="KBE16" s="770"/>
      <c r="KBF16" s="771"/>
      <c r="KBG16" s="770"/>
      <c r="KBH16" s="770"/>
      <c r="KBI16" s="770"/>
      <c r="KBJ16" s="770"/>
      <c r="KBK16" s="770"/>
      <c r="KBL16" s="771"/>
      <c r="KBM16" s="770"/>
      <c r="KBN16" s="770"/>
      <c r="KBO16" s="770"/>
      <c r="KBP16" s="770"/>
      <c r="KBQ16" s="770"/>
      <c r="KBR16" s="771"/>
      <c r="KBS16" s="770"/>
      <c r="KBT16" s="770"/>
      <c r="KBU16" s="770"/>
      <c r="KBV16" s="770"/>
      <c r="KBW16" s="770"/>
      <c r="KBX16" s="771"/>
      <c r="KBY16" s="770"/>
      <c r="KBZ16" s="770"/>
      <c r="KCA16" s="770"/>
      <c r="KCB16" s="770"/>
      <c r="KCC16" s="770"/>
      <c r="KCD16" s="771"/>
      <c r="KCE16" s="770"/>
      <c r="KCF16" s="770"/>
      <c r="KCG16" s="770"/>
      <c r="KCH16" s="770"/>
      <c r="KCI16" s="770"/>
      <c r="KCJ16" s="771"/>
      <c r="KCK16" s="770"/>
      <c r="KCL16" s="770"/>
      <c r="KCM16" s="770"/>
      <c r="KCN16" s="770"/>
      <c r="KCO16" s="770"/>
      <c r="KCP16" s="771"/>
      <c r="KCQ16" s="770"/>
      <c r="KCR16" s="770"/>
      <c r="KCS16" s="770"/>
      <c r="KCT16" s="770"/>
      <c r="KCU16" s="770"/>
      <c r="KCV16" s="771"/>
      <c r="KCW16" s="770"/>
      <c r="KCX16" s="770"/>
      <c r="KCY16" s="770"/>
      <c r="KCZ16" s="770"/>
      <c r="KDA16" s="770"/>
      <c r="KDB16" s="771"/>
      <c r="KDC16" s="770"/>
      <c r="KDD16" s="770"/>
      <c r="KDE16" s="770"/>
      <c r="KDF16" s="770"/>
      <c r="KDG16" s="770"/>
      <c r="KDH16" s="771"/>
      <c r="KDI16" s="770"/>
      <c r="KDJ16" s="770"/>
      <c r="KDK16" s="770"/>
      <c r="KDL16" s="770"/>
      <c r="KDM16" s="770"/>
      <c r="KDN16" s="771"/>
      <c r="KDO16" s="770"/>
      <c r="KDP16" s="770"/>
      <c r="KDQ16" s="770"/>
      <c r="KDR16" s="770"/>
      <c r="KDS16" s="770"/>
      <c r="KDT16" s="771"/>
      <c r="KDU16" s="770"/>
      <c r="KDV16" s="770"/>
      <c r="KDW16" s="770"/>
      <c r="KDX16" s="770"/>
      <c r="KDY16" s="770"/>
      <c r="KDZ16" s="771"/>
      <c r="KEA16" s="770"/>
      <c r="KEB16" s="770"/>
      <c r="KEC16" s="770"/>
      <c r="KED16" s="770"/>
      <c r="KEE16" s="770"/>
      <c r="KEF16" s="771"/>
      <c r="KEG16" s="770"/>
      <c r="KEH16" s="770"/>
      <c r="KEI16" s="770"/>
      <c r="KEJ16" s="770"/>
      <c r="KEK16" s="770"/>
      <c r="KEL16" s="771"/>
      <c r="KEM16" s="770"/>
      <c r="KEN16" s="770"/>
      <c r="KEO16" s="770"/>
      <c r="KEP16" s="770"/>
      <c r="KEQ16" s="770"/>
      <c r="KER16" s="771"/>
      <c r="KES16" s="770"/>
      <c r="KET16" s="770"/>
      <c r="KEU16" s="770"/>
      <c r="KEV16" s="770"/>
      <c r="KEW16" s="770"/>
      <c r="KEX16" s="771"/>
      <c r="KEY16" s="770"/>
      <c r="KEZ16" s="770"/>
      <c r="KFA16" s="770"/>
      <c r="KFB16" s="770"/>
      <c r="KFC16" s="770"/>
      <c r="KFD16" s="771"/>
      <c r="KFE16" s="770"/>
      <c r="KFF16" s="770"/>
      <c r="KFG16" s="770"/>
      <c r="KFH16" s="770"/>
      <c r="KFI16" s="770"/>
      <c r="KFJ16" s="771"/>
      <c r="KFK16" s="770"/>
      <c r="KFL16" s="770"/>
      <c r="KFM16" s="770"/>
      <c r="KFN16" s="770"/>
      <c r="KFO16" s="770"/>
      <c r="KFP16" s="771"/>
      <c r="KFQ16" s="770"/>
      <c r="KFR16" s="770"/>
      <c r="KFS16" s="770"/>
      <c r="KFT16" s="770"/>
      <c r="KFU16" s="770"/>
      <c r="KFV16" s="771"/>
      <c r="KFW16" s="770"/>
      <c r="KFX16" s="770"/>
      <c r="KFY16" s="770"/>
      <c r="KFZ16" s="770"/>
      <c r="KGA16" s="770"/>
      <c r="KGB16" s="771"/>
      <c r="KGC16" s="770"/>
      <c r="KGD16" s="770"/>
      <c r="KGE16" s="770"/>
      <c r="KGF16" s="770"/>
      <c r="KGG16" s="770"/>
      <c r="KGH16" s="771"/>
      <c r="KGI16" s="770"/>
      <c r="KGJ16" s="770"/>
      <c r="KGK16" s="770"/>
      <c r="KGL16" s="770"/>
      <c r="KGM16" s="770"/>
      <c r="KGN16" s="771"/>
      <c r="KGO16" s="770"/>
      <c r="KGP16" s="770"/>
      <c r="KGQ16" s="770"/>
      <c r="KGR16" s="770"/>
      <c r="KGS16" s="770"/>
      <c r="KGT16" s="771"/>
      <c r="KGU16" s="770"/>
      <c r="KGV16" s="770"/>
      <c r="KGW16" s="770"/>
      <c r="KGX16" s="770"/>
      <c r="KGY16" s="770"/>
      <c r="KGZ16" s="771"/>
      <c r="KHA16" s="770"/>
      <c r="KHB16" s="770"/>
      <c r="KHC16" s="770"/>
      <c r="KHD16" s="770"/>
      <c r="KHE16" s="770"/>
      <c r="KHF16" s="771"/>
      <c r="KHG16" s="770"/>
      <c r="KHH16" s="770"/>
      <c r="KHI16" s="770"/>
      <c r="KHJ16" s="770"/>
      <c r="KHK16" s="770"/>
      <c r="KHL16" s="771"/>
      <c r="KHM16" s="770"/>
      <c r="KHN16" s="770"/>
      <c r="KHO16" s="770"/>
      <c r="KHP16" s="770"/>
      <c r="KHQ16" s="770"/>
      <c r="KHR16" s="771"/>
      <c r="KHS16" s="770"/>
      <c r="KHT16" s="770"/>
      <c r="KHU16" s="770"/>
      <c r="KHV16" s="770"/>
      <c r="KHW16" s="770"/>
      <c r="KHX16" s="771"/>
      <c r="KHY16" s="770"/>
      <c r="KHZ16" s="770"/>
      <c r="KIA16" s="770"/>
      <c r="KIB16" s="770"/>
      <c r="KIC16" s="770"/>
      <c r="KID16" s="771"/>
      <c r="KIE16" s="770"/>
      <c r="KIF16" s="770"/>
      <c r="KIG16" s="770"/>
      <c r="KIH16" s="770"/>
      <c r="KII16" s="770"/>
      <c r="KIJ16" s="771"/>
      <c r="KIK16" s="770"/>
      <c r="KIL16" s="770"/>
      <c r="KIM16" s="770"/>
      <c r="KIN16" s="770"/>
      <c r="KIO16" s="770"/>
      <c r="KIP16" s="771"/>
      <c r="KIQ16" s="770"/>
      <c r="KIR16" s="770"/>
      <c r="KIS16" s="770"/>
      <c r="KIT16" s="770"/>
      <c r="KIU16" s="770"/>
      <c r="KIV16" s="771"/>
      <c r="KIW16" s="770"/>
      <c r="KIX16" s="770"/>
      <c r="KIY16" s="770"/>
      <c r="KIZ16" s="770"/>
      <c r="KJA16" s="770"/>
      <c r="KJB16" s="771"/>
      <c r="KJC16" s="770"/>
      <c r="KJD16" s="770"/>
      <c r="KJE16" s="770"/>
      <c r="KJF16" s="770"/>
      <c r="KJG16" s="770"/>
      <c r="KJH16" s="771"/>
      <c r="KJI16" s="770"/>
      <c r="KJJ16" s="770"/>
      <c r="KJK16" s="770"/>
      <c r="KJL16" s="770"/>
      <c r="KJM16" s="770"/>
      <c r="KJN16" s="771"/>
      <c r="KJO16" s="770"/>
      <c r="KJP16" s="770"/>
      <c r="KJQ16" s="770"/>
      <c r="KJR16" s="770"/>
      <c r="KJS16" s="770"/>
      <c r="KJT16" s="771"/>
      <c r="KJU16" s="770"/>
      <c r="KJV16" s="770"/>
      <c r="KJW16" s="770"/>
      <c r="KJX16" s="770"/>
      <c r="KJY16" s="770"/>
      <c r="KJZ16" s="771"/>
      <c r="KKA16" s="770"/>
      <c r="KKB16" s="770"/>
      <c r="KKC16" s="770"/>
      <c r="KKD16" s="770"/>
      <c r="KKE16" s="770"/>
      <c r="KKF16" s="771"/>
      <c r="KKG16" s="770"/>
      <c r="KKH16" s="770"/>
      <c r="KKI16" s="770"/>
      <c r="KKJ16" s="770"/>
      <c r="KKK16" s="770"/>
      <c r="KKL16" s="771"/>
      <c r="KKM16" s="770"/>
      <c r="KKN16" s="770"/>
      <c r="KKO16" s="770"/>
      <c r="KKP16" s="770"/>
      <c r="KKQ16" s="770"/>
      <c r="KKR16" s="771"/>
      <c r="KKS16" s="770"/>
      <c r="KKT16" s="770"/>
      <c r="KKU16" s="770"/>
      <c r="KKV16" s="770"/>
      <c r="KKW16" s="770"/>
      <c r="KKX16" s="771"/>
      <c r="KKY16" s="770"/>
      <c r="KKZ16" s="770"/>
      <c r="KLA16" s="770"/>
      <c r="KLB16" s="770"/>
      <c r="KLC16" s="770"/>
      <c r="KLD16" s="771"/>
      <c r="KLE16" s="770"/>
      <c r="KLF16" s="770"/>
      <c r="KLG16" s="770"/>
      <c r="KLH16" s="770"/>
      <c r="KLI16" s="770"/>
      <c r="KLJ16" s="771"/>
      <c r="KLK16" s="770"/>
      <c r="KLL16" s="770"/>
      <c r="KLM16" s="770"/>
      <c r="KLN16" s="770"/>
      <c r="KLO16" s="770"/>
      <c r="KLP16" s="771"/>
      <c r="KLQ16" s="770"/>
      <c r="KLR16" s="770"/>
      <c r="KLS16" s="770"/>
      <c r="KLT16" s="770"/>
      <c r="KLU16" s="770"/>
      <c r="KLV16" s="771"/>
      <c r="KLW16" s="770"/>
      <c r="KLX16" s="770"/>
      <c r="KLY16" s="770"/>
      <c r="KLZ16" s="770"/>
      <c r="KMA16" s="770"/>
      <c r="KMB16" s="771"/>
      <c r="KMC16" s="770"/>
      <c r="KMD16" s="770"/>
      <c r="KME16" s="770"/>
      <c r="KMF16" s="770"/>
      <c r="KMG16" s="770"/>
      <c r="KMH16" s="771"/>
      <c r="KMI16" s="770"/>
      <c r="KMJ16" s="770"/>
      <c r="KMK16" s="770"/>
      <c r="KML16" s="770"/>
      <c r="KMM16" s="770"/>
      <c r="KMN16" s="771"/>
      <c r="KMO16" s="770"/>
      <c r="KMP16" s="770"/>
      <c r="KMQ16" s="770"/>
      <c r="KMR16" s="770"/>
      <c r="KMS16" s="770"/>
      <c r="KMT16" s="771"/>
      <c r="KMU16" s="770"/>
      <c r="KMV16" s="770"/>
      <c r="KMW16" s="770"/>
      <c r="KMX16" s="770"/>
      <c r="KMY16" s="770"/>
      <c r="KMZ16" s="771"/>
      <c r="KNA16" s="770"/>
      <c r="KNB16" s="770"/>
      <c r="KNC16" s="770"/>
      <c r="KND16" s="770"/>
      <c r="KNE16" s="770"/>
      <c r="KNF16" s="771"/>
      <c r="KNG16" s="770"/>
      <c r="KNH16" s="770"/>
      <c r="KNI16" s="770"/>
      <c r="KNJ16" s="770"/>
      <c r="KNK16" s="770"/>
      <c r="KNL16" s="771"/>
      <c r="KNM16" s="770"/>
      <c r="KNN16" s="770"/>
      <c r="KNO16" s="770"/>
      <c r="KNP16" s="770"/>
      <c r="KNQ16" s="770"/>
      <c r="KNR16" s="771"/>
      <c r="KNS16" s="770"/>
      <c r="KNT16" s="770"/>
      <c r="KNU16" s="770"/>
      <c r="KNV16" s="770"/>
      <c r="KNW16" s="770"/>
      <c r="KNX16" s="771"/>
      <c r="KNY16" s="770"/>
      <c r="KNZ16" s="770"/>
      <c r="KOA16" s="770"/>
      <c r="KOB16" s="770"/>
      <c r="KOC16" s="770"/>
      <c r="KOD16" s="771"/>
      <c r="KOE16" s="770"/>
      <c r="KOF16" s="770"/>
      <c r="KOG16" s="770"/>
      <c r="KOH16" s="770"/>
      <c r="KOI16" s="770"/>
      <c r="KOJ16" s="771"/>
      <c r="KOK16" s="770"/>
      <c r="KOL16" s="770"/>
      <c r="KOM16" s="770"/>
      <c r="KON16" s="770"/>
      <c r="KOO16" s="770"/>
      <c r="KOP16" s="771"/>
      <c r="KOQ16" s="770"/>
      <c r="KOR16" s="770"/>
      <c r="KOS16" s="770"/>
      <c r="KOT16" s="770"/>
      <c r="KOU16" s="770"/>
      <c r="KOV16" s="771"/>
      <c r="KOW16" s="770"/>
      <c r="KOX16" s="770"/>
      <c r="KOY16" s="770"/>
      <c r="KOZ16" s="770"/>
      <c r="KPA16" s="770"/>
      <c r="KPB16" s="771"/>
      <c r="KPC16" s="770"/>
      <c r="KPD16" s="770"/>
      <c r="KPE16" s="770"/>
      <c r="KPF16" s="770"/>
      <c r="KPG16" s="770"/>
      <c r="KPH16" s="771"/>
      <c r="KPI16" s="770"/>
      <c r="KPJ16" s="770"/>
      <c r="KPK16" s="770"/>
      <c r="KPL16" s="770"/>
      <c r="KPM16" s="770"/>
      <c r="KPN16" s="771"/>
      <c r="KPO16" s="770"/>
      <c r="KPP16" s="770"/>
      <c r="KPQ16" s="770"/>
      <c r="KPR16" s="770"/>
      <c r="KPS16" s="770"/>
      <c r="KPT16" s="771"/>
      <c r="KPU16" s="770"/>
      <c r="KPV16" s="770"/>
      <c r="KPW16" s="770"/>
      <c r="KPX16" s="770"/>
      <c r="KPY16" s="770"/>
      <c r="KPZ16" s="771"/>
      <c r="KQA16" s="770"/>
      <c r="KQB16" s="770"/>
      <c r="KQC16" s="770"/>
      <c r="KQD16" s="770"/>
      <c r="KQE16" s="770"/>
      <c r="KQF16" s="771"/>
      <c r="KQG16" s="770"/>
      <c r="KQH16" s="770"/>
      <c r="KQI16" s="770"/>
      <c r="KQJ16" s="770"/>
      <c r="KQK16" s="770"/>
      <c r="KQL16" s="771"/>
      <c r="KQM16" s="770"/>
      <c r="KQN16" s="770"/>
      <c r="KQO16" s="770"/>
      <c r="KQP16" s="770"/>
      <c r="KQQ16" s="770"/>
      <c r="KQR16" s="771"/>
      <c r="KQS16" s="770"/>
      <c r="KQT16" s="770"/>
      <c r="KQU16" s="770"/>
      <c r="KQV16" s="770"/>
      <c r="KQW16" s="770"/>
      <c r="KQX16" s="771"/>
      <c r="KQY16" s="770"/>
      <c r="KQZ16" s="770"/>
      <c r="KRA16" s="770"/>
      <c r="KRB16" s="770"/>
      <c r="KRC16" s="770"/>
      <c r="KRD16" s="771"/>
      <c r="KRE16" s="770"/>
      <c r="KRF16" s="770"/>
      <c r="KRG16" s="770"/>
      <c r="KRH16" s="770"/>
      <c r="KRI16" s="770"/>
      <c r="KRJ16" s="771"/>
      <c r="KRK16" s="770"/>
      <c r="KRL16" s="770"/>
      <c r="KRM16" s="770"/>
      <c r="KRN16" s="770"/>
      <c r="KRO16" s="770"/>
      <c r="KRP16" s="771"/>
      <c r="KRQ16" s="770"/>
      <c r="KRR16" s="770"/>
      <c r="KRS16" s="770"/>
      <c r="KRT16" s="770"/>
      <c r="KRU16" s="770"/>
      <c r="KRV16" s="771"/>
      <c r="KRW16" s="770"/>
      <c r="KRX16" s="770"/>
      <c r="KRY16" s="770"/>
      <c r="KRZ16" s="770"/>
      <c r="KSA16" s="770"/>
      <c r="KSB16" s="771"/>
      <c r="KSC16" s="770"/>
      <c r="KSD16" s="770"/>
      <c r="KSE16" s="770"/>
      <c r="KSF16" s="770"/>
      <c r="KSG16" s="770"/>
      <c r="KSH16" s="771"/>
      <c r="KSI16" s="770"/>
      <c r="KSJ16" s="770"/>
      <c r="KSK16" s="770"/>
      <c r="KSL16" s="770"/>
      <c r="KSM16" s="770"/>
      <c r="KSN16" s="771"/>
      <c r="KSO16" s="770"/>
      <c r="KSP16" s="770"/>
      <c r="KSQ16" s="770"/>
      <c r="KSR16" s="770"/>
      <c r="KSS16" s="770"/>
      <c r="KST16" s="771"/>
      <c r="KSU16" s="770"/>
      <c r="KSV16" s="770"/>
      <c r="KSW16" s="770"/>
      <c r="KSX16" s="770"/>
      <c r="KSY16" s="770"/>
      <c r="KSZ16" s="771"/>
      <c r="KTA16" s="770"/>
      <c r="KTB16" s="770"/>
      <c r="KTC16" s="770"/>
      <c r="KTD16" s="770"/>
      <c r="KTE16" s="770"/>
      <c r="KTF16" s="771"/>
      <c r="KTG16" s="770"/>
      <c r="KTH16" s="770"/>
      <c r="KTI16" s="770"/>
      <c r="KTJ16" s="770"/>
      <c r="KTK16" s="770"/>
      <c r="KTL16" s="771"/>
      <c r="KTM16" s="770"/>
      <c r="KTN16" s="770"/>
      <c r="KTO16" s="770"/>
      <c r="KTP16" s="770"/>
      <c r="KTQ16" s="770"/>
      <c r="KTR16" s="771"/>
      <c r="KTS16" s="770"/>
      <c r="KTT16" s="770"/>
      <c r="KTU16" s="770"/>
      <c r="KTV16" s="770"/>
      <c r="KTW16" s="770"/>
      <c r="KTX16" s="771"/>
      <c r="KTY16" s="770"/>
      <c r="KTZ16" s="770"/>
      <c r="KUA16" s="770"/>
      <c r="KUB16" s="770"/>
      <c r="KUC16" s="770"/>
      <c r="KUD16" s="771"/>
      <c r="KUE16" s="770"/>
      <c r="KUF16" s="770"/>
      <c r="KUG16" s="770"/>
      <c r="KUH16" s="770"/>
      <c r="KUI16" s="770"/>
      <c r="KUJ16" s="771"/>
      <c r="KUK16" s="770"/>
      <c r="KUL16" s="770"/>
      <c r="KUM16" s="770"/>
      <c r="KUN16" s="770"/>
      <c r="KUO16" s="770"/>
      <c r="KUP16" s="771"/>
      <c r="KUQ16" s="770"/>
      <c r="KUR16" s="770"/>
      <c r="KUS16" s="770"/>
      <c r="KUT16" s="770"/>
      <c r="KUU16" s="770"/>
      <c r="KUV16" s="771"/>
      <c r="KUW16" s="770"/>
      <c r="KUX16" s="770"/>
      <c r="KUY16" s="770"/>
      <c r="KUZ16" s="770"/>
      <c r="KVA16" s="770"/>
      <c r="KVB16" s="771"/>
      <c r="KVC16" s="770"/>
      <c r="KVD16" s="770"/>
      <c r="KVE16" s="770"/>
      <c r="KVF16" s="770"/>
      <c r="KVG16" s="770"/>
      <c r="KVH16" s="771"/>
      <c r="KVI16" s="770"/>
      <c r="KVJ16" s="770"/>
      <c r="KVK16" s="770"/>
      <c r="KVL16" s="770"/>
      <c r="KVM16" s="770"/>
      <c r="KVN16" s="771"/>
      <c r="KVO16" s="770"/>
      <c r="KVP16" s="770"/>
      <c r="KVQ16" s="770"/>
      <c r="KVR16" s="770"/>
      <c r="KVS16" s="770"/>
      <c r="KVT16" s="771"/>
      <c r="KVU16" s="770"/>
      <c r="KVV16" s="770"/>
      <c r="KVW16" s="770"/>
      <c r="KVX16" s="770"/>
      <c r="KVY16" s="770"/>
      <c r="KVZ16" s="771"/>
      <c r="KWA16" s="770"/>
      <c r="KWB16" s="770"/>
      <c r="KWC16" s="770"/>
      <c r="KWD16" s="770"/>
      <c r="KWE16" s="770"/>
      <c r="KWF16" s="771"/>
      <c r="KWG16" s="770"/>
      <c r="KWH16" s="770"/>
      <c r="KWI16" s="770"/>
      <c r="KWJ16" s="770"/>
      <c r="KWK16" s="770"/>
      <c r="KWL16" s="771"/>
      <c r="KWM16" s="770"/>
      <c r="KWN16" s="770"/>
      <c r="KWO16" s="770"/>
      <c r="KWP16" s="770"/>
      <c r="KWQ16" s="770"/>
      <c r="KWR16" s="771"/>
      <c r="KWS16" s="770"/>
      <c r="KWT16" s="770"/>
      <c r="KWU16" s="770"/>
      <c r="KWV16" s="770"/>
      <c r="KWW16" s="770"/>
      <c r="KWX16" s="771"/>
      <c r="KWY16" s="770"/>
      <c r="KWZ16" s="770"/>
      <c r="KXA16" s="770"/>
      <c r="KXB16" s="770"/>
      <c r="KXC16" s="770"/>
      <c r="KXD16" s="771"/>
      <c r="KXE16" s="770"/>
      <c r="KXF16" s="770"/>
      <c r="KXG16" s="770"/>
      <c r="KXH16" s="770"/>
      <c r="KXI16" s="770"/>
      <c r="KXJ16" s="771"/>
      <c r="KXK16" s="770"/>
      <c r="KXL16" s="770"/>
      <c r="KXM16" s="770"/>
      <c r="KXN16" s="770"/>
      <c r="KXO16" s="770"/>
      <c r="KXP16" s="771"/>
      <c r="KXQ16" s="770"/>
      <c r="KXR16" s="770"/>
      <c r="KXS16" s="770"/>
      <c r="KXT16" s="770"/>
      <c r="KXU16" s="770"/>
      <c r="KXV16" s="771"/>
      <c r="KXW16" s="770"/>
      <c r="KXX16" s="770"/>
      <c r="KXY16" s="770"/>
      <c r="KXZ16" s="770"/>
      <c r="KYA16" s="770"/>
      <c r="KYB16" s="771"/>
      <c r="KYC16" s="770"/>
      <c r="KYD16" s="770"/>
      <c r="KYE16" s="770"/>
      <c r="KYF16" s="770"/>
      <c r="KYG16" s="770"/>
      <c r="KYH16" s="771"/>
      <c r="KYI16" s="770"/>
      <c r="KYJ16" s="770"/>
      <c r="KYK16" s="770"/>
      <c r="KYL16" s="770"/>
      <c r="KYM16" s="770"/>
      <c r="KYN16" s="771"/>
      <c r="KYO16" s="770"/>
      <c r="KYP16" s="770"/>
      <c r="KYQ16" s="770"/>
      <c r="KYR16" s="770"/>
      <c r="KYS16" s="770"/>
      <c r="KYT16" s="771"/>
      <c r="KYU16" s="770"/>
      <c r="KYV16" s="770"/>
      <c r="KYW16" s="770"/>
      <c r="KYX16" s="770"/>
      <c r="KYY16" s="770"/>
      <c r="KYZ16" s="771"/>
      <c r="KZA16" s="770"/>
      <c r="KZB16" s="770"/>
      <c r="KZC16" s="770"/>
      <c r="KZD16" s="770"/>
      <c r="KZE16" s="770"/>
      <c r="KZF16" s="771"/>
      <c r="KZG16" s="770"/>
      <c r="KZH16" s="770"/>
      <c r="KZI16" s="770"/>
      <c r="KZJ16" s="770"/>
      <c r="KZK16" s="770"/>
      <c r="KZL16" s="771"/>
      <c r="KZM16" s="770"/>
      <c r="KZN16" s="770"/>
      <c r="KZO16" s="770"/>
      <c r="KZP16" s="770"/>
      <c r="KZQ16" s="770"/>
      <c r="KZR16" s="771"/>
      <c r="KZS16" s="770"/>
      <c r="KZT16" s="770"/>
      <c r="KZU16" s="770"/>
      <c r="KZV16" s="770"/>
      <c r="KZW16" s="770"/>
      <c r="KZX16" s="771"/>
      <c r="KZY16" s="770"/>
      <c r="KZZ16" s="770"/>
      <c r="LAA16" s="770"/>
      <c r="LAB16" s="770"/>
      <c r="LAC16" s="770"/>
      <c r="LAD16" s="771"/>
      <c r="LAE16" s="770"/>
      <c r="LAF16" s="770"/>
      <c r="LAG16" s="770"/>
      <c r="LAH16" s="770"/>
      <c r="LAI16" s="770"/>
      <c r="LAJ16" s="771"/>
      <c r="LAK16" s="770"/>
      <c r="LAL16" s="770"/>
      <c r="LAM16" s="770"/>
      <c r="LAN16" s="770"/>
      <c r="LAO16" s="770"/>
      <c r="LAP16" s="771"/>
      <c r="LAQ16" s="770"/>
      <c r="LAR16" s="770"/>
      <c r="LAS16" s="770"/>
      <c r="LAT16" s="770"/>
      <c r="LAU16" s="770"/>
      <c r="LAV16" s="771"/>
      <c r="LAW16" s="770"/>
      <c r="LAX16" s="770"/>
      <c r="LAY16" s="770"/>
      <c r="LAZ16" s="770"/>
      <c r="LBA16" s="770"/>
      <c r="LBB16" s="771"/>
      <c r="LBC16" s="770"/>
      <c r="LBD16" s="770"/>
      <c r="LBE16" s="770"/>
      <c r="LBF16" s="770"/>
      <c r="LBG16" s="770"/>
      <c r="LBH16" s="771"/>
      <c r="LBI16" s="770"/>
      <c r="LBJ16" s="770"/>
      <c r="LBK16" s="770"/>
      <c r="LBL16" s="770"/>
      <c r="LBM16" s="770"/>
      <c r="LBN16" s="771"/>
      <c r="LBO16" s="770"/>
      <c r="LBP16" s="770"/>
      <c r="LBQ16" s="770"/>
      <c r="LBR16" s="770"/>
      <c r="LBS16" s="770"/>
      <c r="LBT16" s="771"/>
      <c r="LBU16" s="770"/>
      <c r="LBV16" s="770"/>
      <c r="LBW16" s="770"/>
      <c r="LBX16" s="770"/>
      <c r="LBY16" s="770"/>
      <c r="LBZ16" s="771"/>
      <c r="LCA16" s="770"/>
      <c r="LCB16" s="770"/>
      <c r="LCC16" s="770"/>
      <c r="LCD16" s="770"/>
      <c r="LCE16" s="770"/>
      <c r="LCF16" s="771"/>
      <c r="LCG16" s="770"/>
      <c r="LCH16" s="770"/>
      <c r="LCI16" s="770"/>
      <c r="LCJ16" s="770"/>
      <c r="LCK16" s="770"/>
      <c r="LCL16" s="771"/>
      <c r="LCM16" s="770"/>
      <c r="LCN16" s="770"/>
      <c r="LCO16" s="770"/>
      <c r="LCP16" s="770"/>
      <c r="LCQ16" s="770"/>
      <c r="LCR16" s="771"/>
      <c r="LCS16" s="770"/>
      <c r="LCT16" s="770"/>
      <c r="LCU16" s="770"/>
      <c r="LCV16" s="770"/>
      <c r="LCW16" s="770"/>
      <c r="LCX16" s="771"/>
      <c r="LCY16" s="770"/>
      <c r="LCZ16" s="770"/>
      <c r="LDA16" s="770"/>
      <c r="LDB16" s="770"/>
      <c r="LDC16" s="770"/>
      <c r="LDD16" s="771"/>
      <c r="LDE16" s="770"/>
      <c r="LDF16" s="770"/>
      <c r="LDG16" s="770"/>
      <c r="LDH16" s="770"/>
      <c r="LDI16" s="770"/>
      <c r="LDJ16" s="771"/>
      <c r="LDK16" s="770"/>
      <c r="LDL16" s="770"/>
      <c r="LDM16" s="770"/>
      <c r="LDN16" s="770"/>
      <c r="LDO16" s="770"/>
      <c r="LDP16" s="771"/>
      <c r="LDQ16" s="770"/>
      <c r="LDR16" s="770"/>
      <c r="LDS16" s="770"/>
      <c r="LDT16" s="770"/>
      <c r="LDU16" s="770"/>
      <c r="LDV16" s="771"/>
      <c r="LDW16" s="770"/>
      <c r="LDX16" s="770"/>
      <c r="LDY16" s="770"/>
      <c r="LDZ16" s="770"/>
      <c r="LEA16" s="770"/>
      <c r="LEB16" s="771"/>
      <c r="LEC16" s="770"/>
      <c r="LED16" s="770"/>
      <c r="LEE16" s="770"/>
      <c r="LEF16" s="770"/>
      <c r="LEG16" s="770"/>
      <c r="LEH16" s="771"/>
      <c r="LEI16" s="770"/>
      <c r="LEJ16" s="770"/>
      <c r="LEK16" s="770"/>
      <c r="LEL16" s="770"/>
      <c r="LEM16" s="770"/>
      <c r="LEN16" s="771"/>
      <c r="LEO16" s="770"/>
      <c r="LEP16" s="770"/>
      <c r="LEQ16" s="770"/>
      <c r="LER16" s="770"/>
      <c r="LES16" s="770"/>
      <c r="LET16" s="771"/>
      <c r="LEU16" s="770"/>
      <c r="LEV16" s="770"/>
      <c r="LEW16" s="770"/>
      <c r="LEX16" s="770"/>
      <c r="LEY16" s="770"/>
      <c r="LEZ16" s="771"/>
      <c r="LFA16" s="770"/>
      <c r="LFB16" s="770"/>
      <c r="LFC16" s="770"/>
      <c r="LFD16" s="770"/>
      <c r="LFE16" s="770"/>
      <c r="LFF16" s="771"/>
      <c r="LFG16" s="770"/>
      <c r="LFH16" s="770"/>
      <c r="LFI16" s="770"/>
      <c r="LFJ16" s="770"/>
      <c r="LFK16" s="770"/>
      <c r="LFL16" s="771"/>
      <c r="LFM16" s="770"/>
      <c r="LFN16" s="770"/>
      <c r="LFO16" s="770"/>
      <c r="LFP16" s="770"/>
      <c r="LFQ16" s="770"/>
      <c r="LFR16" s="771"/>
      <c r="LFS16" s="770"/>
      <c r="LFT16" s="770"/>
      <c r="LFU16" s="770"/>
      <c r="LFV16" s="770"/>
      <c r="LFW16" s="770"/>
      <c r="LFX16" s="771"/>
      <c r="LFY16" s="770"/>
      <c r="LFZ16" s="770"/>
      <c r="LGA16" s="770"/>
      <c r="LGB16" s="770"/>
      <c r="LGC16" s="770"/>
      <c r="LGD16" s="771"/>
      <c r="LGE16" s="770"/>
      <c r="LGF16" s="770"/>
      <c r="LGG16" s="770"/>
      <c r="LGH16" s="770"/>
      <c r="LGI16" s="770"/>
      <c r="LGJ16" s="771"/>
      <c r="LGK16" s="770"/>
      <c r="LGL16" s="770"/>
      <c r="LGM16" s="770"/>
      <c r="LGN16" s="770"/>
      <c r="LGO16" s="770"/>
      <c r="LGP16" s="771"/>
      <c r="LGQ16" s="770"/>
      <c r="LGR16" s="770"/>
      <c r="LGS16" s="770"/>
      <c r="LGT16" s="770"/>
      <c r="LGU16" s="770"/>
      <c r="LGV16" s="771"/>
      <c r="LGW16" s="770"/>
      <c r="LGX16" s="770"/>
      <c r="LGY16" s="770"/>
      <c r="LGZ16" s="770"/>
      <c r="LHA16" s="770"/>
      <c r="LHB16" s="771"/>
      <c r="LHC16" s="770"/>
      <c r="LHD16" s="770"/>
      <c r="LHE16" s="770"/>
      <c r="LHF16" s="770"/>
      <c r="LHG16" s="770"/>
      <c r="LHH16" s="771"/>
      <c r="LHI16" s="770"/>
      <c r="LHJ16" s="770"/>
      <c r="LHK16" s="770"/>
      <c r="LHL16" s="770"/>
      <c r="LHM16" s="770"/>
      <c r="LHN16" s="771"/>
      <c r="LHO16" s="770"/>
      <c r="LHP16" s="770"/>
      <c r="LHQ16" s="770"/>
      <c r="LHR16" s="770"/>
      <c r="LHS16" s="770"/>
      <c r="LHT16" s="771"/>
      <c r="LHU16" s="770"/>
      <c r="LHV16" s="770"/>
      <c r="LHW16" s="770"/>
      <c r="LHX16" s="770"/>
      <c r="LHY16" s="770"/>
      <c r="LHZ16" s="771"/>
      <c r="LIA16" s="770"/>
      <c r="LIB16" s="770"/>
      <c r="LIC16" s="770"/>
      <c r="LID16" s="770"/>
      <c r="LIE16" s="770"/>
      <c r="LIF16" s="771"/>
      <c r="LIG16" s="770"/>
      <c r="LIH16" s="770"/>
      <c r="LII16" s="770"/>
      <c r="LIJ16" s="770"/>
      <c r="LIK16" s="770"/>
      <c r="LIL16" s="771"/>
      <c r="LIM16" s="770"/>
      <c r="LIN16" s="770"/>
      <c r="LIO16" s="770"/>
      <c r="LIP16" s="770"/>
      <c r="LIQ16" s="770"/>
      <c r="LIR16" s="771"/>
      <c r="LIS16" s="770"/>
      <c r="LIT16" s="770"/>
      <c r="LIU16" s="770"/>
      <c r="LIV16" s="770"/>
      <c r="LIW16" s="770"/>
      <c r="LIX16" s="771"/>
      <c r="LIY16" s="770"/>
      <c r="LIZ16" s="770"/>
      <c r="LJA16" s="770"/>
      <c r="LJB16" s="770"/>
      <c r="LJC16" s="770"/>
      <c r="LJD16" s="771"/>
      <c r="LJE16" s="770"/>
      <c r="LJF16" s="770"/>
      <c r="LJG16" s="770"/>
      <c r="LJH16" s="770"/>
      <c r="LJI16" s="770"/>
      <c r="LJJ16" s="771"/>
      <c r="LJK16" s="770"/>
      <c r="LJL16" s="770"/>
      <c r="LJM16" s="770"/>
      <c r="LJN16" s="770"/>
      <c r="LJO16" s="770"/>
      <c r="LJP16" s="771"/>
      <c r="LJQ16" s="770"/>
      <c r="LJR16" s="770"/>
      <c r="LJS16" s="770"/>
      <c r="LJT16" s="770"/>
      <c r="LJU16" s="770"/>
      <c r="LJV16" s="771"/>
      <c r="LJW16" s="770"/>
      <c r="LJX16" s="770"/>
      <c r="LJY16" s="770"/>
      <c r="LJZ16" s="770"/>
      <c r="LKA16" s="770"/>
      <c r="LKB16" s="771"/>
      <c r="LKC16" s="770"/>
      <c r="LKD16" s="770"/>
      <c r="LKE16" s="770"/>
      <c r="LKF16" s="770"/>
      <c r="LKG16" s="770"/>
      <c r="LKH16" s="771"/>
      <c r="LKI16" s="770"/>
      <c r="LKJ16" s="770"/>
      <c r="LKK16" s="770"/>
      <c r="LKL16" s="770"/>
      <c r="LKM16" s="770"/>
      <c r="LKN16" s="771"/>
      <c r="LKO16" s="770"/>
      <c r="LKP16" s="770"/>
      <c r="LKQ16" s="770"/>
      <c r="LKR16" s="770"/>
      <c r="LKS16" s="770"/>
      <c r="LKT16" s="771"/>
      <c r="LKU16" s="770"/>
      <c r="LKV16" s="770"/>
      <c r="LKW16" s="770"/>
      <c r="LKX16" s="770"/>
      <c r="LKY16" s="770"/>
      <c r="LKZ16" s="771"/>
      <c r="LLA16" s="770"/>
      <c r="LLB16" s="770"/>
      <c r="LLC16" s="770"/>
      <c r="LLD16" s="770"/>
      <c r="LLE16" s="770"/>
      <c r="LLF16" s="771"/>
      <c r="LLG16" s="770"/>
      <c r="LLH16" s="770"/>
      <c r="LLI16" s="770"/>
      <c r="LLJ16" s="770"/>
      <c r="LLK16" s="770"/>
      <c r="LLL16" s="771"/>
      <c r="LLM16" s="770"/>
      <c r="LLN16" s="770"/>
      <c r="LLO16" s="770"/>
      <c r="LLP16" s="770"/>
      <c r="LLQ16" s="770"/>
      <c r="LLR16" s="771"/>
      <c r="LLS16" s="770"/>
      <c r="LLT16" s="770"/>
      <c r="LLU16" s="770"/>
      <c r="LLV16" s="770"/>
      <c r="LLW16" s="770"/>
      <c r="LLX16" s="771"/>
      <c r="LLY16" s="770"/>
      <c r="LLZ16" s="770"/>
      <c r="LMA16" s="770"/>
      <c r="LMB16" s="770"/>
      <c r="LMC16" s="770"/>
      <c r="LMD16" s="771"/>
      <c r="LME16" s="770"/>
      <c r="LMF16" s="770"/>
      <c r="LMG16" s="770"/>
      <c r="LMH16" s="770"/>
      <c r="LMI16" s="770"/>
      <c r="LMJ16" s="771"/>
      <c r="LMK16" s="770"/>
      <c r="LML16" s="770"/>
      <c r="LMM16" s="770"/>
      <c r="LMN16" s="770"/>
      <c r="LMO16" s="770"/>
      <c r="LMP16" s="771"/>
      <c r="LMQ16" s="770"/>
      <c r="LMR16" s="770"/>
      <c r="LMS16" s="770"/>
      <c r="LMT16" s="770"/>
      <c r="LMU16" s="770"/>
      <c r="LMV16" s="771"/>
      <c r="LMW16" s="770"/>
      <c r="LMX16" s="770"/>
      <c r="LMY16" s="770"/>
      <c r="LMZ16" s="770"/>
      <c r="LNA16" s="770"/>
      <c r="LNB16" s="771"/>
      <c r="LNC16" s="770"/>
      <c r="LND16" s="770"/>
      <c r="LNE16" s="770"/>
      <c r="LNF16" s="770"/>
      <c r="LNG16" s="770"/>
      <c r="LNH16" s="771"/>
      <c r="LNI16" s="770"/>
      <c r="LNJ16" s="770"/>
      <c r="LNK16" s="770"/>
      <c r="LNL16" s="770"/>
      <c r="LNM16" s="770"/>
      <c r="LNN16" s="771"/>
      <c r="LNO16" s="770"/>
      <c r="LNP16" s="770"/>
      <c r="LNQ16" s="770"/>
      <c r="LNR16" s="770"/>
      <c r="LNS16" s="770"/>
      <c r="LNT16" s="771"/>
      <c r="LNU16" s="770"/>
      <c r="LNV16" s="770"/>
      <c r="LNW16" s="770"/>
      <c r="LNX16" s="770"/>
      <c r="LNY16" s="770"/>
      <c r="LNZ16" s="771"/>
      <c r="LOA16" s="770"/>
      <c r="LOB16" s="770"/>
      <c r="LOC16" s="770"/>
      <c r="LOD16" s="770"/>
      <c r="LOE16" s="770"/>
      <c r="LOF16" s="771"/>
      <c r="LOG16" s="770"/>
      <c r="LOH16" s="770"/>
      <c r="LOI16" s="770"/>
      <c r="LOJ16" s="770"/>
      <c r="LOK16" s="770"/>
      <c r="LOL16" s="771"/>
      <c r="LOM16" s="770"/>
      <c r="LON16" s="770"/>
      <c r="LOO16" s="770"/>
      <c r="LOP16" s="770"/>
      <c r="LOQ16" s="770"/>
      <c r="LOR16" s="771"/>
      <c r="LOS16" s="770"/>
      <c r="LOT16" s="770"/>
      <c r="LOU16" s="770"/>
      <c r="LOV16" s="770"/>
      <c r="LOW16" s="770"/>
      <c r="LOX16" s="771"/>
      <c r="LOY16" s="770"/>
      <c r="LOZ16" s="770"/>
      <c r="LPA16" s="770"/>
      <c r="LPB16" s="770"/>
      <c r="LPC16" s="770"/>
      <c r="LPD16" s="771"/>
      <c r="LPE16" s="770"/>
      <c r="LPF16" s="770"/>
      <c r="LPG16" s="770"/>
      <c r="LPH16" s="770"/>
      <c r="LPI16" s="770"/>
      <c r="LPJ16" s="771"/>
      <c r="LPK16" s="770"/>
      <c r="LPL16" s="770"/>
      <c r="LPM16" s="770"/>
      <c r="LPN16" s="770"/>
      <c r="LPO16" s="770"/>
      <c r="LPP16" s="771"/>
      <c r="LPQ16" s="770"/>
      <c r="LPR16" s="770"/>
      <c r="LPS16" s="770"/>
      <c r="LPT16" s="770"/>
      <c r="LPU16" s="770"/>
      <c r="LPV16" s="771"/>
      <c r="LPW16" s="770"/>
      <c r="LPX16" s="770"/>
      <c r="LPY16" s="770"/>
      <c r="LPZ16" s="770"/>
      <c r="LQA16" s="770"/>
      <c r="LQB16" s="771"/>
      <c r="LQC16" s="770"/>
      <c r="LQD16" s="770"/>
      <c r="LQE16" s="770"/>
      <c r="LQF16" s="770"/>
      <c r="LQG16" s="770"/>
      <c r="LQH16" s="771"/>
      <c r="LQI16" s="770"/>
      <c r="LQJ16" s="770"/>
      <c r="LQK16" s="770"/>
      <c r="LQL16" s="770"/>
      <c r="LQM16" s="770"/>
      <c r="LQN16" s="771"/>
      <c r="LQO16" s="770"/>
      <c r="LQP16" s="770"/>
      <c r="LQQ16" s="770"/>
      <c r="LQR16" s="770"/>
      <c r="LQS16" s="770"/>
      <c r="LQT16" s="771"/>
      <c r="LQU16" s="770"/>
      <c r="LQV16" s="770"/>
      <c r="LQW16" s="770"/>
      <c r="LQX16" s="770"/>
      <c r="LQY16" s="770"/>
      <c r="LQZ16" s="771"/>
      <c r="LRA16" s="770"/>
      <c r="LRB16" s="770"/>
      <c r="LRC16" s="770"/>
      <c r="LRD16" s="770"/>
      <c r="LRE16" s="770"/>
      <c r="LRF16" s="771"/>
      <c r="LRG16" s="770"/>
      <c r="LRH16" s="770"/>
      <c r="LRI16" s="770"/>
      <c r="LRJ16" s="770"/>
      <c r="LRK16" s="770"/>
      <c r="LRL16" s="771"/>
      <c r="LRM16" s="770"/>
      <c r="LRN16" s="770"/>
      <c r="LRO16" s="770"/>
      <c r="LRP16" s="770"/>
      <c r="LRQ16" s="770"/>
      <c r="LRR16" s="771"/>
      <c r="LRS16" s="770"/>
      <c r="LRT16" s="770"/>
      <c r="LRU16" s="770"/>
      <c r="LRV16" s="770"/>
      <c r="LRW16" s="770"/>
      <c r="LRX16" s="771"/>
      <c r="LRY16" s="770"/>
      <c r="LRZ16" s="770"/>
      <c r="LSA16" s="770"/>
      <c r="LSB16" s="770"/>
      <c r="LSC16" s="770"/>
      <c r="LSD16" s="771"/>
      <c r="LSE16" s="770"/>
      <c r="LSF16" s="770"/>
      <c r="LSG16" s="770"/>
      <c r="LSH16" s="770"/>
      <c r="LSI16" s="770"/>
      <c r="LSJ16" s="771"/>
      <c r="LSK16" s="770"/>
      <c r="LSL16" s="770"/>
      <c r="LSM16" s="770"/>
      <c r="LSN16" s="770"/>
      <c r="LSO16" s="770"/>
      <c r="LSP16" s="771"/>
      <c r="LSQ16" s="770"/>
      <c r="LSR16" s="770"/>
      <c r="LSS16" s="770"/>
      <c r="LST16" s="770"/>
      <c r="LSU16" s="770"/>
      <c r="LSV16" s="771"/>
      <c r="LSW16" s="770"/>
      <c r="LSX16" s="770"/>
      <c r="LSY16" s="770"/>
      <c r="LSZ16" s="770"/>
      <c r="LTA16" s="770"/>
      <c r="LTB16" s="771"/>
      <c r="LTC16" s="770"/>
      <c r="LTD16" s="770"/>
      <c r="LTE16" s="770"/>
      <c r="LTF16" s="770"/>
      <c r="LTG16" s="770"/>
      <c r="LTH16" s="771"/>
      <c r="LTI16" s="770"/>
      <c r="LTJ16" s="770"/>
      <c r="LTK16" s="770"/>
      <c r="LTL16" s="770"/>
      <c r="LTM16" s="770"/>
      <c r="LTN16" s="771"/>
      <c r="LTO16" s="770"/>
      <c r="LTP16" s="770"/>
      <c r="LTQ16" s="770"/>
      <c r="LTR16" s="770"/>
      <c r="LTS16" s="770"/>
      <c r="LTT16" s="771"/>
      <c r="LTU16" s="770"/>
      <c r="LTV16" s="770"/>
      <c r="LTW16" s="770"/>
      <c r="LTX16" s="770"/>
      <c r="LTY16" s="770"/>
      <c r="LTZ16" s="771"/>
      <c r="LUA16" s="770"/>
      <c r="LUB16" s="770"/>
      <c r="LUC16" s="770"/>
      <c r="LUD16" s="770"/>
      <c r="LUE16" s="770"/>
      <c r="LUF16" s="771"/>
      <c r="LUG16" s="770"/>
      <c r="LUH16" s="770"/>
      <c r="LUI16" s="770"/>
      <c r="LUJ16" s="770"/>
      <c r="LUK16" s="770"/>
      <c r="LUL16" s="771"/>
      <c r="LUM16" s="770"/>
      <c r="LUN16" s="770"/>
      <c r="LUO16" s="770"/>
      <c r="LUP16" s="770"/>
      <c r="LUQ16" s="770"/>
      <c r="LUR16" s="771"/>
      <c r="LUS16" s="770"/>
      <c r="LUT16" s="770"/>
      <c r="LUU16" s="770"/>
      <c r="LUV16" s="770"/>
      <c r="LUW16" s="770"/>
      <c r="LUX16" s="771"/>
      <c r="LUY16" s="770"/>
      <c r="LUZ16" s="770"/>
      <c r="LVA16" s="770"/>
      <c r="LVB16" s="770"/>
      <c r="LVC16" s="770"/>
      <c r="LVD16" s="771"/>
      <c r="LVE16" s="770"/>
      <c r="LVF16" s="770"/>
      <c r="LVG16" s="770"/>
      <c r="LVH16" s="770"/>
      <c r="LVI16" s="770"/>
      <c r="LVJ16" s="771"/>
      <c r="LVK16" s="770"/>
      <c r="LVL16" s="770"/>
      <c r="LVM16" s="770"/>
      <c r="LVN16" s="770"/>
      <c r="LVO16" s="770"/>
      <c r="LVP16" s="771"/>
      <c r="LVQ16" s="770"/>
      <c r="LVR16" s="770"/>
      <c r="LVS16" s="770"/>
      <c r="LVT16" s="770"/>
      <c r="LVU16" s="770"/>
      <c r="LVV16" s="771"/>
      <c r="LVW16" s="770"/>
      <c r="LVX16" s="770"/>
      <c r="LVY16" s="770"/>
      <c r="LVZ16" s="770"/>
      <c r="LWA16" s="770"/>
      <c r="LWB16" s="771"/>
      <c r="LWC16" s="770"/>
      <c r="LWD16" s="770"/>
      <c r="LWE16" s="770"/>
      <c r="LWF16" s="770"/>
      <c r="LWG16" s="770"/>
      <c r="LWH16" s="771"/>
      <c r="LWI16" s="770"/>
      <c r="LWJ16" s="770"/>
      <c r="LWK16" s="770"/>
      <c r="LWL16" s="770"/>
      <c r="LWM16" s="770"/>
      <c r="LWN16" s="771"/>
      <c r="LWO16" s="770"/>
      <c r="LWP16" s="770"/>
      <c r="LWQ16" s="770"/>
      <c r="LWR16" s="770"/>
      <c r="LWS16" s="770"/>
      <c r="LWT16" s="771"/>
      <c r="LWU16" s="770"/>
      <c r="LWV16" s="770"/>
      <c r="LWW16" s="770"/>
      <c r="LWX16" s="770"/>
      <c r="LWY16" s="770"/>
      <c r="LWZ16" s="771"/>
      <c r="LXA16" s="770"/>
      <c r="LXB16" s="770"/>
      <c r="LXC16" s="770"/>
      <c r="LXD16" s="770"/>
      <c r="LXE16" s="770"/>
      <c r="LXF16" s="771"/>
      <c r="LXG16" s="770"/>
      <c r="LXH16" s="770"/>
      <c r="LXI16" s="770"/>
      <c r="LXJ16" s="770"/>
      <c r="LXK16" s="770"/>
      <c r="LXL16" s="771"/>
      <c r="LXM16" s="770"/>
      <c r="LXN16" s="770"/>
      <c r="LXO16" s="770"/>
      <c r="LXP16" s="770"/>
      <c r="LXQ16" s="770"/>
      <c r="LXR16" s="771"/>
      <c r="LXS16" s="770"/>
      <c r="LXT16" s="770"/>
      <c r="LXU16" s="770"/>
      <c r="LXV16" s="770"/>
      <c r="LXW16" s="770"/>
      <c r="LXX16" s="771"/>
      <c r="LXY16" s="770"/>
      <c r="LXZ16" s="770"/>
      <c r="LYA16" s="770"/>
      <c r="LYB16" s="770"/>
      <c r="LYC16" s="770"/>
      <c r="LYD16" s="771"/>
      <c r="LYE16" s="770"/>
      <c r="LYF16" s="770"/>
      <c r="LYG16" s="770"/>
      <c r="LYH16" s="770"/>
      <c r="LYI16" s="770"/>
      <c r="LYJ16" s="771"/>
      <c r="LYK16" s="770"/>
      <c r="LYL16" s="770"/>
      <c r="LYM16" s="770"/>
      <c r="LYN16" s="770"/>
      <c r="LYO16" s="770"/>
      <c r="LYP16" s="771"/>
      <c r="LYQ16" s="770"/>
      <c r="LYR16" s="770"/>
      <c r="LYS16" s="770"/>
      <c r="LYT16" s="770"/>
      <c r="LYU16" s="770"/>
      <c r="LYV16" s="771"/>
      <c r="LYW16" s="770"/>
      <c r="LYX16" s="770"/>
      <c r="LYY16" s="770"/>
      <c r="LYZ16" s="770"/>
      <c r="LZA16" s="770"/>
      <c r="LZB16" s="771"/>
      <c r="LZC16" s="770"/>
      <c r="LZD16" s="770"/>
      <c r="LZE16" s="770"/>
      <c r="LZF16" s="770"/>
      <c r="LZG16" s="770"/>
      <c r="LZH16" s="771"/>
      <c r="LZI16" s="770"/>
      <c r="LZJ16" s="770"/>
      <c r="LZK16" s="770"/>
      <c r="LZL16" s="770"/>
      <c r="LZM16" s="770"/>
      <c r="LZN16" s="771"/>
      <c r="LZO16" s="770"/>
      <c r="LZP16" s="770"/>
      <c r="LZQ16" s="770"/>
      <c r="LZR16" s="770"/>
      <c r="LZS16" s="770"/>
      <c r="LZT16" s="771"/>
      <c r="LZU16" s="770"/>
      <c r="LZV16" s="770"/>
      <c r="LZW16" s="770"/>
      <c r="LZX16" s="770"/>
      <c r="LZY16" s="770"/>
      <c r="LZZ16" s="771"/>
      <c r="MAA16" s="770"/>
      <c r="MAB16" s="770"/>
      <c r="MAC16" s="770"/>
      <c r="MAD16" s="770"/>
      <c r="MAE16" s="770"/>
      <c r="MAF16" s="771"/>
      <c r="MAG16" s="770"/>
      <c r="MAH16" s="770"/>
      <c r="MAI16" s="770"/>
      <c r="MAJ16" s="770"/>
      <c r="MAK16" s="770"/>
      <c r="MAL16" s="771"/>
      <c r="MAM16" s="770"/>
      <c r="MAN16" s="770"/>
      <c r="MAO16" s="770"/>
      <c r="MAP16" s="770"/>
      <c r="MAQ16" s="770"/>
      <c r="MAR16" s="771"/>
      <c r="MAS16" s="770"/>
      <c r="MAT16" s="770"/>
      <c r="MAU16" s="770"/>
      <c r="MAV16" s="770"/>
      <c r="MAW16" s="770"/>
      <c r="MAX16" s="771"/>
      <c r="MAY16" s="770"/>
      <c r="MAZ16" s="770"/>
      <c r="MBA16" s="770"/>
      <c r="MBB16" s="770"/>
      <c r="MBC16" s="770"/>
      <c r="MBD16" s="771"/>
      <c r="MBE16" s="770"/>
      <c r="MBF16" s="770"/>
      <c r="MBG16" s="770"/>
      <c r="MBH16" s="770"/>
      <c r="MBI16" s="770"/>
      <c r="MBJ16" s="771"/>
      <c r="MBK16" s="770"/>
      <c r="MBL16" s="770"/>
      <c r="MBM16" s="770"/>
      <c r="MBN16" s="770"/>
      <c r="MBO16" s="770"/>
      <c r="MBP16" s="771"/>
      <c r="MBQ16" s="770"/>
      <c r="MBR16" s="770"/>
      <c r="MBS16" s="770"/>
      <c r="MBT16" s="770"/>
      <c r="MBU16" s="770"/>
      <c r="MBV16" s="771"/>
      <c r="MBW16" s="770"/>
      <c r="MBX16" s="770"/>
      <c r="MBY16" s="770"/>
      <c r="MBZ16" s="770"/>
      <c r="MCA16" s="770"/>
      <c r="MCB16" s="771"/>
      <c r="MCC16" s="770"/>
      <c r="MCD16" s="770"/>
      <c r="MCE16" s="770"/>
      <c r="MCF16" s="770"/>
      <c r="MCG16" s="770"/>
      <c r="MCH16" s="771"/>
      <c r="MCI16" s="770"/>
      <c r="MCJ16" s="770"/>
      <c r="MCK16" s="770"/>
      <c r="MCL16" s="770"/>
      <c r="MCM16" s="770"/>
      <c r="MCN16" s="771"/>
      <c r="MCO16" s="770"/>
      <c r="MCP16" s="770"/>
      <c r="MCQ16" s="770"/>
      <c r="MCR16" s="770"/>
      <c r="MCS16" s="770"/>
      <c r="MCT16" s="771"/>
      <c r="MCU16" s="770"/>
      <c r="MCV16" s="770"/>
      <c r="MCW16" s="770"/>
      <c r="MCX16" s="770"/>
      <c r="MCY16" s="770"/>
      <c r="MCZ16" s="771"/>
      <c r="MDA16" s="770"/>
      <c r="MDB16" s="770"/>
      <c r="MDC16" s="770"/>
      <c r="MDD16" s="770"/>
      <c r="MDE16" s="770"/>
      <c r="MDF16" s="771"/>
      <c r="MDG16" s="770"/>
      <c r="MDH16" s="770"/>
      <c r="MDI16" s="770"/>
      <c r="MDJ16" s="770"/>
      <c r="MDK16" s="770"/>
      <c r="MDL16" s="771"/>
      <c r="MDM16" s="770"/>
      <c r="MDN16" s="770"/>
      <c r="MDO16" s="770"/>
      <c r="MDP16" s="770"/>
      <c r="MDQ16" s="770"/>
      <c r="MDR16" s="771"/>
      <c r="MDS16" s="770"/>
      <c r="MDT16" s="770"/>
      <c r="MDU16" s="770"/>
      <c r="MDV16" s="770"/>
      <c r="MDW16" s="770"/>
      <c r="MDX16" s="771"/>
      <c r="MDY16" s="770"/>
      <c r="MDZ16" s="770"/>
      <c r="MEA16" s="770"/>
      <c r="MEB16" s="770"/>
      <c r="MEC16" s="770"/>
      <c r="MED16" s="771"/>
      <c r="MEE16" s="770"/>
      <c r="MEF16" s="770"/>
      <c r="MEG16" s="770"/>
      <c r="MEH16" s="770"/>
      <c r="MEI16" s="770"/>
      <c r="MEJ16" s="771"/>
      <c r="MEK16" s="770"/>
      <c r="MEL16" s="770"/>
      <c r="MEM16" s="770"/>
      <c r="MEN16" s="770"/>
      <c r="MEO16" s="770"/>
      <c r="MEP16" s="771"/>
      <c r="MEQ16" s="770"/>
      <c r="MER16" s="770"/>
      <c r="MES16" s="770"/>
      <c r="MET16" s="770"/>
      <c r="MEU16" s="770"/>
      <c r="MEV16" s="771"/>
      <c r="MEW16" s="770"/>
      <c r="MEX16" s="770"/>
      <c r="MEY16" s="770"/>
      <c r="MEZ16" s="770"/>
      <c r="MFA16" s="770"/>
      <c r="MFB16" s="771"/>
      <c r="MFC16" s="770"/>
      <c r="MFD16" s="770"/>
      <c r="MFE16" s="770"/>
      <c r="MFF16" s="770"/>
      <c r="MFG16" s="770"/>
      <c r="MFH16" s="771"/>
      <c r="MFI16" s="770"/>
      <c r="MFJ16" s="770"/>
      <c r="MFK16" s="770"/>
      <c r="MFL16" s="770"/>
      <c r="MFM16" s="770"/>
      <c r="MFN16" s="771"/>
      <c r="MFO16" s="770"/>
      <c r="MFP16" s="770"/>
      <c r="MFQ16" s="770"/>
      <c r="MFR16" s="770"/>
      <c r="MFS16" s="770"/>
      <c r="MFT16" s="771"/>
      <c r="MFU16" s="770"/>
      <c r="MFV16" s="770"/>
      <c r="MFW16" s="770"/>
      <c r="MFX16" s="770"/>
      <c r="MFY16" s="770"/>
      <c r="MFZ16" s="771"/>
      <c r="MGA16" s="770"/>
      <c r="MGB16" s="770"/>
      <c r="MGC16" s="770"/>
      <c r="MGD16" s="770"/>
      <c r="MGE16" s="770"/>
      <c r="MGF16" s="771"/>
      <c r="MGG16" s="770"/>
      <c r="MGH16" s="770"/>
      <c r="MGI16" s="770"/>
      <c r="MGJ16" s="770"/>
      <c r="MGK16" s="770"/>
      <c r="MGL16" s="771"/>
      <c r="MGM16" s="770"/>
      <c r="MGN16" s="770"/>
      <c r="MGO16" s="770"/>
      <c r="MGP16" s="770"/>
      <c r="MGQ16" s="770"/>
      <c r="MGR16" s="771"/>
      <c r="MGS16" s="770"/>
      <c r="MGT16" s="770"/>
      <c r="MGU16" s="770"/>
      <c r="MGV16" s="770"/>
      <c r="MGW16" s="770"/>
      <c r="MGX16" s="771"/>
      <c r="MGY16" s="770"/>
      <c r="MGZ16" s="770"/>
      <c r="MHA16" s="770"/>
      <c r="MHB16" s="770"/>
      <c r="MHC16" s="770"/>
      <c r="MHD16" s="771"/>
      <c r="MHE16" s="770"/>
      <c r="MHF16" s="770"/>
      <c r="MHG16" s="770"/>
      <c r="MHH16" s="770"/>
      <c r="MHI16" s="770"/>
      <c r="MHJ16" s="771"/>
      <c r="MHK16" s="770"/>
      <c r="MHL16" s="770"/>
      <c r="MHM16" s="770"/>
      <c r="MHN16" s="770"/>
      <c r="MHO16" s="770"/>
      <c r="MHP16" s="771"/>
      <c r="MHQ16" s="770"/>
      <c r="MHR16" s="770"/>
      <c r="MHS16" s="770"/>
      <c r="MHT16" s="770"/>
      <c r="MHU16" s="770"/>
      <c r="MHV16" s="771"/>
      <c r="MHW16" s="770"/>
      <c r="MHX16" s="770"/>
      <c r="MHY16" s="770"/>
      <c r="MHZ16" s="770"/>
      <c r="MIA16" s="770"/>
      <c r="MIB16" s="771"/>
      <c r="MIC16" s="770"/>
      <c r="MID16" s="770"/>
      <c r="MIE16" s="770"/>
      <c r="MIF16" s="770"/>
      <c r="MIG16" s="770"/>
      <c r="MIH16" s="771"/>
      <c r="MII16" s="770"/>
      <c r="MIJ16" s="770"/>
      <c r="MIK16" s="770"/>
      <c r="MIL16" s="770"/>
      <c r="MIM16" s="770"/>
      <c r="MIN16" s="771"/>
      <c r="MIO16" s="770"/>
      <c r="MIP16" s="770"/>
      <c r="MIQ16" s="770"/>
      <c r="MIR16" s="770"/>
      <c r="MIS16" s="770"/>
      <c r="MIT16" s="771"/>
      <c r="MIU16" s="770"/>
      <c r="MIV16" s="770"/>
      <c r="MIW16" s="770"/>
      <c r="MIX16" s="770"/>
      <c r="MIY16" s="770"/>
      <c r="MIZ16" s="771"/>
      <c r="MJA16" s="770"/>
      <c r="MJB16" s="770"/>
      <c r="MJC16" s="770"/>
      <c r="MJD16" s="770"/>
      <c r="MJE16" s="770"/>
      <c r="MJF16" s="771"/>
      <c r="MJG16" s="770"/>
      <c r="MJH16" s="770"/>
      <c r="MJI16" s="770"/>
      <c r="MJJ16" s="770"/>
      <c r="MJK16" s="770"/>
      <c r="MJL16" s="771"/>
      <c r="MJM16" s="770"/>
      <c r="MJN16" s="770"/>
      <c r="MJO16" s="770"/>
      <c r="MJP16" s="770"/>
      <c r="MJQ16" s="770"/>
      <c r="MJR16" s="771"/>
      <c r="MJS16" s="770"/>
      <c r="MJT16" s="770"/>
      <c r="MJU16" s="770"/>
      <c r="MJV16" s="770"/>
      <c r="MJW16" s="770"/>
      <c r="MJX16" s="771"/>
      <c r="MJY16" s="770"/>
      <c r="MJZ16" s="770"/>
      <c r="MKA16" s="770"/>
      <c r="MKB16" s="770"/>
      <c r="MKC16" s="770"/>
      <c r="MKD16" s="771"/>
      <c r="MKE16" s="770"/>
      <c r="MKF16" s="770"/>
      <c r="MKG16" s="770"/>
      <c r="MKH16" s="770"/>
      <c r="MKI16" s="770"/>
      <c r="MKJ16" s="771"/>
      <c r="MKK16" s="770"/>
      <c r="MKL16" s="770"/>
      <c r="MKM16" s="770"/>
      <c r="MKN16" s="770"/>
      <c r="MKO16" s="770"/>
      <c r="MKP16" s="771"/>
      <c r="MKQ16" s="770"/>
      <c r="MKR16" s="770"/>
      <c r="MKS16" s="770"/>
      <c r="MKT16" s="770"/>
      <c r="MKU16" s="770"/>
      <c r="MKV16" s="771"/>
      <c r="MKW16" s="770"/>
      <c r="MKX16" s="770"/>
      <c r="MKY16" s="770"/>
      <c r="MKZ16" s="770"/>
      <c r="MLA16" s="770"/>
      <c r="MLB16" s="771"/>
      <c r="MLC16" s="770"/>
      <c r="MLD16" s="770"/>
      <c r="MLE16" s="770"/>
      <c r="MLF16" s="770"/>
      <c r="MLG16" s="770"/>
      <c r="MLH16" s="771"/>
      <c r="MLI16" s="770"/>
      <c r="MLJ16" s="770"/>
      <c r="MLK16" s="770"/>
      <c r="MLL16" s="770"/>
      <c r="MLM16" s="770"/>
      <c r="MLN16" s="771"/>
      <c r="MLO16" s="770"/>
      <c r="MLP16" s="770"/>
      <c r="MLQ16" s="770"/>
      <c r="MLR16" s="770"/>
      <c r="MLS16" s="770"/>
      <c r="MLT16" s="771"/>
      <c r="MLU16" s="770"/>
      <c r="MLV16" s="770"/>
      <c r="MLW16" s="770"/>
      <c r="MLX16" s="770"/>
      <c r="MLY16" s="770"/>
      <c r="MLZ16" s="771"/>
      <c r="MMA16" s="770"/>
      <c r="MMB16" s="770"/>
      <c r="MMC16" s="770"/>
      <c r="MMD16" s="770"/>
      <c r="MME16" s="770"/>
      <c r="MMF16" s="771"/>
      <c r="MMG16" s="770"/>
      <c r="MMH16" s="770"/>
      <c r="MMI16" s="770"/>
      <c r="MMJ16" s="770"/>
      <c r="MMK16" s="770"/>
      <c r="MML16" s="771"/>
      <c r="MMM16" s="770"/>
      <c r="MMN16" s="770"/>
      <c r="MMO16" s="770"/>
      <c r="MMP16" s="770"/>
      <c r="MMQ16" s="770"/>
      <c r="MMR16" s="771"/>
      <c r="MMS16" s="770"/>
      <c r="MMT16" s="770"/>
      <c r="MMU16" s="770"/>
      <c r="MMV16" s="770"/>
      <c r="MMW16" s="770"/>
      <c r="MMX16" s="771"/>
      <c r="MMY16" s="770"/>
      <c r="MMZ16" s="770"/>
      <c r="MNA16" s="770"/>
      <c r="MNB16" s="770"/>
      <c r="MNC16" s="770"/>
      <c r="MND16" s="771"/>
      <c r="MNE16" s="770"/>
      <c r="MNF16" s="770"/>
      <c r="MNG16" s="770"/>
      <c r="MNH16" s="770"/>
      <c r="MNI16" s="770"/>
      <c r="MNJ16" s="771"/>
      <c r="MNK16" s="770"/>
      <c r="MNL16" s="770"/>
      <c r="MNM16" s="770"/>
      <c r="MNN16" s="770"/>
      <c r="MNO16" s="770"/>
      <c r="MNP16" s="771"/>
      <c r="MNQ16" s="770"/>
      <c r="MNR16" s="770"/>
      <c r="MNS16" s="770"/>
      <c r="MNT16" s="770"/>
      <c r="MNU16" s="770"/>
      <c r="MNV16" s="771"/>
      <c r="MNW16" s="770"/>
      <c r="MNX16" s="770"/>
      <c r="MNY16" s="770"/>
      <c r="MNZ16" s="770"/>
      <c r="MOA16" s="770"/>
      <c r="MOB16" s="771"/>
      <c r="MOC16" s="770"/>
      <c r="MOD16" s="770"/>
      <c r="MOE16" s="770"/>
      <c r="MOF16" s="770"/>
      <c r="MOG16" s="770"/>
      <c r="MOH16" s="771"/>
      <c r="MOI16" s="770"/>
      <c r="MOJ16" s="770"/>
      <c r="MOK16" s="770"/>
      <c r="MOL16" s="770"/>
      <c r="MOM16" s="770"/>
      <c r="MON16" s="771"/>
      <c r="MOO16" s="770"/>
      <c r="MOP16" s="770"/>
      <c r="MOQ16" s="770"/>
      <c r="MOR16" s="770"/>
      <c r="MOS16" s="770"/>
      <c r="MOT16" s="771"/>
      <c r="MOU16" s="770"/>
      <c r="MOV16" s="770"/>
      <c r="MOW16" s="770"/>
      <c r="MOX16" s="770"/>
      <c r="MOY16" s="770"/>
      <c r="MOZ16" s="771"/>
      <c r="MPA16" s="770"/>
      <c r="MPB16" s="770"/>
      <c r="MPC16" s="770"/>
      <c r="MPD16" s="770"/>
      <c r="MPE16" s="770"/>
      <c r="MPF16" s="771"/>
      <c r="MPG16" s="770"/>
      <c r="MPH16" s="770"/>
      <c r="MPI16" s="770"/>
      <c r="MPJ16" s="770"/>
      <c r="MPK16" s="770"/>
      <c r="MPL16" s="771"/>
      <c r="MPM16" s="770"/>
      <c r="MPN16" s="770"/>
      <c r="MPO16" s="770"/>
      <c r="MPP16" s="770"/>
      <c r="MPQ16" s="770"/>
      <c r="MPR16" s="771"/>
      <c r="MPS16" s="770"/>
      <c r="MPT16" s="770"/>
      <c r="MPU16" s="770"/>
      <c r="MPV16" s="770"/>
      <c r="MPW16" s="770"/>
      <c r="MPX16" s="771"/>
      <c r="MPY16" s="770"/>
      <c r="MPZ16" s="770"/>
      <c r="MQA16" s="770"/>
      <c r="MQB16" s="770"/>
      <c r="MQC16" s="770"/>
      <c r="MQD16" s="771"/>
      <c r="MQE16" s="770"/>
      <c r="MQF16" s="770"/>
      <c r="MQG16" s="770"/>
      <c r="MQH16" s="770"/>
      <c r="MQI16" s="770"/>
      <c r="MQJ16" s="771"/>
      <c r="MQK16" s="770"/>
      <c r="MQL16" s="770"/>
      <c r="MQM16" s="770"/>
      <c r="MQN16" s="770"/>
      <c r="MQO16" s="770"/>
      <c r="MQP16" s="771"/>
      <c r="MQQ16" s="770"/>
      <c r="MQR16" s="770"/>
      <c r="MQS16" s="770"/>
      <c r="MQT16" s="770"/>
      <c r="MQU16" s="770"/>
      <c r="MQV16" s="771"/>
      <c r="MQW16" s="770"/>
      <c r="MQX16" s="770"/>
      <c r="MQY16" s="770"/>
      <c r="MQZ16" s="770"/>
      <c r="MRA16" s="770"/>
      <c r="MRB16" s="771"/>
      <c r="MRC16" s="770"/>
      <c r="MRD16" s="770"/>
      <c r="MRE16" s="770"/>
      <c r="MRF16" s="770"/>
      <c r="MRG16" s="770"/>
      <c r="MRH16" s="771"/>
      <c r="MRI16" s="770"/>
      <c r="MRJ16" s="770"/>
      <c r="MRK16" s="770"/>
      <c r="MRL16" s="770"/>
      <c r="MRM16" s="770"/>
      <c r="MRN16" s="771"/>
      <c r="MRO16" s="770"/>
      <c r="MRP16" s="770"/>
      <c r="MRQ16" s="770"/>
      <c r="MRR16" s="770"/>
      <c r="MRS16" s="770"/>
      <c r="MRT16" s="771"/>
      <c r="MRU16" s="770"/>
      <c r="MRV16" s="770"/>
      <c r="MRW16" s="770"/>
      <c r="MRX16" s="770"/>
      <c r="MRY16" s="770"/>
      <c r="MRZ16" s="771"/>
      <c r="MSA16" s="770"/>
      <c r="MSB16" s="770"/>
      <c r="MSC16" s="770"/>
      <c r="MSD16" s="770"/>
      <c r="MSE16" s="770"/>
      <c r="MSF16" s="771"/>
      <c r="MSG16" s="770"/>
      <c r="MSH16" s="770"/>
      <c r="MSI16" s="770"/>
      <c r="MSJ16" s="770"/>
      <c r="MSK16" s="770"/>
      <c r="MSL16" s="771"/>
      <c r="MSM16" s="770"/>
      <c r="MSN16" s="770"/>
      <c r="MSO16" s="770"/>
      <c r="MSP16" s="770"/>
      <c r="MSQ16" s="770"/>
      <c r="MSR16" s="771"/>
      <c r="MSS16" s="770"/>
      <c r="MST16" s="770"/>
      <c r="MSU16" s="770"/>
      <c r="MSV16" s="770"/>
      <c r="MSW16" s="770"/>
      <c r="MSX16" s="771"/>
      <c r="MSY16" s="770"/>
      <c r="MSZ16" s="770"/>
      <c r="MTA16" s="770"/>
      <c r="MTB16" s="770"/>
      <c r="MTC16" s="770"/>
      <c r="MTD16" s="771"/>
      <c r="MTE16" s="770"/>
      <c r="MTF16" s="770"/>
      <c r="MTG16" s="770"/>
      <c r="MTH16" s="770"/>
      <c r="MTI16" s="770"/>
      <c r="MTJ16" s="771"/>
      <c r="MTK16" s="770"/>
      <c r="MTL16" s="770"/>
      <c r="MTM16" s="770"/>
      <c r="MTN16" s="770"/>
      <c r="MTO16" s="770"/>
      <c r="MTP16" s="771"/>
      <c r="MTQ16" s="770"/>
      <c r="MTR16" s="770"/>
      <c r="MTS16" s="770"/>
      <c r="MTT16" s="770"/>
      <c r="MTU16" s="770"/>
      <c r="MTV16" s="771"/>
      <c r="MTW16" s="770"/>
      <c r="MTX16" s="770"/>
      <c r="MTY16" s="770"/>
      <c r="MTZ16" s="770"/>
      <c r="MUA16" s="770"/>
      <c r="MUB16" s="771"/>
      <c r="MUC16" s="770"/>
      <c r="MUD16" s="770"/>
      <c r="MUE16" s="770"/>
      <c r="MUF16" s="770"/>
      <c r="MUG16" s="770"/>
      <c r="MUH16" s="771"/>
      <c r="MUI16" s="770"/>
      <c r="MUJ16" s="770"/>
      <c r="MUK16" s="770"/>
      <c r="MUL16" s="770"/>
      <c r="MUM16" s="770"/>
      <c r="MUN16" s="771"/>
      <c r="MUO16" s="770"/>
      <c r="MUP16" s="770"/>
      <c r="MUQ16" s="770"/>
      <c r="MUR16" s="770"/>
      <c r="MUS16" s="770"/>
      <c r="MUT16" s="771"/>
      <c r="MUU16" s="770"/>
      <c r="MUV16" s="770"/>
      <c r="MUW16" s="770"/>
      <c r="MUX16" s="770"/>
      <c r="MUY16" s="770"/>
      <c r="MUZ16" s="771"/>
      <c r="MVA16" s="770"/>
      <c r="MVB16" s="770"/>
      <c r="MVC16" s="770"/>
      <c r="MVD16" s="770"/>
      <c r="MVE16" s="770"/>
      <c r="MVF16" s="771"/>
      <c r="MVG16" s="770"/>
      <c r="MVH16" s="770"/>
      <c r="MVI16" s="770"/>
      <c r="MVJ16" s="770"/>
      <c r="MVK16" s="770"/>
      <c r="MVL16" s="771"/>
      <c r="MVM16" s="770"/>
      <c r="MVN16" s="770"/>
      <c r="MVO16" s="770"/>
      <c r="MVP16" s="770"/>
      <c r="MVQ16" s="770"/>
      <c r="MVR16" s="771"/>
      <c r="MVS16" s="770"/>
      <c r="MVT16" s="770"/>
      <c r="MVU16" s="770"/>
      <c r="MVV16" s="770"/>
      <c r="MVW16" s="770"/>
      <c r="MVX16" s="771"/>
      <c r="MVY16" s="770"/>
      <c r="MVZ16" s="770"/>
      <c r="MWA16" s="770"/>
      <c r="MWB16" s="770"/>
      <c r="MWC16" s="770"/>
      <c r="MWD16" s="771"/>
      <c r="MWE16" s="770"/>
      <c r="MWF16" s="770"/>
      <c r="MWG16" s="770"/>
      <c r="MWH16" s="770"/>
      <c r="MWI16" s="770"/>
      <c r="MWJ16" s="771"/>
      <c r="MWK16" s="770"/>
      <c r="MWL16" s="770"/>
      <c r="MWM16" s="770"/>
      <c r="MWN16" s="770"/>
      <c r="MWO16" s="770"/>
      <c r="MWP16" s="771"/>
      <c r="MWQ16" s="770"/>
      <c r="MWR16" s="770"/>
      <c r="MWS16" s="770"/>
      <c r="MWT16" s="770"/>
      <c r="MWU16" s="770"/>
      <c r="MWV16" s="771"/>
      <c r="MWW16" s="770"/>
      <c r="MWX16" s="770"/>
      <c r="MWY16" s="770"/>
      <c r="MWZ16" s="770"/>
      <c r="MXA16" s="770"/>
      <c r="MXB16" s="771"/>
      <c r="MXC16" s="770"/>
      <c r="MXD16" s="770"/>
      <c r="MXE16" s="770"/>
      <c r="MXF16" s="770"/>
      <c r="MXG16" s="770"/>
      <c r="MXH16" s="771"/>
      <c r="MXI16" s="770"/>
      <c r="MXJ16" s="770"/>
      <c r="MXK16" s="770"/>
      <c r="MXL16" s="770"/>
      <c r="MXM16" s="770"/>
      <c r="MXN16" s="771"/>
      <c r="MXO16" s="770"/>
      <c r="MXP16" s="770"/>
      <c r="MXQ16" s="770"/>
      <c r="MXR16" s="770"/>
      <c r="MXS16" s="770"/>
      <c r="MXT16" s="771"/>
      <c r="MXU16" s="770"/>
      <c r="MXV16" s="770"/>
      <c r="MXW16" s="770"/>
      <c r="MXX16" s="770"/>
      <c r="MXY16" s="770"/>
      <c r="MXZ16" s="771"/>
      <c r="MYA16" s="770"/>
      <c r="MYB16" s="770"/>
      <c r="MYC16" s="770"/>
      <c r="MYD16" s="770"/>
      <c r="MYE16" s="770"/>
      <c r="MYF16" s="771"/>
      <c r="MYG16" s="770"/>
      <c r="MYH16" s="770"/>
      <c r="MYI16" s="770"/>
      <c r="MYJ16" s="770"/>
      <c r="MYK16" s="770"/>
      <c r="MYL16" s="771"/>
      <c r="MYM16" s="770"/>
      <c r="MYN16" s="770"/>
      <c r="MYO16" s="770"/>
      <c r="MYP16" s="770"/>
      <c r="MYQ16" s="770"/>
      <c r="MYR16" s="771"/>
      <c r="MYS16" s="770"/>
      <c r="MYT16" s="770"/>
      <c r="MYU16" s="770"/>
      <c r="MYV16" s="770"/>
      <c r="MYW16" s="770"/>
      <c r="MYX16" s="771"/>
      <c r="MYY16" s="770"/>
      <c r="MYZ16" s="770"/>
      <c r="MZA16" s="770"/>
      <c r="MZB16" s="770"/>
      <c r="MZC16" s="770"/>
      <c r="MZD16" s="771"/>
      <c r="MZE16" s="770"/>
      <c r="MZF16" s="770"/>
      <c r="MZG16" s="770"/>
      <c r="MZH16" s="770"/>
      <c r="MZI16" s="770"/>
      <c r="MZJ16" s="771"/>
      <c r="MZK16" s="770"/>
      <c r="MZL16" s="770"/>
      <c r="MZM16" s="770"/>
      <c r="MZN16" s="770"/>
      <c r="MZO16" s="770"/>
      <c r="MZP16" s="771"/>
      <c r="MZQ16" s="770"/>
      <c r="MZR16" s="770"/>
      <c r="MZS16" s="770"/>
      <c r="MZT16" s="770"/>
      <c r="MZU16" s="770"/>
      <c r="MZV16" s="771"/>
      <c r="MZW16" s="770"/>
      <c r="MZX16" s="770"/>
      <c r="MZY16" s="770"/>
      <c r="MZZ16" s="770"/>
      <c r="NAA16" s="770"/>
      <c r="NAB16" s="771"/>
      <c r="NAC16" s="770"/>
      <c r="NAD16" s="770"/>
      <c r="NAE16" s="770"/>
      <c r="NAF16" s="770"/>
      <c r="NAG16" s="770"/>
      <c r="NAH16" s="771"/>
      <c r="NAI16" s="770"/>
      <c r="NAJ16" s="770"/>
      <c r="NAK16" s="770"/>
      <c r="NAL16" s="770"/>
      <c r="NAM16" s="770"/>
      <c r="NAN16" s="771"/>
      <c r="NAO16" s="770"/>
      <c r="NAP16" s="770"/>
      <c r="NAQ16" s="770"/>
      <c r="NAR16" s="770"/>
      <c r="NAS16" s="770"/>
      <c r="NAT16" s="771"/>
      <c r="NAU16" s="770"/>
      <c r="NAV16" s="770"/>
      <c r="NAW16" s="770"/>
      <c r="NAX16" s="770"/>
      <c r="NAY16" s="770"/>
      <c r="NAZ16" s="771"/>
      <c r="NBA16" s="770"/>
      <c r="NBB16" s="770"/>
      <c r="NBC16" s="770"/>
      <c r="NBD16" s="770"/>
      <c r="NBE16" s="770"/>
      <c r="NBF16" s="771"/>
      <c r="NBG16" s="770"/>
      <c r="NBH16" s="770"/>
      <c r="NBI16" s="770"/>
      <c r="NBJ16" s="770"/>
      <c r="NBK16" s="770"/>
      <c r="NBL16" s="771"/>
      <c r="NBM16" s="770"/>
      <c r="NBN16" s="770"/>
      <c r="NBO16" s="770"/>
      <c r="NBP16" s="770"/>
      <c r="NBQ16" s="770"/>
      <c r="NBR16" s="771"/>
      <c r="NBS16" s="770"/>
      <c r="NBT16" s="770"/>
      <c r="NBU16" s="770"/>
      <c r="NBV16" s="770"/>
      <c r="NBW16" s="770"/>
      <c r="NBX16" s="771"/>
      <c r="NBY16" s="770"/>
      <c r="NBZ16" s="770"/>
      <c r="NCA16" s="770"/>
      <c r="NCB16" s="770"/>
      <c r="NCC16" s="770"/>
      <c r="NCD16" s="771"/>
      <c r="NCE16" s="770"/>
      <c r="NCF16" s="770"/>
      <c r="NCG16" s="770"/>
      <c r="NCH16" s="770"/>
      <c r="NCI16" s="770"/>
      <c r="NCJ16" s="771"/>
      <c r="NCK16" s="770"/>
      <c r="NCL16" s="770"/>
      <c r="NCM16" s="770"/>
      <c r="NCN16" s="770"/>
      <c r="NCO16" s="770"/>
      <c r="NCP16" s="771"/>
      <c r="NCQ16" s="770"/>
      <c r="NCR16" s="770"/>
      <c r="NCS16" s="770"/>
      <c r="NCT16" s="770"/>
      <c r="NCU16" s="770"/>
      <c r="NCV16" s="771"/>
      <c r="NCW16" s="770"/>
      <c r="NCX16" s="770"/>
      <c r="NCY16" s="770"/>
      <c r="NCZ16" s="770"/>
      <c r="NDA16" s="770"/>
      <c r="NDB16" s="771"/>
      <c r="NDC16" s="770"/>
      <c r="NDD16" s="770"/>
      <c r="NDE16" s="770"/>
      <c r="NDF16" s="770"/>
      <c r="NDG16" s="770"/>
      <c r="NDH16" s="771"/>
      <c r="NDI16" s="770"/>
      <c r="NDJ16" s="770"/>
      <c r="NDK16" s="770"/>
      <c r="NDL16" s="770"/>
      <c r="NDM16" s="770"/>
      <c r="NDN16" s="771"/>
      <c r="NDO16" s="770"/>
      <c r="NDP16" s="770"/>
      <c r="NDQ16" s="770"/>
      <c r="NDR16" s="770"/>
      <c r="NDS16" s="770"/>
      <c r="NDT16" s="771"/>
      <c r="NDU16" s="770"/>
      <c r="NDV16" s="770"/>
      <c r="NDW16" s="770"/>
      <c r="NDX16" s="770"/>
      <c r="NDY16" s="770"/>
      <c r="NDZ16" s="771"/>
      <c r="NEA16" s="770"/>
      <c r="NEB16" s="770"/>
      <c r="NEC16" s="770"/>
      <c r="NED16" s="770"/>
      <c r="NEE16" s="770"/>
      <c r="NEF16" s="771"/>
      <c r="NEG16" s="770"/>
      <c r="NEH16" s="770"/>
      <c r="NEI16" s="770"/>
      <c r="NEJ16" s="770"/>
      <c r="NEK16" s="770"/>
      <c r="NEL16" s="771"/>
      <c r="NEM16" s="770"/>
      <c r="NEN16" s="770"/>
      <c r="NEO16" s="770"/>
      <c r="NEP16" s="770"/>
      <c r="NEQ16" s="770"/>
      <c r="NER16" s="771"/>
      <c r="NES16" s="770"/>
      <c r="NET16" s="770"/>
      <c r="NEU16" s="770"/>
      <c r="NEV16" s="770"/>
      <c r="NEW16" s="770"/>
      <c r="NEX16" s="771"/>
      <c r="NEY16" s="770"/>
      <c r="NEZ16" s="770"/>
      <c r="NFA16" s="770"/>
      <c r="NFB16" s="770"/>
      <c r="NFC16" s="770"/>
      <c r="NFD16" s="771"/>
      <c r="NFE16" s="770"/>
      <c r="NFF16" s="770"/>
      <c r="NFG16" s="770"/>
      <c r="NFH16" s="770"/>
      <c r="NFI16" s="770"/>
      <c r="NFJ16" s="771"/>
      <c r="NFK16" s="770"/>
      <c r="NFL16" s="770"/>
      <c r="NFM16" s="770"/>
      <c r="NFN16" s="770"/>
      <c r="NFO16" s="770"/>
      <c r="NFP16" s="771"/>
      <c r="NFQ16" s="770"/>
      <c r="NFR16" s="770"/>
      <c r="NFS16" s="770"/>
      <c r="NFT16" s="770"/>
      <c r="NFU16" s="770"/>
      <c r="NFV16" s="771"/>
      <c r="NFW16" s="770"/>
      <c r="NFX16" s="770"/>
      <c r="NFY16" s="770"/>
      <c r="NFZ16" s="770"/>
      <c r="NGA16" s="770"/>
      <c r="NGB16" s="771"/>
      <c r="NGC16" s="770"/>
      <c r="NGD16" s="770"/>
      <c r="NGE16" s="770"/>
      <c r="NGF16" s="770"/>
      <c r="NGG16" s="770"/>
      <c r="NGH16" s="771"/>
      <c r="NGI16" s="770"/>
      <c r="NGJ16" s="770"/>
      <c r="NGK16" s="770"/>
      <c r="NGL16" s="770"/>
      <c r="NGM16" s="770"/>
      <c r="NGN16" s="771"/>
      <c r="NGO16" s="770"/>
      <c r="NGP16" s="770"/>
      <c r="NGQ16" s="770"/>
      <c r="NGR16" s="770"/>
      <c r="NGS16" s="770"/>
      <c r="NGT16" s="771"/>
      <c r="NGU16" s="770"/>
      <c r="NGV16" s="770"/>
      <c r="NGW16" s="770"/>
      <c r="NGX16" s="770"/>
      <c r="NGY16" s="770"/>
      <c r="NGZ16" s="771"/>
      <c r="NHA16" s="770"/>
      <c r="NHB16" s="770"/>
      <c r="NHC16" s="770"/>
      <c r="NHD16" s="770"/>
      <c r="NHE16" s="770"/>
      <c r="NHF16" s="771"/>
      <c r="NHG16" s="770"/>
      <c r="NHH16" s="770"/>
      <c r="NHI16" s="770"/>
      <c r="NHJ16" s="770"/>
      <c r="NHK16" s="770"/>
      <c r="NHL16" s="771"/>
      <c r="NHM16" s="770"/>
      <c r="NHN16" s="770"/>
      <c r="NHO16" s="770"/>
      <c r="NHP16" s="770"/>
      <c r="NHQ16" s="770"/>
      <c r="NHR16" s="771"/>
      <c r="NHS16" s="770"/>
      <c r="NHT16" s="770"/>
      <c r="NHU16" s="770"/>
      <c r="NHV16" s="770"/>
      <c r="NHW16" s="770"/>
      <c r="NHX16" s="771"/>
      <c r="NHY16" s="770"/>
      <c r="NHZ16" s="770"/>
      <c r="NIA16" s="770"/>
      <c r="NIB16" s="770"/>
      <c r="NIC16" s="770"/>
      <c r="NID16" s="771"/>
      <c r="NIE16" s="770"/>
      <c r="NIF16" s="770"/>
      <c r="NIG16" s="770"/>
      <c r="NIH16" s="770"/>
      <c r="NII16" s="770"/>
      <c r="NIJ16" s="771"/>
      <c r="NIK16" s="770"/>
      <c r="NIL16" s="770"/>
      <c r="NIM16" s="770"/>
      <c r="NIN16" s="770"/>
      <c r="NIO16" s="770"/>
      <c r="NIP16" s="771"/>
      <c r="NIQ16" s="770"/>
      <c r="NIR16" s="770"/>
      <c r="NIS16" s="770"/>
      <c r="NIT16" s="770"/>
      <c r="NIU16" s="770"/>
      <c r="NIV16" s="771"/>
      <c r="NIW16" s="770"/>
      <c r="NIX16" s="770"/>
      <c r="NIY16" s="770"/>
      <c r="NIZ16" s="770"/>
      <c r="NJA16" s="770"/>
      <c r="NJB16" s="771"/>
      <c r="NJC16" s="770"/>
      <c r="NJD16" s="770"/>
      <c r="NJE16" s="770"/>
      <c r="NJF16" s="770"/>
      <c r="NJG16" s="770"/>
      <c r="NJH16" s="771"/>
      <c r="NJI16" s="770"/>
      <c r="NJJ16" s="770"/>
      <c r="NJK16" s="770"/>
      <c r="NJL16" s="770"/>
      <c r="NJM16" s="770"/>
      <c r="NJN16" s="771"/>
      <c r="NJO16" s="770"/>
      <c r="NJP16" s="770"/>
      <c r="NJQ16" s="770"/>
      <c r="NJR16" s="770"/>
      <c r="NJS16" s="770"/>
      <c r="NJT16" s="771"/>
      <c r="NJU16" s="770"/>
      <c r="NJV16" s="770"/>
      <c r="NJW16" s="770"/>
      <c r="NJX16" s="770"/>
      <c r="NJY16" s="770"/>
      <c r="NJZ16" s="771"/>
      <c r="NKA16" s="770"/>
      <c r="NKB16" s="770"/>
      <c r="NKC16" s="770"/>
      <c r="NKD16" s="770"/>
      <c r="NKE16" s="770"/>
      <c r="NKF16" s="771"/>
      <c r="NKG16" s="770"/>
      <c r="NKH16" s="770"/>
      <c r="NKI16" s="770"/>
      <c r="NKJ16" s="770"/>
      <c r="NKK16" s="770"/>
      <c r="NKL16" s="771"/>
      <c r="NKM16" s="770"/>
      <c r="NKN16" s="770"/>
      <c r="NKO16" s="770"/>
      <c r="NKP16" s="770"/>
      <c r="NKQ16" s="770"/>
      <c r="NKR16" s="771"/>
      <c r="NKS16" s="770"/>
      <c r="NKT16" s="770"/>
      <c r="NKU16" s="770"/>
      <c r="NKV16" s="770"/>
      <c r="NKW16" s="770"/>
      <c r="NKX16" s="771"/>
      <c r="NKY16" s="770"/>
      <c r="NKZ16" s="770"/>
      <c r="NLA16" s="770"/>
      <c r="NLB16" s="770"/>
      <c r="NLC16" s="770"/>
      <c r="NLD16" s="771"/>
      <c r="NLE16" s="770"/>
      <c r="NLF16" s="770"/>
      <c r="NLG16" s="770"/>
      <c r="NLH16" s="770"/>
      <c r="NLI16" s="770"/>
      <c r="NLJ16" s="771"/>
      <c r="NLK16" s="770"/>
      <c r="NLL16" s="770"/>
      <c r="NLM16" s="770"/>
      <c r="NLN16" s="770"/>
      <c r="NLO16" s="770"/>
      <c r="NLP16" s="771"/>
      <c r="NLQ16" s="770"/>
      <c r="NLR16" s="770"/>
      <c r="NLS16" s="770"/>
      <c r="NLT16" s="770"/>
      <c r="NLU16" s="770"/>
      <c r="NLV16" s="771"/>
      <c r="NLW16" s="770"/>
      <c r="NLX16" s="770"/>
      <c r="NLY16" s="770"/>
      <c r="NLZ16" s="770"/>
      <c r="NMA16" s="770"/>
      <c r="NMB16" s="771"/>
      <c r="NMC16" s="770"/>
      <c r="NMD16" s="770"/>
      <c r="NME16" s="770"/>
      <c r="NMF16" s="770"/>
      <c r="NMG16" s="770"/>
      <c r="NMH16" s="771"/>
      <c r="NMI16" s="770"/>
      <c r="NMJ16" s="770"/>
      <c r="NMK16" s="770"/>
      <c r="NML16" s="770"/>
      <c r="NMM16" s="770"/>
      <c r="NMN16" s="771"/>
      <c r="NMO16" s="770"/>
      <c r="NMP16" s="770"/>
      <c r="NMQ16" s="770"/>
      <c r="NMR16" s="770"/>
      <c r="NMS16" s="770"/>
      <c r="NMT16" s="771"/>
      <c r="NMU16" s="770"/>
      <c r="NMV16" s="770"/>
      <c r="NMW16" s="770"/>
      <c r="NMX16" s="770"/>
      <c r="NMY16" s="770"/>
      <c r="NMZ16" s="771"/>
      <c r="NNA16" s="770"/>
      <c r="NNB16" s="770"/>
      <c r="NNC16" s="770"/>
      <c r="NND16" s="770"/>
      <c r="NNE16" s="770"/>
      <c r="NNF16" s="771"/>
      <c r="NNG16" s="770"/>
      <c r="NNH16" s="770"/>
      <c r="NNI16" s="770"/>
      <c r="NNJ16" s="770"/>
      <c r="NNK16" s="770"/>
      <c r="NNL16" s="771"/>
      <c r="NNM16" s="770"/>
      <c r="NNN16" s="770"/>
      <c r="NNO16" s="770"/>
      <c r="NNP16" s="770"/>
      <c r="NNQ16" s="770"/>
      <c r="NNR16" s="771"/>
      <c r="NNS16" s="770"/>
      <c r="NNT16" s="770"/>
      <c r="NNU16" s="770"/>
      <c r="NNV16" s="770"/>
      <c r="NNW16" s="770"/>
      <c r="NNX16" s="771"/>
      <c r="NNY16" s="770"/>
      <c r="NNZ16" s="770"/>
      <c r="NOA16" s="770"/>
      <c r="NOB16" s="770"/>
      <c r="NOC16" s="770"/>
      <c r="NOD16" s="771"/>
      <c r="NOE16" s="770"/>
      <c r="NOF16" s="770"/>
      <c r="NOG16" s="770"/>
      <c r="NOH16" s="770"/>
      <c r="NOI16" s="770"/>
      <c r="NOJ16" s="771"/>
      <c r="NOK16" s="770"/>
      <c r="NOL16" s="770"/>
      <c r="NOM16" s="770"/>
      <c r="NON16" s="770"/>
      <c r="NOO16" s="770"/>
      <c r="NOP16" s="771"/>
      <c r="NOQ16" s="770"/>
      <c r="NOR16" s="770"/>
      <c r="NOS16" s="770"/>
      <c r="NOT16" s="770"/>
      <c r="NOU16" s="770"/>
      <c r="NOV16" s="771"/>
      <c r="NOW16" s="770"/>
      <c r="NOX16" s="770"/>
      <c r="NOY16" s="770"/>
      <c r="NOZ16" s="770"/>
      <c r="NPA16" s="770"/>
      <c r="NPB16" s="771"/>
      <c r="NPC16" s="770"/>
      <c r="NPD16" s="770"/>
      <c r="NPE16" s="770"/>
      <c r="NPF16" s="770"/>
      <c r="NPG16" s="770"/>
      <c r="NPH16" s="771"/>
      <c r="NPI16" s="770"/>
      <c r="NPJ16" s="770"/>
      <c r="NPK16" s="770"/>
      <c r="NPL16" s="770"/>
      <c r="NPM16" s="770"/>
      <c r="NPN16" s="771"/>
      <c r="NPO16" s="770"/>
      <c r="NPP16" s="770"/>
      <c r="NPQ16" s="770"/>
      <c r="NPR16" s="770"/>
      <c r="NPS16" s="770"/>
      <c r="NPT16" s="771"/>
      <c r="NPU16" s="770"/>
      <c r="NPV16" s="770"/>
      <c r="NPW16" s="770"/>
      <c r="NPX16" s="770"/>
      <c r="NPY16" s="770"/>
      <c r="NPZ16" s="771"/>
      <c r="NQA16" s="770"/>
      <c r="NQB16" s="770"/>
      <c r="NQC16" s="770"/>
      <c r="NQD16" s="770"/>
      <c r="NQE16" s="770"/>
      <c r="NQF16" s="771"/>
      <c r="NQG16" s="770"/>
      <c r="NQH16" s="770"/>
      <c r="NQI16" s="770"/>
      <c r="NQJ16" s="770"/>
      <c r="NQK16" s="770"/>
      <c r="NQL16" s="771"/>
      <c r="NQM16" s="770"/>
      <c r="NQN16" s="770"/>
      <c r="NQO16" s="770"/>
      <c r="NQP16" s="770"/>
      <c r="NQQ16" s="770"/>
      <c r="NQR16" s="771"/>
      <c r="NQS16" s="770"/>
      <c r="NQT16" s="770"/>
      <c r="NQU16" s="770"/>
      <c r="NQV16" s="770"/>
      <c r="NQW16" s="770"/>
      <c r="NQX16" s="771"/>
      <c r="NQY16" s="770"/>
      <c r="NQZ16" s="770"/>
      <c r="NRA16" s="770"/>
      <c r="NRB16" s="770"/>
      <c r="NRC16" s="770"/>
      <c r="NRD16" s="771"/>
      <c r="NRE16" s="770"/>
      <c r="NRF16" s="770"/>
      <c r="NRG16" s="770"/>
      <c r="NRH16" s="770"/>
      <c r="NRI16" s="770"/>
      <c r="NRJ16" s="771"/>
      <c r="NRK16" s="770"/>
      <c r="NRL16" s="770"/>
      <c r="NRM16" s="770"/>
      <c r="NRN16" s="770"/>
      <c r="NRO16" s="770"/>
      <c r="NRP16" s="771"/>
      <c r="NRQ16" s="770"/>
      <c r="NRR16" s="770"/>
      <c r="NRS16" s="770"/>
      <c r="NRT16" s="770"/>
      <c r="NRU16" s="770"/>
      <c r="NRV16" s="771"/>
      <c r="NRW16" s="770"/>
      <c r="NRX16" s="770"/>
      <c r="NRY16" s="770"/>
      <c r="NRZ16" s="770"/>
      <c r="NSA16" s="770"/>
      <c r="NSB16" s="771"/>
      <c r="NSC16" s="770"/>
      <c r="NSD16" s="770"/>
      <c r="NSE16" s="770"/>
      <c r="NSF16" s="770"/>
      <c r="NSG16" s="770"/>
      <c r="NSH16" s="771"/>
      <c r="NSI16" s="770"/>
      <c r="NSJ16" s="770"/>
      <c r="NSK16" s="770"/>
      <c r="NSL16" s="770"/>
      <c r="NSM16" s="770"/>
      <c r="NSN16" s="771"/>
      <c r="NSO16" s="770"/>
      <c r="NSP16" s="770"/>
      <c r="NSQ16" s="770"/>
      <c r="NSR16" s="770"/>
      <c r="NSS16" s="770"/>
      <c r="NST16" s="771"/>
      <c r="NSU16" s="770"/>
      <c r="NSV16" s="770"/>
      <c r="NSW16" s="770"/>
      <c r="NSX16" s="770"/>
      <c r="NSY16" s="770"/>
      <c r="NSZ16" s="771"/>
      <c r="NTA16" s="770"/>
      <c r="NTB16" s="770"/>
      <c r="NTC16" s="770"/>
      <c r="NTD16" s="770"/>
      <c r="NTE16" s="770"/>
      <c r="NTF16" s="771"/>
      <c r="NTG16" s="770"/>
      <c r="NTH16" s="770"/>
      <c r="NTI16" s="770"/>
      <c r="NTJ16" s="770"/>
      <c r="NTK16" s="770"/>
      <c r="NTL16" s="771"/>
      <c r="NTM16" s="770"/>
      <c r="NTN16" s="770"/>
      <c r="NTO16" s="770"/>
      <c r="NTP16" s="770"/>
      <c r="NTQ16" s="770"/>
      <c r="NTR16" s="771"/>
      <c r="NTS16" s="770"/>
      <c r="NTT16" s="770"/>
      <c r="NTU16" s="770"/>
      <c r="NTV16" s="770"/>
      <c r="NTW16" s="770"/>
      <c r="NTX16" s="771"/>
      <c r="NTY16" s="770"/>
      <c r="NTZ16" s="770"/>
      <c r="NUA16" s="770"/>
      <c r="NUB16" s="770"/>
      <c r="NUC16" s="770"/>
      <c r="NUD16" s="771"/>
      <c r="NUE16" s="770"/>
      <c r="NUF16" s="770"/>
      <c r="NUG16" s="770"/>
      <c r="NUH16" s="770"/>
      <c r="NUI16" s="770"/>
      <c r="NUJ16" s="771"/>
      <c r="NUK16" s="770"/>
      <c r="NUL16" s="770"/>
      <c r="NUM16" s="770"/>
      <c r="NUN16" s="770"/>
      <c r="NUO16" s="770"/>
      <c r="NUP16" s="771"/>
      <c r="NUQ16" s="770"/>
      <c r="NUR16" s="770"/>
      <c r="NUS16" s="770"/>
      <c r="NUT16" s="770"/>
      <c r="NUU16" s="770"/>
      <c r="NUV16" s="771"/>
      <c r="NUW16" s="770"/>
      <c r="NUX16" s="770"/>
      <c r="NUY16" s="770"/>
      <c r="NUZ16" s="770"/>
      <c r="NVA16" s="770"/>
      <c r="NVB16" s="771"/>
      <c r="NVC16" s="770"/>
      <c r="NVD16" s="770"/>
      <c r="NVE16" s="770"/>
      <c r="NVF16" s="770"/>
      <c r="NVG16" s="770"/>
      <c r="NVH16" s="771"/>
      <c r="NVI16" s="770"/>
      <c r="NVJ16" s="770"/>
      <c r="NVK16" s="770"/>
      <c r="NVL16" s="770"/>
      <c r="NVM16" s="770"/>
      <c r="NVN16" s="771"/>
      <c r="NVO16" s="770"/>
      <c r="NVP16" s="770"/>
      <c r="NVQ16" s="770"/>
      <c r="NVR16" s="770"/>
      <c r="NVS16" s="770"/>
      <c r="NVT16" s="771"/>
      <c r="NVU16" s="770"/>
      <c r="NVV16" s="770"/>
      <c r="NVW16" s="770"/>
      <c r="NVX16" s="770"/>
      <c r="NVY16" s="770"/>
      <c r="NVZ16" s="771"/>
      <c r="NWA16" s="770"/>
      <c r="NWB16" s="770"/>
      <c r="NWC16" s="770"/>
      <c r="NWD16" s="770"/>
      <c r="NWE16" s="770"/>
      <c r="NWF16" s="771"/>
      <c r="NWG16" s="770"/>
      <c r="NWH16" s="770"/>
      <c r="NWI16" s="770"/>
      <c r="NWJ16" s="770"/>
      <c r="NWK16" s="770"/>
      <c r="NWL16" s="771"/>
      <c r="NWM16" s="770"/>
      <c r="NWN16" s="770"/>
      <c r="NWO16" s="770"/>
      <c r="NWP16" s="770"/>
      <c r="NWQ16" s="770"/>
      <c r="NWR16" s="771"/>
      <c r="NWS16" s="770"/>
      <c r="NWT16" s="770"/>
      <c r="NWU16" s="770"/>
      <c r="NWV16" s="770"/>
      <c r="NWW16" s="770"/>
      <c r="NWX16" s="771"/>
      <c r="NWY16" s="770"/>
      <c r="NWZ16" s="770"/>
      <c r="NXA16" s="770"/>
      <c r="NXB16" s="770"/>
      <c r="NXC16" s="770"/>
      <c r="NXD16" s="771"/>
      <c r="NXE16" s="770"/>
      <c r="NXF16" s="770"/>
      <c r="NXG16" s="770"/>
      <c r="NXH16" s="770"/>
      <c r="NXI16" s="770"/>
      <c r="NXJ16" s="771"/>
      <c r="NXK16" s="770"/>
      <c r="NXL16" s="770"/>
      <c r="NXM16" s="770"/>
      <c r="NXN16" s="770"/>
      <c r="NXO16" s="770"/>
      <c r="NXP16" s="771"/>
      <c r="NXQ16" s="770"/>
      <c r="NXR16" s="770"/>
      <c r="NXS16" s="770"/>
      <c r="NXT16" s="770"/>
      <c r="NXU16" s="770"/>
      <c r="NXV16" s="771"/>
      <c r="NXW16" s="770"/>
      <c r="NXX16" s="770"/>
      <c r="NXY16" s="770"/>
      <c r="NXZ16" s="770"/>
      <c r="NYA16" s="770"/>
      <c r="NYB16" s="771"/>
      <c r="NYC16" s="770"/>
      <c r="NYD16" s="770"/>
      <c r="NYE16" s="770"/>
      <c r="NYF16" s="770"/>
      <c r="NYG16" s="770"/>
      <c r="NYH16" s="771"/>
      <c r="NYI16" s="770"/>
      <c r="NYJ16" s="770"/>
      <c r="NYK16" s="770"/>
      <c r="NYL16" s="770"/>
      <c r="NYM16" s="770"/>
      <c r="NYN16" s="771"/>
      <c r="NYO16" s="770"/>
      <c r="NYP16" s="770"/>
      <c r="NYQ16" s="770"/>
      <c r="NYR16" s="770"/>
      <c r="NYS16" s="770"/>
      <c r="NYT16" s="771"/>
      <c r="NYU16" s="770"/>
      <c r="NYV16" s="770"/>
      <c r="NYW16" s="770"/>
      <c r="NYX16" s="770"/>
      <c r="NYY16" s="770"/>
      <c r="NYZ16" s="771"/>
      <c r="NZA16" s="770"/>
      <c r="NZB16" s="770"/>
      <c r="NZC16" s="770"/>
      <c r="NZD16" s="770"/>
      <c r="NZE16" s="770"/>
      <c r="NZF16" s="771"/>
      <c r="NZG16" s="770"/>
      <c r="NZH16" s="770"/>
      <c r="NZI16" s="770"/>
      <c r="NZJ16" s="770"/>
      <c r="NZK16" s="770"/>
      <c r="NZL16" s="771"/>
      <c r="NZM16" s="770"/>
      <c r="NZN16" s="770"/>
      <c r="NZO16" s="770"/>
      <c r="NZP16" s="770"/>
      <c r="NZQ16" s="770"/>
      <c r="NZR16" s="771"/>
      <c r="NZS16" s="770"/>
      <c r="NZT16" s="770"/>
      <c r="NZU16" s="770"/>
      <c r="NZV16" s="770"/>
      <c r="NZW16" s="770"/>
      <c r="NZX16" s="771"/>
      <c r="NZY16" s="770"/>
      <c r="NZZ16" s="770"/>
      <c r="OAA16" s="770"/>
      <c r="OAB16" s="770"/>
      <c r="OAC16" s="770"/>
      <c r="OAD16" s="771"/>
      <c r="OAE16" s="770"/>
      <c r="OAF16" s="770"/>
      <c r="OAG16" s="770"/>
      <c r="OAH16" s="770"/>
      <c r="OAI16" s="770"/>
      <c r="OAJ16" s="771"/>
      <c r="OAK16" s="770"/>
      <c r="OAL16" s="770"/>
      <c r="OAM16" s="770"/>
      <c r="OAN16" s="770"/>
      <c r="OAO16" s="770"/>
      <c r="OAP16" s="771"/>
      <c r="OAQ16" s="770"/>
      <c r="OAR16" s="770"/>
      <c r="OAS16" s="770"/>
      <c r="OAT16" s="770"/>
      <c r="OAU16" s="770"/>
      <c r="OAV16" s="771"/>
      <c r="OAW16" s="770"/>
      <c r="OAX16" s="770"/>
      <c r="OAY16" s="770"/>
      <c r="OAZ16" s="770"/>
      <c r="OBA16" s="770"/>
      <c r="OBB16" s="771"/>
      <c r="OBC16" s="770"/>
      <c r="OBD16" s="770"/>
      <c r="OBE16" s="770"/>
      <c r="OBF16" s="770"/>
      <c r="OBG16" s="770"/>
      <c r="OBH16" s="771"/>
      <c r="OBI16" s="770"/>
      <c r="OBJ16" s="770"/>
      <c r="OBK16" s="770"/>
      <c r="OBL16" s="770"/>
      <c r="OBM16" s="770"/>
      <c r="OBN16" s="771"/>
      <c r="OBO16" s="770"/>
      <c r="OBP16" s="770"/>
      <c r="OBQ16" s="770"/>
      <c r="OBR16" s="770"/>
      <c r="OBS16" s="770"/>
      <c r="OBT16" s="771"/>
      <c r="OBU16" s="770"/>
      <c r="OBV16" s="770"/>
      <c r="OBW16" s="770"/>
      <c r="OBX16" s="770"/>
      <c r="OBY16" s="770"/>
      <c r="OBZ16" s="771"/>
      <c r="OCA16" s="770"/>
      <c r="OCB16" s="770"/>
      <c r="OCC16" s="770"/>
      <c r="OCD16" s="770"/>
      <c r="OCE16" s="770"/>
      <c r="OCF16" s="771"/>
      <c r="OCG16" s="770"/>
      <c r="OCH16" s="770"/>
      <c r="OCI16" s="770"/>
      <c r="OCJ16" s="770"/>
      <c r="OCK16" s="770"/>
      <c r="OCL16" s="771"/>
      <c r="OCM16" s="770"/>
      <c r="OCN16" s="770"/>
      <c r="OCO16" s="770"/>
      <c r="OCP16" s="770"/>
      <c r="OCQ16" s="770"/>
      <c r="OCR16" s="771"/>
      <c r="OCS16" s="770"/>
      <c r="OCT16" s="770"/>
      <c r="OCU16" s="770"/>
      <c r="OCV16" s="770"/>
      <c r="OCW16" s="770"/>
      <c r="OCX16" s="771"/>
      <c r="OCY16" s="770"/>
      <c r="OCZ16" s="770"/>
      <c r="ODA16" s="770"/>
      <c r="ODB16" s="770"/>
      <c r="ODC16" s="770"/>
      <c r="ODD16" s="771"/>
      <c r="ODE16" s="770"/>
      <c r="ODF16" s="770"/>
      <c r="ODG16" s="770"/>
      <c r="ODH16" s="770"/>
      <c r="ODI16" s="770"/>
      <c r="ODJ16" s="771"/>
      <c r="ODK16" s="770"/>
      <c r="ODL16" s="770"/>
      <c r="ODM16" s="770"/>
      <c r="ODN16" s="770"/>
      <c r="ODO16" s="770"/>
      <c r="ODP16" s="771"/>
      <c r="ODQ16" s="770"/>
      <c r="ODR16" s="770"/>
      <c r="ODS16" s="770"/>
      <c r="ODT16" s="770"/>
      <c r="ODU16" s="770"/>
      <c r="ODV16" s="771"/>
      <c r="ODW16" s="770"/>
      <c r="ODX16" s="770"/>
      <c r="ODY16" s="770"/>
      <c r="ODZ16" s="770"/>
      <c r="OEA16" s="770"/>
      <c r="OEB16" s="771"/>
      <c r="OEC16" s="770"/>
      <c r="OED16" s="770"/>
      <c r="OEE16" s="770"/>
      <c r="OEF16" s="770"/>
      <c r="OEG16" s="770"/>
      <c r="OEH16" s="771"/>
      <c r="OEI16" s="770"/>
      <c r="OEJ16" s="770"/>
      <c r="OEK16" s="770"/>
      <c r="OEL16" s="770"/>
      <c r="OEM16" s="770"/>
      <c r="OEN16" s="771"/>
      <c r="OEO16" s="770"/>
      <c r="OEP16" s="770"/>
      <c r="OEQ16" s="770"/>
      <c r="OER16" s="770"/>
      <c r="OES16" s="770"/>
      <c r="OET16" s="771"/>
      <c r="OEU16" s="770"/>
      <c r="OEV16" s="770"/>
      <c r="OEW16" s="770"/>
      <c r="OEX16" s="770"/>
      <c r="OEY16" s="770"/>
      <c r="OEZ16" s="771"/>
      <c r="OFA16" s="770"/>
      <c r="OFB16" s="770"/>
      <c r="OFC16" s="770"/>
      <c r="OFD16" s="770"/>
      <c r="OFE16" s="770"/>
      <c r="OFF16" s="771"/>
      <c r="OFG16" s="770"/>
      <c r="OFH16" s="770"/>
      <c r="OFI16" s="770"/>
      <c r="OFJ16" s="770"/>
      <c r="OFK16" s="770"/>
      <c r="OFL16" s="771"/>
      <c r="OFM16" s="770"/>
      <c r="OFN16" s="770"/>
      <c r="OFO16" s="770"/>
      <c r="OFP16" s="770"/>
      <c r="OFQ16" s="770"/>
      <c r="OFR16" s="771"/>
      <c r="OFS16" s="770"/>
      <c r="OFT16" s="770"/>
      <c r="OFU16" s="770"/>
      <c r="OFV16" s="770"/>
      <c r="OFW16" s="770"/>
      <c r="OFX16" s="771"/>
      <c r="OFY16" s="770"/>
      <c r="OFZ16" s="770"/>
      <c r="OGA16" s="770"/>
      <c r="OGB16" s="770"/>
      <c r="OGC16" s="770"/>
      <c r="OGD16" s="771"/>
      <c r="OGE16" s="770"/>
      <c r="OGF16" s="770"/>
      <c r="OGG16" s="770"/>
      <c r="OGH16" s="770"/>
      <c r="OGI16" s="770"/>
      <c r="OGJ16" s="771"/>
      <c r="OGK16" s="770"/>
      <c r="OGL16" s="770"/>
      <c r="OGM16" s="770"/>
      <c r="OGN16" s="770"/>
      <c r="OGO16" s="770"/>
      <c r="OGP16" s="771"/>
      <c r="OGQ16" s="770"/>
      <c r="OGR16" s="770"/>
      <c r="OGS16" s="770"/>
      <c r="OGT16" s="770"/>
      <c r="OGU16" s="770"/>
      <c r="OGV16" s="771"/>
      <c r="OGW16" s="770"/>
      <c r="OGX16" s="770"/>
      <c r="OGY16" s="770"/>
      <c r="OGZ16" s="770"/>
      <c r="OHA16" s="770"/>
      <c r="OHB16" s="771"/>
      <c r="OHC16" s="770"/>
      <c r="OHD16" s="770"/>
      <c r="OHE16" s="770"/>
      <c r="OHF16" s="770"/>
      <c r="OHG16" s="770"/>
      <c r="OHH16" s="771"/>
      <c r="OHI16" s="770"/>
      <c r="OHJ16" s="770"/>
      <c r="OHK16" s="770"/>
      <c r="OHL16" s="770"/>
      <c r="OHM16" s="770"/>
      <c r="OHN16" s="771"/>
      <c r="OHO16" s="770"/>
      <c r="OHP16" s="770"/>
      <c r="OHQ16" s="770"/>
      <c r="OHR16" s="770"/>
      <c r="OHS16" s="770"/>
      <c r="OHT16" s="771"/>
      <c r="OHU16" s="770"/>
      <c r="OHV16" s="770"/>
      <c r="OHW16" s="770"/>
      <c r="OHX16" s="770"/>
      <c r="OHY16" s="770"/>
      <c r="OHZ16" s="771"/>
      <c r="OIA16" s="770"/>
      <c r="OIB16" s="770"/>
      <c r="OIC16" s="770"/>
      <c r="OID16" s="770"/>
      <c r="OIE16" s="770"/>
      <c r="OIF16" s="771"/>
      <c r="OIG16" s="770"/>
      <c r="OIH16" s="770"/>
      <c r="OII16" s="770"/>
      <c r="OIJ16" s="770"/>
      <c r="OIK16" s="770"/>
      <c r="OIL16" s="771"/>
      <c r="OIM16" s="770"/>
      <c r="OIN16" s="770"/>
      <c r="OIO16" s="770"/>
      <c r="OIP16" s="770"/>
      <c r="OIQ16" s="770"/>
      <c r="OIR16" s="771"/>
      <c r="OIS16" s="770"/>
      <c r="OIT16" s="770"/>
      <c r="OIU16" s="770"/>
      <c r="OIV16" s="770"/>
      <c r="OIW16" s="770"/>
      <c r="OIX16" s="771"/>
      <c r="OIY16" s="770"/>
      <c r="OIZ16" s="770"/>
      <c r="OJA16" s="770"/>
      <c r="OJB16" s="770"/>
      <c r="OJC16" s="770"/>
      <c r="OJD16" s="771"/>
      <c r="OJE16" s="770"/>
      <c r="OJF16" s="770"/>
      <c r="OJG16" s="770"/>
      <c r="OJH16" s="770"/>
      <c r="OJI16" s="770"/>
      <c r="OJJ16" s="771"/>
      <c r="OJK16" s="770"/>
      <c r="OJL16" s="770"/>
      <c r="OJM16" s="770"/>
      <c r="OJN16" s="770"/>
      <c r="OJO16" s="770"/>
      <c r="OJP16" s="771"/>
      <c r="OJQ16" s="770"/>
      <c r="OJR16" s="770"/>
      <c r="OJS16" s="770"/>
      <c r="OJT16" s="770"/>
      <c r="OJU16" s="770"/>
      <c r="OJV16" s="771"/>
      <c r="OJW16" s="770"/>
      <c r="OJX16" s="770"/>
      <c r="OJY16" s="770"/>
      <c r="OJZ16" s="770"/>
      <c r="OKA16" s="770"/>
      <c r="OKB16" s="771"/>
      <c r="OKC16" s="770"/>
      <c r="OKD16" s="770"/>
      <c r="OKE16" s="770"/>
      <c r="OKF16" s="770"/>
      <c r="OKG16" s="770"/>
      <c r="OKH16" s="771"/>
      <c r="OKI16" s="770"/>
      <c r="OKJ16" s="770"/>
      <c r="OKK16" s="770"/>
      <c r="OKL16" s="770"/>
      <c r="OKM16" s="770"/>
      <c r="OKN16" s="771"/>
      <c r="OKO16" s="770"/>
      <c r="OKP16" s="770"/>
      <c r="OKQ16" s="770"/>
      <c r="OKR16" s="770"/>
      <c r="OKS16" s="770"/>
      <c r="OKT16" s="771"/>
      <c r="OKU16" s="770"/>
      <c r="OKV16" s="770"/>
      <c r="OKW16" s="770"/>
      <c r="OKX16" s="770"/>
      <c r="OKY16" s="770"/>
      <c r="OKZ16" s="771"/>
      <c r="OLA16" s="770"/>
      <c r="OLB16" s="770"/>
      <c r="OLC16" s="770"/>
      <c r="OLD16" s="770"/>
      <c r="OLE16" s="770"/>
      <c r="OLF16" s="771"/>
      <c r="OLG16" s="770"/>
      <c r="OLH16" s="770"/>
      <c r="OLI16" s="770"/>
      <c r="OLJ16" s="770"/>
      <c r="OLK16" s="770"/>
      <c r="OLL16" s="771"/>
      <c r="OLM16" s="770"/>
      <c r="OLN16" s="770"/>
      <c r="OLO16" s="770"/>
      <c r="OLP16" s="770"/>
      <c r="OLQ16" s="770"/>
      <c r="OLR16" s="771"/>
      <c r="OLS16" s="770"/>
      <c r="OLT16" s="770"/>
      <c r="OLU16" s="770"/>
      <c r="OLV16" s="770"/>
      <c r="OLW16" s="770"/>
      <c r="OLX16" s="771"/>
      <c r="OLY16" s="770"/>
      <c r="OLZ16" s="770"/>
      <c r="OMA16" s="770"/>
      <c r="OMB16" s="770"/>
      <c r="OMC16" s="770"/>
      <c r="OMD16" s="771"/>
      <c r="OME16" s="770"/>
      <c r="OMF16" s="770"/>
      <c r="OMG16" s="770"/>
      <c r="OMH16" s="770"/>
      <c r="OMI16" s="770"/>
      <c r="OMJ16" s="771"/>
      <c r="OMK16" s="770"/>
      <c r="OML16" s="770"/>
      <c r="OMM16" s="770"/>
      <c r="OMN16" s="770"/>
      <c r="OMO16" s="770"/>
      <c r="OMP16" s="771"/>
      <c r="OMQ16" s="770"/>
      <c r="OMR16" s="770"/>
      <c r="OMS16" s="770"/>
      <c r="OMT16" s="770"/>
      <c r="OMU16" s="770"/>
      <c r="OMV16" s="771"/>
      <c r="OMW16" s="770"/>
      <c r="OMX16" s="770"/>
      <c r="OMY16" s="770"/>
      <c r="OMZ16" s="770"/>
      <c r="ONA16" s="770"/>
      <c r="ONB16" s="771"/>
      <c r="ONC16" s="770"/>
      <c r="OND16" s="770"/>
      <c r="ONE16" s="770"/>
      <c r="ONF16" s="770"/>
      <c r="ONG16" s="770"/>
      <c r="ONH16" s="771"/>
      <c r="ONI16" s="770"/>
      <c r="ONJ16" s="770"/>
      <c r="ONK16" s="770"/>
      <c r="ONL16" s="770"/>
      <c r="ONM16" s="770"/>
      <c r="ONN16" s="771"/>
      <c r="ONO16" s="770"/>
      <c r="ONP16" s="770"/>
      <c r="ONQ16" s="770"/>
      <c r="ONR16" s="770"/>
      <c r="ONS16" s="770"/>
      <c r="ONT16" s="771"/>
      <c r="ONU16" s="770"/>
      <c r="ONV16" s="770"/>
      <c r="ONW16" s="770"/>
      <c r="ONX16" s="770"/>
      <c r="ONY16" s="770"/>
      <c r="ONZ16" s="771"/>
      <c r="OOA16" s="770"/>
      <c r="OOB16" s="770"/>
      <c r="OOC16" s="770"/>
      <c r="OOD16" s="770"/>
      <c r="OOE16" s="770"/>
      <c r="OOF16" s="771"/>
      <c r="OOG16" s="770"/>
      <c r="OOH16" s="770"/>
      <c r="OOI16" s="770"/>
      <c r="OOJ16" s="770"/>
      <c r="OOK16" s="770"/>
      <c r="OOL16" s="771"/>
      <c r="OOM16" s="770"/>
      <c r="OON16" s="770"/>
      <c r="OOO16" s="770"/>
      <c r="OOP16" s="770"/>
      <c r="OOQ16" s="770"/>
      <c r="OOR16" s="771"/>
      <c r="OOS16" s="770"/>
      <c r="OOT16" s="770"/>
      <c r="OOU16" s="770"/>
      <c r="OOV16" s="770"/>
      <c r="OOW16" s="770"/>
      <c r="OOX16" s="771"/>
      <c r="OOY16" s="770"/>
      <c r="OOZ16" s="770"/>
      <c r="OPA16" s="770"/>
      <c r="OPB16" s="770"/>
      <c r="OPC16" s="770"/>
      <c r="OPD16" s="771"/>
      <c r="OPE16" s="770"/>
      <c r="OPF16" s="770"/>
      <c r="OPG16" s="770"/>
      <c r="OPH16" s="770"/>
      <c r="OPI16" s="770"/>
      <c r="OPJ16" s="771"/>
      <c r="OPK16" s="770"/>
      <c r="OPL16" s="770"/>
      <c r="OPM16" s="770"/>
      <c r="OPN16" s="770"/>
      <c r="OPO16" s="770"/>
      <c r="OPP16" s="771"/>
      <c r="OPQ16" s="770"/>
      <c r="OPR16" s="770"/>
      <c r="OPS16" s="770"/>
      <c r="OPT16" s="770"/>
      <c r="OPU16" s="770"/>
      <c r="OPV16" s="771"/>
      <c r="OPW16" s="770"/>
      <c r="OPX16" s="770"/>
      <c r="OPY16" s="770"/>
      <c r="OPZ16" s="770"/>
      <c r="OQA16" s="770"/>
      <c r="OQB16" s="771"/>
      <c r="OQC16" s="770"/>
      <c r="OQD16" s="770"/>
      <c r="OQE16" s="770"/>
      <c r="OQF16" s="770"/>
      <c r="OQG16" s="770"/>
      <c r="OQH16" s="771"/>
      <c r="OQI16" s="770"/>
      <c r="OQJ16" s="770"/>
      <c r="OQK16" s="770"/>
      <c r="OQL16" s="770"/>
      <c r="OQM16" s="770"/>
      <c r="OQN16" s="771"/>
      <c r="OQO16" s="770"/>
      <c r="OQP16" s="770"/>
      <c r="OQQ16" s="770"/>
      <c r="OQR16" s="770"/>
      <c r="OQS16" s="770"/>
      <c r="OQT16" s="771"/>
      <c r="OQU16" s="770"/>
      <c r="OQV16" s="770"/>
      <c r="OQW16" s="770"/>
      <c r="OQX16" s="770"/>
      <c r="OQY16" s="770"/>
      <c r="OQZ16" s="771"/>
      <c r="ORA16" s="770"/>
      <c r="ORB16" s="770"/>
      <c r="ORC16" s="770"/>
      <c r="ORD16" s="770"/>
      <c r="ORE16" s="770"/>
      <c r="ORF16" s="771"/>
      <c r="ORG16" s="770"/>
      <c r="ORH16" s="770"/>
      <c r="ORI16" s="770"/>
      <c r="ORJ16" s="770"/>
      <c r="ORK16" s="770"/>
      <c r="ORL16" s="771"/>
      <c r="ORM16" s="770"/>
      <c r="ORN16" s="770"/>
      <c r="ORO16" s="770"/>
      <c r="ORP16" s="770"/>
      <c r="ORQ16" s="770"/>
      <c r="ORR16" s="771"/>
      <c r="ORS16" s="770"/>
      <c r="ORT16" s="770"/>
      <c r="ORU16" s="770"/>
      <c r="ORV16" s="770"/>
      <c r="ORW16" s="770"/>
      <c r="ORX16" s="771"/>
      <c r="ORY16" s="770"/>
      <c r="ORZ16" s="770"/>
      <c r="OSA16" s="770"/>
      <c r="OSB16" s="770"/>
      <c r="OSC16" s="770"/>
      <c r="OSD16" s="771"/>
      <c r="OSE16" s="770"/>
      <c r="OSF16" s="770"/>
      <c r="OSG16" s="770"/>
      <c r="OSH16" s="770"/>
      <c r="OSI16" s="770"/>
      <c r="OSJ16" s="771"/>
      <c r="OSK16" s="770"/>
      <c r="OSL16" s="770"/>
      <c r="OSM16" s="770"/>
      <c r="OSN16" s="770"/>
      <c r="OSO16" s="770"/>
      <c r="OSP16" s="771"/>
      <c r="OSQ16" s="770"/>
      <c r="OSR16" s="770"/>
      <c r="OSS16" s="770"/>
      <c r="OST16" s="770"/>
      <c r="OSU16" s="770"/>
      <c r="OSV16" s="771"/>
      <c r="OSW16" s="770"/>
      <c r="OSX16" s="770"/>
      <c r="OSY16" s="770"/>
      <c r="OSZ16" s="770"/>
      <c r="OTA16" s="770"/>
      <c r="OTB16" s="771"/>
      <c r="OTC16" s="770"/>
      <c r="OTD16" s="770"/>
      <c r="OTE16" s="770"/>
      <c r="OTF16" s="770"/>
      <c r="OTG16" s="770"/>
      <c r="OTH16" s="771"/>
      <c r="OTI16" s="770"/>
      <c r="OTJ16" s="770"/>
      <c r="OTK16" s="770"/>
      <c r="OTL16" s="770"/>
      <c r="OTM16" s="770"/>
      <c r="OTN16" s="771"/>
      <c r="OTO16" s="770"/>
      <c r="OTP16" s="770"/>
      <c r="OTQ16" s="770"/>
      <c r="OTR16" s="770"/>
      <c r="OTS16" s="770"/>
      <c r="OTT16" s="771"/>
      <c r="OTU16" s="770"/>
      <c r="OTV16" s="770"/>
      <c r="OTW16" s="770"/>
      <c r="OTX16" s="770"/>
      <c r="OTY16" s="770"/>
      <c r="OTZ16" s="771"/>
      <c r="OUA16" s="770"/>
      <c r="OUB16" s="770"/>
      <c r="OUC16" s="770"/>
      <c r="OUD16" s="770"/>
      <c r="OUE16" s="770"/>
      <c r="OUF16" s="771"/>
      <c r="OUG16" s="770"/>
      <c r="OUH16" s="770"/>
      <c r="OUI16" s="770"/>
      <c r="OUJ16" s="770"/>
      <c r="OUK16" s="770"/>
      <c r="OUL16" s="771"/>
      <c r="OUM16" s="770"/>
      <c r="OUN16" s="770"/>
      <c r="OUO16" s="770"/>
      <c r="OUP16" s="770"/>
      <c r="OUQ16" s="770"/>
      <c r="OUR16" s="771"/>
      <c r="OUS16" s="770"/>
      <c r="OUT16" s="770"/>
      <c r="OUU16" s="770"/>
      <c r="OUV16" s="770"/>
      <c r="OUW16" s="770"/>
      <c r="OUX16" s="771"/>
      <c r="OUY16" s="770"/>
      <c r="OUZ16" s="770"/>
      <c r="OVA16" s="770"/>
      <c r="OVB16" s="770"/>
      <c r="OVC16" s="770"/>
      <c r="OVD16" s="771"/>
      <c r="OVE16" s="770"/>
      <c r="OVF16" s="770"/>
      <c r="OVG16" s="770"/>
      <c r="OVH16" s="770"/>
      <c r="OVI16" s="770"/>
      <c r="OVJ16" s="771"/>
      <c r="OVK16" s="770"/>
      <c r="OVL16" s="770"/>
      <c r="OVM16" s="770"/>
      <c r="OVN16" s="770"/>
      <c r="OVO16" s="770"/>
      <c r="OVP16" s="771"/>
      <c r="OVQ16" s="770"/>
      <c r="OVR16" s="770"/>
      <c r="OVS16" s="770"/>
      <c r="OVT16" s="770"/>
      <c r="OVU16" s="770"/>
      <c r="OVV16" s="771"/>
      <c r="OVW16" s="770"/>
      <c r="OVX16" s="770"/>
      <c r="OVY16" s="770"/>
      <c r="OVZ16" s="770"/>
      <c r="OWA16" s="770"/>
      <c r="OWB16" s="771"/>
      <c r="OWC16" s="770"/>
      <c r="OWD16" s="770"/>
      <c r="OWE16" s="770"/>
      <c r="OWF16" s="770"/>
      <c r="OWG16" s="770"/>
      <c r="OWH16" s="771"/>
      <c r="OWI16" s="770"/>
      <c r="OWJ16" s="770"/>
      <c r="OWK16" s="770"/>
      <c r="OWL16" s="770"/>
      <c r="OWM16" s="770"/>
      <c r="OWN16" s="771"/>
      <c r="OWO16" s="770"/>
      <c r="OWP16" s="770"/>
      <c r="OWQ16" s="770"/>
      <c r="OWR16" s="770"/>
      <c r="OWS16" s="770"/>
      <c r="OWT16" s="771"/>
      <c r="OWU16" s="770"/>
      <c r="OWV16" s="770"/>
      <c r="OWW16" s="770"/>
      <c r="OWX16" s="770"/>
      <c r="OWY16" s="770"/>
      <c r="OWZ16" s="771"/>
      <c r="OXA16" s="770"/>
      <c r="OXB16" s="770"/>
      <c r="OXC16" s="770"/>
      <c r="OXD16" s="770"/>
      <c r="OXE16" s="770"/>
      <c r="OXF16" s="771"/>
      <c r="OXG16" s="770"/>
      <c r="OXH16" s="770"/>
      <c r="OXI16" s="770"/>
      <c r="OXJ16" s="770"/>
      <c r="OXK16" s="770"/>
      <c r="OXL16" s="771"/>
      <c r="OXM16" s="770"/>
      <c r="OXN16" s="770"/>
      <c r="OXO16" s="770"/>
      <c r="OXP16" s="770"/>
      <c r="OXQ16" s="770"/>
      <c r="OXR16" s="771"/>
      <c r="OXS16" s="770"/>
      <c r="OXT16" s="770"/>
      <c r="OXU16" s="770"/>
      <c r="OXV16" s="770"/>
      <c r="OXW16" s="770"/>
      <c r="OXX16" s="771"/>
      <c r="OXY16" s="770"/>
      <c r="OXZ16" s="770"/>
      <c r="OYA16" s="770"/>
      <c r="OYB16" s="770"/>
      <c r="OYC16" s="770"/>
      <c r="OYD16" s="771"/>
      <c r="OYE16" s="770"/>
      <c r="OYF16" s="770"/>
      <c r="OYG16" s="770"/>
      <c r="OYH16" s="770"/>
      <c r="OYI16" s="770"/>
      <c r="OYJ16" s="771"/>
      <c r="OYK16" s="770"/>
      <c r="OYL16" s="770"/>
      <c r="OYM16" s="770"/>
      <c r="OYN16" s="770"/>
      <c r="OYO16" s="770"/>
      <c r="OYP16" s="771"/>
      <c r="OYQ16" s="770"/>
      <c r="OYR16" s="770"/>
      <c r="OYS16" s="770"/>
      <c r="OYT16" s="770"/>
      <c r="OYU16" s="770"/>
      <c r="OYV16" s="771"/>
      <c r="OYW16" s="770"/>
      <c r="OYX16" s="770"/>
      <c r="OYY16" s="770"/>
      <c r="OYZ16" s="770"/>
      <c r="OZA16" s="770"/>
      <c r="OZB16" s="771"/>
      <c r="OZC16" s="770"/>
      <c r="OZD16" s="770"/>
      <c r="OZE16" s="770"/>
      <c r="OZF16" s="770"/>
      <c r="OZG16" s="770"/>
      <c r="OZH16" s="771"/>
      <c r="OZI16" s="770"/>
      <c r="OZJ16" s="770"/>
      <c r="OZK16" s="770"/>
      <c r="OZL16" s="770"/>
      <c r="OZM16" s="770"/>
      <c r="OZN16" s="771"/>
      <c r="OZO16" s="770"/>
      <c r="OZP16" s="770"/>
      <c r="OZQ16" s="770"/>
      <c r="OZR16" s="770"/>
      <c r="OZS16" s="770"/>
      <c r="OZT16" s="771"/>
      <c r="OZU16" s="770"/>
      <c r="OZV16" s="770"/>
      <c r="OZW16" s="770"/>
      <c r="OZX16" s="770"/>
      <c r="OZY16" s="770"/>
      <c r="OZZ16" s="771"/>
      <c r="PAA16" s="770"/>
      <c r="PAB16" s="770"/>
      <c r="PAC16" s="770"/>
      <c r="PAD16" s="770"/>
      <c r="PAE16" s="770"/>
      <c r="PAF16" s="771"/>
      <c r="PAG16" s="770"/>
      <c r="PAH16" s="770"/>
      <c r="PAI16" s="770"/>
      <c r="PAJ16" s="770"/>
      <c r="PAK16" s="770"/>
      <c r="PAL16" s="771"/>
      <c r="PAM16" s="770"/>
      <c r="PAN16" s="770"/>
      <c r="PAO16" s="770"/>
      <c r="PAP16" s="770"/>
      <c r="PAQ16" s="770"/>
      <c r="PAR16" s="771"/>
      <c r="PAS16" s="770"/>
      <c r="PAT16" s="770"/>
      <c r="PAU16" s="770"/>
      <c r="PAV16" s="770"/>
      <c r="PAW16" s="770"/>
      <c r="PAX16" s="771"/>
      <c r="PAY16" s="770"/>
      <c r="PAZ16" s="770"/>
      <c r="PBA16" s="770"/>
      <c r="PBB16" s="770"/>
      <c r="PBC16" s="770"/>
      <c r="PBD16" s="771"/>
      <c r="PBE16" s="770"/>
      <c r="PBF16" s="770"/>
      <c r="PBG16" s="770"/>
      <c r="PBH16" s="770"/>
      <c r="PBI16" s="770"/>
      <c r="PBJ16" s="771"/>
      <c r="PBK16" s="770"/>
      <c r="PBL16" s="770"/>
      <c r="PBM16" s="770"/>
      <c r="PBN16" s="770"/>
      <c r="PBO16" s="770"/>
      <c r="PBP16" s="771"/>
      <c r="PBQ16" s="770"/>
      <c r="PBR16" s="770"/>
      <c r="PBS16" s="770"/>
      <c r="PBT16" s="770"/>
      <c r="PBU16" s="770"/>
      <c r="PBV16" s="771"/>
      <c r="PBW16" s="770"/>
      <c r="PBX16" s="770"/>
      <c r="PBY16" s="770"/>
      <c r="PBZ16" s="770"/>
      <c r="PCA16" s="770"/>
      <c r="PCB16" s="771"/>
      <c r="PCC16" s="770"/>
      <c r="PCD16" s="770"/>
      <c r="PCE16" s="770"/>
      <c r="PCF16" s="770"/>
      <c r="PCG16" s="770"/>
      <c r="PCH16" s="771"/>
      <c r="PCI16" s="770"/>
      <c r="PCJ16" s="770"/>
      <c r="PCK16" s="770"/>
      <c r="PCL16" s="770"/>
      <c r="PCM16" s="770"/>
      <c r="PCN16" s="771"/>
      <c r="PCO16" s="770"/>
      <c r="PCP16" s="770"/>
      <c r="PCQ16" s="770"/>
      <c r="PCR16" s="770"/>
      <c r="PCS16" s="770"/>
      <c r="PCT16" s="771"/>
      <c r="PCU16" s="770"/>
      <c r="PCV16" s="770"/>
      <c r="PCW16" s="770"/>
      <c r="PCX16" s="770"/>
      <c r="PCY16" s="770"/>
      <c r="PCZ16" s="771"/>
      <c r="PDA16" s="770"/>
      <c r="PDB16" s="770"/>
      <c r="PDC16" s="770"/>
      <c r="PDD16" s="770"/>
      <c r="PDE16" s="770"/>
      <c r="PDF16" s="771"/>
      <c r="PDG16" s="770"/>
      <c r="PDH16" s="770"/>
      <c r="PDI16" s="770"/>
      <c r="PDJ16" s="770"/>
      <c r="PDK16" s="770"/>
      <c r="PDL16" s="771"/>
      <c r="PDM16" s="770"/>
      <c r="PDN16" s="770"/>
      <c r="PDO16" s="770"/>
      <c r="PDP16" s="770"/>
      <c r="PDQ16" s="770"/>
      <c r="PDR16" s="771"/>
      <c r="PDS16" s="770"/>
      <c r="PDT16" s="770"/>
      <c r="PDU16" s="770"/>
      <c r="PDV16" s="770"/>
      <c r="PDW16" s="770"/>
      <c r="PDX16" s="771"/>
      <c r="PDY16" s="770"/>
      <c r="PDZ16" s="770"/>
      <c r="PEA16" s="770"/>
      <c r="PEB16" s="770"/>
      <c r="PEC16" s="770"/>
      <c r="PED16" s="771"/>
      <c r="PEE16" s="770"/>
      <c r="PEF16" s="770"/>
      <c r="PEG16" s="770"/>
      <c r="PEH16" s="770"/>
      <c r="PEI16" s="770"/>
      <c r="PEJ16" s="771"/>
      <c r="PEK16" s="770"/>
      <c r="PEL16" s="770"/>
      <c r="PEM16" s="770"/>
      <c r="PEN16" s="770"/>
      <c r="PEO16" s="770"/>
      <c r="PEP16" s="771"/>
      <c r="PEQ16" s="770"/>
      <c r="PER16" s="770"/>
      <c r="PES16" s="770"/>
      <c r="PET16" s="770"/>
      <c r="PEU16" s="770"/>
      <c r="PEV16" s="771"/>
      <c r="PEW16" s="770"/>
      <c r="PEX16" s="770"/>
      <c r="PEY16" s="770"/>
      <c r="PEZ16" s="770"/>
      <c r="PFA16" s="770"/>
      <c r="PFB16" s="771"/>
      <c r="PFC16" s="770"/>
      <c r="PFD16" s="770"/>
      <c r="PFE16" s="770"/>
      <c r="PFF16" s="770"/>
      <c r="PFG16" s="770"/>
      <c r="PFH16" s="771"/>
      <c r="PFI16" s="770"/>
      <c r="PFJ16" s="770"/>
      <c r="PFK16" s="770"/>
      <c r="PFL16" s="770"/>
      <c r="PFM16" s="770"/>
      <c r="PFN16" s="771"/>
      <c r="PFO16" s="770"/>
      <c r="PFP16" s="770"/>
      <c r="PFQ16" s="770"/>
      <c r="PFR16" s="770"/>
      <c r="PFS16" s="770"/>
      <c r="PFT16" s="771"/>
      <c r="PFU16" s="770"/>
      <c r="PFV16" s="770"/>
      <c r="PFW16" s="770"/>
      <c r="PFX16" s="770"/>
      <c r="PFY16" s="770"/>
      <c r="PFZ16" s="771"/>
      <c r="PGA16" s="770"/>
      <c r="PGB16" s="770"/>
      <c r="PGC16" s="770"/>
      <c r="PGD16" s="770"/>
      <c r="PGE16" s="770"/>
      <c r="PGF16" s="771"/>
      <c r="PGG16" s="770"/>
      <c r="PGH16" s="770"/>
      <c r="PGI16" s="770"/>
      <c r="PGJ16" s="770"/>
      <c r="PGK16" s="770"/>
      <c r="PGL16" s="771"/>
      <c r="PGM16" s="770"/>
      <c r="PGN16" s="770"/>
      <c r="PGO16" s="770"/>
      <c r="PGP16" s="770"/>
      <c r="PGQ16" s="770"/>
      <c r="PGR16" s="771"/>
      <c r="PGS16" s="770"/>
      <c r="PGT16" s="770"/>
      <c r="PGU16" s="770"/>
      <c r="PGV16" s="770"/>
      <c r="PGW16" s="770"/>
      <c r="PGX16" s="771"/>
      <c r="PGY16" s="770"/>
      <c r="PGZ16" s="770"/>
      <c r="PHA16" s="770"/>
      <c r="PHB16" s="770"/>
      <c r="PHC16" s="770"/>
      <c r="PHD16" s="771"/>
      <c r="PHE16" s="770"/>
      <c r="PHF16" s="770"/>
      <c r="PHG16" s="770"/>
      <c r="PHH16" s="770"/>
      <c r="PHI16" s="770"/>
      <c r="PHJ16" s="771"/>
      <c r="PHK16" s="770"/>
      <c r="PHL16" s="770"/>
      <c r="PHM16" s="770"/>
      <c r="PHN16" s="770"/>
      <c r="PHO16" s="770"/>
      <c r="PHP16" s="771"/>
      <c r="PHQ16" s="770"/>
      <c r="PHR16" s="770"/>
      <c r="PHS16" s="770"/>
      <c r="PHT16" s="770"/>
      <c r="PHU16" s="770"/>
      <c r="PHV16" s="771"/>
      <c r="PHW16" s="770"/>
      <c r="PHX16" s="770"/>
      <c r="PHY16" s="770"/>
      <c r="PHZ16" s="770"/>
      <c r="PIA16" s="770"/>
      <c r="PIB16" s="771"/>
      <c r="PIC16" s="770"/>
      <c r="PID16" s="770"/>
      <c r="PIE16" s="770"/>
      <c r="PIF16" s="770"/>
      <c r="PIG16" s="770"/>
      <c r="PIH16" s="771"/>
      <c r="PII16" s="770"/>
      <c r="PIJ16" s="770"/>
      <c r="PIK16" s="770"/>
      <c r="PIL16" s="770"/>
      <c r="PIM16" s="770"/>
      <c r="PIN16" s="771"/>
      <c r="PIO16" s="770"/>
      <c r="PIP16" s="770"/>
      <c r="PIQ16" s="770"/>
      <c r="PIR16" s="770"/>
      <c r="PIS16" s="770"/>
      <c r="PIT16" s="771"/>
      <c r="PIU16" s="770"/>
      <c r="PIV16" s="770"/>
      <c r="PIW16" s="770"/>
      <c r="PIX16" s="770"/>
      <c r="PIY16" s="770"/>
      <c r="PIZ16" s="771"/>
      <c r="PJA16" s="770"/>
      <c r="PJB16" s="770"/>
      <c r="PJC16" s="770"/>
      <c r="PJD16" s="770"/>
      <c r="PJE16" s="770"/>
      <c r="PJF16" s="771"/>
      <c r="PJG16" s="770"/>
      <c r="PJH16" s="770"/>
      <c r="PJI16" s="770"/>
      <c r="PJJ16" s="770"/>
      <c r="PJK16" s="770"/>
      <c r="PJL16" s="771"/>
      <c r="PJM16" s="770"/>
      <c r="PJN16" s="770"/>
      <c r="PJO16" s="770"/>
      <c r="PJP16" s="770"/>
      <c r="PJQ16" s="770"/>
      <c r="PJR16" s="771"/>
      <c r="PJS16" s="770"/>
      <c r="PJT16" s="770"/>
      <c r="PJU16" s="770"/>
      <c r="PJV16" s="770"/>
      <c r="PJW16" s="770"/>
      <c r="PJX16" s="771"/>
      <c r="PJY16" s="770"/>
      <c r="PJZ16" s="770"/>
      <c r="PKA16" s="770"/>
      <c r="PKB16" s="770"/>
      <c r="PKC16" s="770"/>
      <c r="PKD16" s="771"/>
      <c r="PKE16" s="770"/>
      <c r="PKF16" s="770"/>
      <c r="PKG16" s="770"/>
      <c r="PKH16" s="770"/>
      <c r="PKI16" s="770"/>
      <c r="PKJ16" s="771"/>
      <c r="PKK16" s="770"/>
      <c r="PKL16" s="770"/>
      <c r="PKM16" s="770"/>
      <c r="PKN16" s="770"/>
      <c r="PKO16" s="770"/>
      <c r="PKP16" s="771"/>
      <c r="PKQ16" s="770"/>
      <c r="PKR16" s="770"/>
      <c r="PKS16" s="770"/>
      <c r="PKT16" s="770"/>
      <c r="PKU16" s="770"/>
      <c r="PKV16" s="771"/>
      <c r="PKW16" s="770"/>
      <c r="PKX16" s="770"/>
      <c r="PKY16" s="770"/>
      <c r="PKZ16" s="770"/>
      <c r="PLA16" s="770"/>
      <c r="PLB16" s="771"/>
      <c r="PLC16" s="770"/>
      <c r="PLD16" s="770"/>
      <c r="PLE16" s="770"/>
      <c r="PLF16" s="770"/>
      <c r="PLG16" s="770"/>
      <c r="PLH16" s="771"/>
      <c r="PLI16" s="770"/>
      <c r="PLJ16" s="770"/>
      <c r="PLK16" s="770"/>
      <c r="PLL16" s="770"/>
      <c r="PLM16" s="770"/>
      <c r="PLN16" s="771"/>
      <c r="PLO16" s="770"/>
      <c r="PLP16" s="770"/>
      <c r="PLQ16" s="770"/>
      <c r="PLR16" s="770"/>
      <c r="PLS16" s="770"/>
      <c r="PLT16" s="771"/>
      <c r="PLU16" s="770"/>
      <c r="PLV16" s="770"/>
      <c r="PLW16" s="770"/>
      <c r="PLX16" s="770"/>
      <c r="PLY16" s="770"/>
      <c r="PLZ16" s="771"/>
      <c r="PMA16" s="770"/>
      <c r="PMB16" s="770"/>
      <c r="PMC16" s="770"/>
      <c r="PMD16" s="770"/>
      <c r="PME16" s="770"/>
      <c r="PMF16" s="771"/>
      <c r="PMG16" s="770"/>
      <c r="PMH16" s="770"/>
      <c r="PMI16" s="770"/>
      <c r="PMJ16" s="770"/>
      <c r="PMK16" s="770"/>
      <c r="PML16" s="771"/>
      <c r="PMM16" s="770"/>
      <c r="PMN16" s="770"/>
      <c r="PMO16" s="770"/>
      <c r="PMP16" s="770"/>
      <c r="PMQ16" s="770"/>
      <c r="PMR16" s="771"/>
      <c r="PMS16" s="770"/>
      <c r="PMT16" s="770"/>
      <c r="PMU16" s="770"/>
      <c r="PMV16" s="770"/>
      <c r="PMW16" s="770"/>
      <c r="PMX16" s="771"/>
      <c r="PMY16" s="770"/>
      <c r="PMZ16" s="770"/>
      <c r="PNA16" s="770"/>
      <c r="PNB16" s="770"/>
      <c r="PNC16" s="770"/>
      <c r="PND16" s="771"/>
      <c r="PNE16" s="770"/>
      <c r="PNF16" s="770"/>
      <c r="PNG16" s="770"/>
      <c r="PNH16" s="770"/>
      <c r="PNI16" s="770"/>
      <c r="PNJ16" s="771"/>
      <c r="PNK16" s="770"/>
      <c r="PNL16" s="770"/>
      <c r="PNM16" s="770"/>
      <c r="PNN16" s="770"/>
      <c r="PNO16" s="770"/>
      <c r="PNP16" s="771"/>
      <c r="PNQ16" s="770"/>
      <c r="PNR16" s="770"/>
      <c r="PNS16" s="770"/>
      <c r="PNT16" s="770"/>
      <c r="PNU16" s="770"/>
      <c r="PNV16" s="771"/>
      <c r="PNW16" s="770"/>
      <c r="PNX16" s="770"/>
      <c r="PNY16" s="770"/>
      <c r="PNZ16" s="770"/>
      <c r="POA16" s="770"/>
      <c r="POB16" s="771"/>
      <c r="POC16" s="770"/>
      <c r="POD16" s="770"/>
      <c r="POE16" s="770"/>
      <c r="POF16" s="770"/>
      <c r="POG16" s="770"/>
      <c r="POH16" s="771"/>
      <c r="POI16" s="770"/>
      <c r="POJ16" s="770"/>
      <c r="POK16" s="770"/>
      <c r="POL16" s="770"/>
      <c r="POM16" s="770"/>
      <c r="PON16" s="771"/>
      <c r="POO16" s="770"/>
      <c r="POP16" s="770"/>
      <c r="POQ16" s="770"/>
      <c r="POR16" s="770"/>
      <c r="POS16" s="770"/>
      <c r="POT16" s="771"/>
      <c r="POU16" s="770"/>
      <c r="POV16" s="770"/>
      <c r="POW16" s="770"/>
      <c r="POX16" s="770"/>
      <c r="POY16" s="770"/>
      <c r="POZ16" s="771"/>
      <c r="PPA16" s="770"/>
      <c r="PPB16" s="770"/>
      <c r="PPC16" s="770"/>
      <c r="PPD16" s="770"/>
      <c r="PPE16" s="770"/>
      <c r="PPF16" s="771"/>
      <c r="PPG16" s="770"/>
      <c r="PPH16" s="770"/>
      <c r="PPI16" s="770"/>
      <c r="PPJ16" s="770"/>
      <c r="PPK16" s="770"/>
      <c r="PPL16" s="771"/>
      <c r="PPM16" s="770"/>
      <c r="PPN16" s="770"/>
      <c r="PPO16" s="770"/>
      <c r="PPP16" s="770"/>
      <c r="PPQ16" s="770"/>
      <c r="PPR16" s="771"/>
      <c r="PPS16" s="770"/>
      <c r="PPT16" s="770"/>
      <c r="PPU16" s="770"/>
      <c r="PPV16" s="770"/>
      <c r="PPW16" s="770"/>
      <c r="PPX16" s="771"/>
      <c r="PPY16" s="770"/>
      <c r="PPZ16" s="770"/>
      <c r="PQA16" s="770"/>
      <c r="PQB16" s="770"/>
      <c r="PQC16" s="770"/>
      <c r="PQD16" s="771"/>
      <c r="PQE16" s="770"/>
      <c r="PQF16" s="770"/>
      <c r="PQG16" s="770"/>
      <c r="PQH16" s="770"/>
      <c r="PQI16" s="770"/>
      <c r="PQJ16" s="771"/>
      <c r="PQK16" s="770"/>
      <c r="PQL16" s="770"/>
      <c r="PQM16" s="770"/>
      <c r="PQN16" s="770"/>
      <c r="PQO16" s="770"/>
      <c r="PQP16" s="771"/>
      <c r="PQQ16" s="770"/>
      <c r="PQR16" s="770"/>
      <c r="PQS16" s="770"/>
      <c r="PQT16" s="770"/>
      <c r="PQU16" s="770"/>
      <c r="PQV16" s="771"/>
      <c r="PQW16" s="770"/>
      <c r="PQX16" s="770"/>
      <c r="PQY16" s="770"/>
      <c r="PQZ16" s="770"/>
      <c r="PRA16" s="770"/>
      <c r="PRB16" s="771"/>
      <c r="PRC16" s="770"/>
      <c r="PRD16" s="770"/>
      <c r="PRE16" s="770"/>
      <c r="PRF16" s="770"/>
      <c r="PRG16" s="770"/>
      <c r="PRH16" s="771"/>
      <c r="PRI16" s="770"/>
      <c r="PRJ16" s="770"/>
      <c r="PRK16" s="770"/>
      <c r="PRL16" s="770"/>
      <c r="PRM16" s="770"/>
      <c r="PRN16" s="771"/>
      <c r="PRO16" s="770"/>
      <c r="PRP16" s="770"/>
      <c r="PRQ16" s="770"/>
      <c r="PRR16" s="770"/>
      <c r="PRS16" s="770"/>
      <c r="PRT16" s="771"/>
      <c r="PRU16" s="770"/>
      <c r="PRV16" s="770"/>
      <c r="PRW16" s="770"/>
      <c r="PRX16" s="770"/>
      <c r="PRY16" s="770"/>
      <c r="PRZ16" s="771"/>
      <c r="PSA16" s="770"/>
      <c r="PSB16" s="770"/>
      <c r="PSC16" s="770"/>
      <c r="PSD16" s="770"/>
      <c r="PSE16" s="770"/>
      <c r="PSF16" s="771"/>
      <c r="PSG16" s="770"/>
      <c r="PSH16" s="770"/>
      <c r="PSI16" s="770"/>
      <c r="PSJ16" s="770"/>
      <c r="PSK16" s="770"/>
      <c r="PSL16" s="771"/>
      <c r="PSM16" s="770"/>
      <c r="PSN16" s="770"/>
      <c r="PSO16" s="770"/>
      <c r="PSP16" s="770"/>
      <c r="PSQ16" s="770"/>
      <c r="PSR16" s="771"/>
      <c r="PSS16" s="770"/>
      <c r="PST16" s="770"/>
      <c r="PSU16" s="770"/>
      <c r="PSV16" s="770"/>
      <c r="PSW16" s="770"/>
      <c r="PSX16" s="771"/>
      <c r="PSY16" s="770"/>
      <c r="PSZ16" s="770"/>
      <c r="PTA16" s="770"/>
      <c r="PTB16" s="770"/>
      <c r="PTC16" s="770"/>
      <c r="PTD16" s="771"/>
      <c r="PTE16" s="770"/>
      <c r="PTF16" s="770"/>
      <c r="PTG16" s="770"/>
      <c r="PTH16" s="770"/>
      <c r="PTI16" s="770"/>
      <c r="PTJ16" s="771"/>
      <c r="PTK16" s="770"/>
      <c r="PTL16" s="770"/>
      <c r="PTM16" s="770"/>
      <c r="PTN16" s="770"/>
      <c r="PTO16" s="770"/>
      <c r="PTP16" s="771"/>
      <c r="PTQ16" s="770"/>
      <c r="PTR16" s="770"/>
      <c r="PTS16" s="770"/>
      <c r="PTT16" s="770"/>
      <c r="PTU16" s="770"/>
      <c r="PTV16" s="771"/>
      <c r="PTW16" s="770"/>
      <c r="PTX16" s="770"/>
      <c r="PTY16" s="770"/>
      <c r="PTZ16" s="770"/>
      <c r="PUA16" s="770"/>
      <c r="PUB16" s="771"/>
      <c r="PUC16" s="770"/>
      <c r="PUD16" s="770"/>
      <c r="PUE16" s="770"/>
      <c r="PUF16" s="770"/>
      <c r="PUG16" s="770"/>
      <c r="PUH16" s="771"/>
      <c r="PUI16" s="770"/>
      <c r="PUJ16" s="770"/>
      <c r="PUK16" s="770"/>
      <c r="PUL16" s="770"/>
      <c r="PUM16" s="770"/>
      <c r="PUN16" s="771"/>
      <c r="PUO16" s="770"/>
      <c r="PUP16" s="770"/>
      <c r="PUQ16" s="770"/>
      <c r="PUR16" s="770"/>
      <c r="PUS16" s="770"/>
      <c r="PUT16" s="771"/>
      <c r="PUU16" s="770"/>
      <c r="PUV16" s="770"/>
      <c r="PUW16" s="770"/>
      <c r="PUX16" s="770"/>
      <c r="PUY16" s="770"/>
      <c r="PUZ16" s="771"/>
      <c r="PVA16" s="770"/>
      <c r="PVB16" s="770"/>
      <c r="PVC16" s="770"/>
      <c r="PVD16" s="770"/>
      <c r="PVE16" s="770"/>
      <c r="PVF16" s="771"/>
      <c r="PVG16" s="770"/>
      <c r="PVH16" s="770"/>
      <c r="PVI16" s="770"/>
      <c r="PVJ16" s="770"/>
      <c r="PVK16" s="770"/>
      <c r="PVL16" s="771"/>
      <c r="PVM16" s="770"/>
      <c r="PVN16" s="770"/>
      <c r="PVO16" s="770"/>
      <c r="PVP16" s="770"/>
      <c r="PVQ16" s="770"/>
      <c r="PVR16" s="771"/>
      <c r="PVS16" s="770"/>
      <c r="PVT16" s="770"/>
      <c r="PVU16" s="770"/>
      <c r="PVV16" s="770"/>
      <c r="PVW16" s="770"/>
      <c r="PVX16" s="771"/>
      <c r="PVY16" s="770"/>
      <c r="PVZ16" s="770"/>
      <c r="PWA16" s="770"/>
      <c r="PWB16" s="770"/>
      <c r="PWC16" s="770"/>
      <c r="PWD16" s="771"/>
      <c r="PWE16" s="770"/>
      <c r="PWF16" s="770"/>
      <c r="PWG16" s="770"/>
      <c r="PWH16" s="770"/>
      <c r="PWI16" s="770"/>
      <c r="PWJ16" s="771"/>
      <c r="PWK16" s="770"/>
      <c r="PWL16" s="770"/>
      <c r="PWM16" s="770"/>
      <c r="PWN16" s="770"/>
      <c r="PWO16" s="770"/>
      <c r="PWP16" s="771"/>
      <c r="PWQ16" s="770"/>
      <c r="PWR16" s="770"/>
      <c r="PWS16" s="770"/>
      <c r="PWT16" s="770"/>
      <c r="PWU16" s="770"/>
      <c r="PWV16" s="771"/>
      <c r="PWW16" s="770"/>
      <c r="PWX16" s="770"/>
      <c r="PWY16" s="770"/>
      <c r="PWZ16" s="770"/>
      <c r="PXA16" s="770"/>
      <c r="PXB16" s="771"/>
      <c r="PXC16" s="770"/>
      <c r="PXD16" s="770"/>
      <c r="PXE16" s="770"/>
      <c r="PXF16" s="770"/>
      <c r="PXG16" s="770"/>
      <c r="PXH16" s="771"/>
      <c r="PXI16" s="770"/>
      <c r="PXJ16" s="770"/>
      <c r="PXK16" s="770"/>
      <c r="PXL16" s="770"/>
      <c r="PXM16" s="770"/>
      <c r="PXN16" s="771"/>
      <c r="PXO16" s="770"/>
      <c r="PXP16" s="770"/>
      <c r="PXQ16" s="770"/>
      <c r="PXR16" s="770"/>
      <c r="PXS16" s="770"/>
      <c r="PXT16" s="771"/>
      <c r="PXU16" s="770"/>
      <c r="PXV16" s="770"/>
      <c r="PXW16" s="770"/>
      <c r="PXX16" s="770"/>
      <c r="PXY16" s="770"/>
      <c r="PXZ16" s="771"/>
      <c r="PYA16" s="770"/>
      <c r="PYB16" s="770"/>
      <c r="PYC16" s="770"/>
      <c r="PYD16" s="770"/>
      <c r="PYE16" s="770"/>
      <c r="PYF16" s="771"/>
      <c r="PYG16" s="770"/>
      <c r="PYH16" s="770"/>
      <c r="PYI16" s="770"/>
      <c r="PYJ16" s="770"/>
      <c r="PYK16" s="770"/>
      <c r="PYL16" s="771"/>
      <c r="PYM16" s="770"/>
      <c r="PYN16" s="770"/>
      <c r="PYO16" s="770"/>
      <c r="PYP16" s="770"/>
      <c r="PYQ16" s="770"/>
      <c r="PYR16" s="771"/>
      <c r="PYS16" s="770"/>
      <c r="PYT16" s="770"/>
      <c r="PYU16" s="770"/>
      <c r="PYV16" s="770"/>
      <c r="PYW16" s="770"/>
      <c r="PYX16" s="771"/>
      <c r="PYY16" s="770"/>
      <c r="PYZ16" s="770"/>
      <c r="PZA16" s="770"/>
      <c r="PZB16" s="770"/>
      <c r="PZC16" s="770"/>
      <c r="PZD16" s="771"/>
      <c r="PZE16" s="770"/>
      <c r="PZF16" s="770"/>
      <c r="PZG16" s="770"/>
      <c r="PZH16" s="770"/>
      <c r="PZI16" s="770"/>
      <c r="PZJ16" s="771"/>
      <c r="PZK16" s="770"/>
      <c r="PZL16" s="770"/>
      <c r="PZM16" s="770"/>
      <c r="PZN16" s="770"/>
      <c r="PZO16" s="770"/>
      <c r="PZP16" s="771"/>
      <c r="PZQ16" s="770"/>
      <c r="PZR16" s="770"/>
      <c r="PZS16" s="770"/>
      <c r="PZT16" s="770"/>
      <c r="PZU16" s="770"/>
      <c r="PZV16" s="771"/>
      <c r="PZW16" s="770"/>
      <c r="PZX16" s="770"/>
      <c r="PZY16" s="770"/>
      <c r="PZZ16" s="770"/>
      <c r="QAA16" s="770"/>
      <c r="QAB16" s="771"/>
      <c r="QAC16" s="770"/>
      <c r="QAD16" s="770"/>
      <c r="QAE16" s="770"/>
      <c r="QAF16" s="770"/>
      <c r="QAG16" s="770"/>
      <c r="QAH16" s="771"/>
      <c r="QAI16" s="770"/>
      <c r="QAJ16" s="770"/>
      <c r="QAK16" s="770"/>
      <c r="QAL16" s="770"/>
      <c r="QAM16" s="770"/>
      <c r="QAN16" s="771"/>
      <c r="QAO16" s="770"/>
      <c r="QAP16" s="770"/>
      <c r="QAQ16" s="770"/>
      <c r="QAR16" s="770"/>
      <c r="QAS16" s="770"/>
      <c r="QAT16" s="771"/>
      <c r="QAU16" s="770"/>
      <c r="QAV16" s="770"/>
      <c r="QAW16" s="770"/>
      <c r="QAX16" s="770"/>
      <c r="QAY16" s="770"/>
      <c r="QAZ16" s="771"/>
      <c r="QBA16" s="770"/>
      <c r="QBB16" s="770"/>
      <c r="QBC16" s="770"/>
      <c r="QBD16" s="770"/>
      <c r="QBE16" s="770"/>
      <c r="QBF16" s="771"/>
      <c r="QBG16" s="770"/>
      <c r="QBH16" s="770"/>
      <c r="QBI16" s="770"/>
      <c r="QBJ16" s="770"/>
      <c r="QBK16" s="770"/>
      <c r="QBL16" s="771"/>
      <c r="QBM16" s="770"/>
      <c r="QBN16" s="770"/>
      <c r="QBO16" s="770"/>
      <c r="QBP16" s="770"/>
      <c r="QBQ16" s="770"/>
      <c r="QBR16" s="771"/>
      <c r="QBS16" s="770"/>
      <c r="QBT16" s="770"/>
      <c r="QBU16" s="770"/>
      <c r="QBV16" s="770"/>
      <c r="QBW16" s="770"/>
      <c r="QBX16" s="771"/>
      <c r="QBY16" s="770"/>
      <c r="QBZ16" s="770"/>
      <c r="QCA16" s="770"/>
      <c r="QCB16" s="770"/>
      <c r="QCC16" s="770"/>
      <c r="QCD16" s="771"/>
      <c r="QCE16" s="770"/>
      <c r="QCF16" s="770"/>
      <c r="QCG16" s="770"/>
      <c r="QCH16" s="770"/>
      <c r="QCI16" s="770"/>
      <c r="QCJ16" s="771"/>
      <c r="QCK16" s="770"/>
      <c r="QCL16" s="770"/>
      <c r="QCM16" s="770"/>
      <c r="QCN16" s="770"/>
      <c r="QCO16" s="770"/>
      <c r="QCP16" s="771"/>
      <c r="QCQ16" s="770"/>
      <c r="QCR16" s="770"/>
      <c r="QCS16" s="770"/>
      <c r="QCT16" s="770"/>
      <c r="QCU16" s="770"/>
      <c r="QCV16" s="771"/>
      <c r="QCW16" s="770"/>
      <c r="QCX16" s="770"/>
      <c r="QCY16" s="770"/>
      <c r="QCZ16" s="770"/>
      <c r="QDA16" s="770"/>
      <c r="QDB16" s="771"/>
      <c r="QDC16" s="770"/>
      <c r="QDD16" s="770"/>
      <c r="QDE16" s="770"/>
      <c r="QDF16" s="770"/>
      <c r="QDG16" s="770"/>
      <c r="QDH16" s="771"/>
      <c r="QDI16" s="770"/>
      <c r="QDJ16" s="770"/>
      <c r="QDK16" s="770"/>
      <c r="QDL16" s="770"/>
      <c r="QDM16" s="770"/>
      <c r="QDN16" s="771"/>
      <c r="QDO16" s="770"/>
      <c r="QDP16" s="770"/>
      <c r="QDQ16" s="770"/>
      <c r="QDR16" s="770"/>
      <c r="QDS16" s="770"/>
      <c r="QDT16" s="771"/>
      <c r="QDU16" s="770"/>
      <c r="QDV16" s="770"/>
      <c r="QDW16" s="770"/>
      <c r="QDX16" s="770"/>
      <c r="QDY16" s="770"/>
      <c r="QDZ16" s="771"/>
      <c r="QEA16" s="770"/>
      <c r="QEB16" s="770"/>
      <c r="QEC16" s="770"/>
      <c r="QED16" s="770"/>
      <c r="QEE16" s="770"/>
      <c r="QEF16" s="771"/>
      <c r="QEG16" s="770"/>
      <c r="QEH16" s="770"/>
      <c r="QEI16" s="770"/>
      <c r="QEJ16" s="770"/>
      <c r="QEK16" s="770"/>
      <c r="QEL16" s="771"/>
      <c r="QEM16" s="770"/>
      <c r="QEN16" s="770"/>
      <c r="QEO16" s="770"/>
      <c r="QEP16" s="770"/>
      <c r="QEQ16" s="770"/>
      <c r="QER16" s="771"/>
      <c r="QES16" s="770"/>
      <c r="QET16" s="770"/>
      <c r="QEU16" s="770"/>
      <c r="QEV16" s="770"/>
      <c r="QEW16" s="770"/>
      <c r="QEX16" s="771"/>
      <c r="QEY16" s="770"/>
      <c r="QEZ16" s="770"/>
      <c r="QFA16" s="770"/>
      <c r="QFB16" s="770"/>
      <c r="QFC16" s="770"/>
      <c r="QFD16" s="771"/>
      <c r="QFE16" s="770"/>
      <c r="QFF16" s="770"/>
      <c r="QFG16" s="770"/>
      <c r="QFH16" s="770"/>
      <c r="QFI16" s="770"/>
      <c r="QFJ16" s="771"/>
      <c r="QFK16" s="770"/>
      <c r="QFL16" s="770"/>
      <c r="QFM16" s="770"/>
      <c r="QFN16" s="770"/>
      <c r="QFO16" s="770"/>
      <c r="QFP16" s="771"/>
      <c r="QFQ16" s="770"/>
      <c r="QFR16" s="770"/>
      <c r="QFS16" s="770"/>
      <c r="QFT16" s="770"/>
      <c r="QFU16" s="770"/>
      <c r="QFV16" s="771"/>
      <c r="QFW16" s="770"/>
      <c r="QFX16" s="770"/>
      <c r="QFY16" s="770"/>
      <c r="QFZ16" s="770"/>
      <c r="QGA16" s="770"/>
      <c r="QGB16" s="771"/>
      <c r="QGC16" s="770"/>
      <c r="QGD16" s="770"/>
      <c r="QGE16" s="770"/>
      <c r="QGF16" s="770"/>
      <c r="QGG16" s="770"/>
      <c r="QGH16" s="771"/>
      <c r="QGI16" s="770"/>
      <c r="QGJ16" s="770"/>
      <c r="QGK16" s="770"/>
      <c r="QGL16" s="770"/>
      <c r="QGM16" s="770"/>
      <c r="QGN16" s="771"/>
      <c r="QGO16" s="770"/>
      <c r="QGP16" s="770"/>
      <c r="QGQ16" s="770"/>
      <c r="QGR16" s="770"/>
      <c r="QGS16" s="770"/>
      <c r="QGT16" s="771"/>
      <c r="QGU16" s="770"/>
      <c r="QGV16" s="770"/>
      <c r="QGW16" s="770"/>
      <c r="QGX16" s="770"/>
      <c r="QGY16" s="770"/>
      <c r="QGZ16" s="771"/>
      <c r="QHA16" s="770"/>
      <c r="QHB16" s="770"/>
      <c r="QHC16" s="770"/>
      <c r="QHD16" s="770"/>
      <c r="QHE16" s="770"/>
      <c r="QHF16" s="771"/>
      <c r="QHG16" s="770"/>
      <c r="QHH16" s="770"/>
      <c r="QHI16" s="770"/>
      <c r="QHJ16" s="770"/>
      <c r="QHK16" s="770"/>
      <c r="QHL16" s="771"/>
      <c r="QHM16" s="770"/>
      <c r="QHN16" s="770"/>
      <c r="QHO16" s="770"/>
      <c r="QHP16" s="770"/>
      <c r="QHQ16" s="770"/>
      <c r="QHR16" s="771"/>
      <c r="QHS16" s="770"/>
      <c r="QHT16" s="770"/>
      <c r="QHU16" s="770"/>
      <c r="QHV16" s="770"/>
      <c r="QHW16" s="770"/>
      <c r="QHX16" s="771"/>
      <c r="QHY16" s="770"/>
      <c r="QHZ16" s="770"/>
      <c r="QIA16" s="770"/>
      <c r="QIB16" s="770"/>
      <c r="QIC16" s="770"/>
      <c r="QID16" s="771"/>
      <c r="QIE16" s="770"/>
      <c r="QIF16" s="770"/>
      <c r="QIG16" s="770"/>
      <c r="QIH16" s="770"/>
      <c r="QII16" s="770"/>
      <c r="QIJ16" s="771"/>
      <c r="QIK16" s="770"/>
      <c r="QIL16" s="770"/>
      <c r="QIM16" s="770"/>
      <c r="QIN16" s="770"/>
      <c r="QIO16" s="770"/>
      <c r="QIP16" s="771"/>
      <c r="QIQ16" s="770"/>
      <c r="QIR16" s="770"/>
      <c r="QIS16" s="770"/>
      <c r="QIT16" s="770"/>
      <c r="QIU16" s="770"/>
      <c r="QIV16" s="771"/>
      <c r="QIW16" s="770"/>
      <c r="QIX16" s="770"/>
      <c r="QIY16" s="770"/>
      <c r="QIZ16" s="770"/>
      <c r="QJA16" s="770"/>
      <c r="QJB16" s="771"/>
      <c r="QJC16" s="770"/>
      <c r="QJD16" s="770"/>
      <c r="QJE16" s="770"/>
      <c r="QJF16" s="770"/>
      <c r="QJG16" s="770"/>
      <c r="QJH16" s="771"/>
      <c r="QJI16" s="770"/>
      <c r="QJJ16" s="770"/>
      <c r="QJK16" s="770"/>
      <c r="QJL16" s="770"/>
      <c r="QJM16" s="770"/>
      <c r="QJN16" s="771"/>
      <c r="QJO16" s="770"/>
      <c r="QJP16" s="770"/>
      <c r="QJQ16" s="770"/>
      <c r="QJR16" s="770"/>
      <c r="QJS16" s="770"/>
      <c r="QJT16" s="771"/>
      <c r="QJU16" s="770"/>
      <c r="QJV16" s="770"/>
      <c r="QJW16" s="770"/>
      <c r="QJX16" s="770"/>
      <c r="QJY16" s="770"/>
      <c r="QJZ16" s="771"/>
      <c r="QKA16" s="770"/>
      <c r="QKB16" s="770"/>
      <c r="QKC16" s="770"/>
      <c r="QKD16" s="770"/>
      <c r="QKE16" s="770"/>
      <c r="QKF16" s="771"/>
      <c r="QKG16" s="770"/>
      <c r="QKH16" s="770"/>
      <c r="QKI16" s="770"/>
      <c r="QKJ16" s="770"/>
      <c r="QKK16" s="770"/>
      <c r="QKL16" s="771"/>
      <c r="QKM16" s="770"/>
      <c r="QKN16" s="770"/>
      <c r="QKO16" s="770"/>
      <c r="QKP16" s="770"/>
      <c r="QKQ16" s="770"/>
      <c r="QKR16" s="771"/>
      <c r="QKS16" s="770"/>
      <c r="QKT16" s="770"/>
      <c r="QKU16" s="770"/>
      <c r="QKV16" s="770"/>
      <c r="QKW16" s="770"/>
      <c r="QKX16" s="771"/>
      <c r="QKY16" s="770"/>
      <c r="QKZ16" s="770"/>
      <c r="QLA16" s="770"/>
      <c r="QLB16" s="770"/>
      <c r="QLC16" s="770"/>
      <c r="QLD16" s="771"/>
      <c r="QLE16" s="770"/>
      <c r="QLF16" s="770"/>
      <c r="QLG16" s="770"/>
      <c r="QLH16" s="770"/>
      <c r="QLI16" s="770"/>
      <c r="QLJ16" s="771"/>
      <c r="QLK16" s="770"/>
      <c r="QLL16" s="770"/>
      <c r="QLM16" s="770"/>
      <c r="QLN16" s="770"/>
      <c r="QLO16" s="770"/>
      <c r="QLP16" s="771"/>
      <c r="QLQ16" s="770"/>
      <c r="QLR16" s="770"/>
      <c r="QLS16" s="770"/>
      <c r="QLT16" s="770"/>
      <c r="QLU16" s="770"/>
      <c r="QLV16" s="771"/>
      <c r="QLW16" s="770"/>
      <c r="QLX16" s="770"/>
      <c r="QLY16" s="770"/>
      <c r="QLZ16" s="770"/>
      <c r="QMA16" s="770"/>
      <c r="QMB16" s="771"/>
      <c r="QMC16" s="770"/>
      <c r="QMD16" s="770"/>
      <c r="QME16" s="770"/>
      <c r="QMF16" s="770"/>
      <c r="QMG16" s="770"/>
      <c r="QMH16" s="771"/>
      <c r="QMI16" s="770"/>
      <c r="QMJ16" s="770"/>
      <c r="QMK16" s="770"/>
      <c r="QML16" s="770"/>
      <c r="QMM16" s="770"/>
      <c r="QMN16" s="771"/>
      <c r="QMO16" s="770"/>
      <c r="QMP16" s="770"/>
      <c r="QMQ16" s="770"/>
      <c r="QMR16" s="770"/>
      <c r="QMS16" s="770"/>
      <c r="QMT16" s="771"/>
      <c r="QMU16" s="770"/>
      <c r="QMV16" s="770"/>
      <c r="QMW16" s="770"/>
      <c r="QMX16" s="770"/>
      <c r="QMY16" s="770"/>
      <c r="QMZ16" s="771"/>
      <c r="QNA16" s="770"/>
      <c r="QNB16" s="770"/>
      <c r="QNC16" s="770"/>
      <c r="QND16" s="770"/>
      <c r="QNE16" s="770"/>
      <c r="QNF16" s="771"/>
      <c r="QNG16" s="770"/>
      <c r="QNH16" s="770"/>
      <c r="QNI16" s="770"/>
      <c r="QNJ16" s="770"/>
      <c r="QNK16" s="770"/>
      <c r="QNL16" s="771"/>
      <c r="QNM16" s="770"/>
      <c r="QNN16" s="770"/>
      <c r="QNO16" s="770"/>
      <c r="QNP16" s="770"/>
      <c r="QNQ16" s="770"/>
      <c r="QNR16" s="771"/>
      <c r="QNS16" s="770"/>
      <c r="QNT16" s="770"/>
      <c r="QNU16" s="770"/>
      <c r="QNV16" s="770"/>
      <c r="QNW16" s="770"/>
      <c r="QNX16" s="771"/>
      <c r="QNY16" s="770"/>
      <c r="QNZ16" s="770"/>
      <c r="QOA16" s="770"/>
      <c r="QOB16" s="770"/>
      <c r="QOC16" s="770"/>
      <c r="QOD16" s="771"/>
      <c r="QOE16" s="770"/>
      <c r="QOF16" s="770"/>
      <c r="QOG16" s="770"/>
      <c r="QOH16" s="770"/>
      <c r="QOI16" s="770"/>
      <c r="QOJ16" s="771"/>
      <c r="QOK16" s="770"/>
      <c r="QOL16" s="770"/>
      <c r="QOM16" s="770"/>
      <c r="QON16" s="770"/>
      <c r="QOO16" s="770"/>
      <c r="QOP16" s="771"/>
      <c r="QOQ16" s="770"/>
      <c r="QOR16" s="770"/>
      <c r="QOS16" s="770"/>
      <c r="QOT16" s="770"/>
      <c r="QOU16" s="770"/>
      <c r="QOV16" s="771"/>
      <c r="QOW16" s="770"/>
      <c r="QOX16" s="770"/>
      <c r="QOY16" s="770"/>
      <c r="QOZ16" s="770"/>
      <c r="QPA16" s="770"/>
      <c r="QPB16" s="771"/>
      <c r="QPC16" s="770"/>
      <c r="QPD16" s="770"/>
      <c r="QPE16" s="770"/>
      <c r="QPF16" s="770"/>
      <c r="QPG16" s="770"/>
      <c r="QPH16" s="771"/>
      <c r="QPI16" s="770"/>
      <c r="QPJ16" s="770"/>
      <c r="QPK16" s="770"/>
      <c r="QPL16" s="770"/>
      <c r="QPM16" s="770"/>
      <c r="QPN16" s="771"/>
      <c r="QPO16" s="770"/>
      <c r="QPP16" s="770"/>
      <c r="QPQ16" s="770"/>
      <c r="QPR16" s="770"/>
      <c r="QPS16" s="770"/>
      <c r="QPT16" s="771"/>
      <c r="QPU16" s="770"/>
      <c r="QPV16" s="770"/>
      <c r="QPW16" s="770"/>
      <c r="QPX16" s="770"/>
      <c r="QPY16" s="770"/>
      <c r="QPZ16" s="771"/>
      <c r="QQA16" s="770"/>
      <c r="QQB16" s="770"/>
      <c r="QQC16" s="770"/>
      <c r="QQD16" s="770"/>
      <c r="QQE16" s="770"/>
      <c r="QQF16" s="771"/>
      <c r="QQG16" s="770"/>
      <c r="QQH16" s="770"/>
      <c r="QQI16" s="770"/>
      <c r="QQJ16" s="770"/>
      <c r="QQK16" s="770"/>
      <c r="QQL16" s="771"/>
      <c r="QQM16" s="770"/>
      <c r="QQN16" s="770"/>
      <c r="QQO16" s="770"/>
      <c r="QQP16" s="770"/>
      <c r="QQQ16" s="770"/>
      <c r="QQR16" s="771"/>
      <c r="QQS16" s="770"/>
      <c r="QQT16" s="770"/>
      <c r="QQU16" s="770"/>
      <c r="QQV16" s="770"/>
      <c r="QQW16" s="770"/>
      <c r="QQX16" s="771"/>
      <c r="QQY16" s="770"/>
      <c r="QQZ16" s="770"/>
      <c r="QRA16" s="770"/>
      <c r="QRB16" s="770"/>
      <c r="QRC16" s="770"/>
      <c r="QRD16" s="771"/>
      <c r="QRE16" s="770"/>
      <c r="QRF16" s="770"/>
      <c r="QRG16" s="770"/>
      <c r="QRH16" s="770"/>
      <c r="QRI16" s="770"/>
      <c r="QRJ16" s="771"/>
      <c r="QRK16" s="770"/>
      <c r="QRL16" s="770"/>
      <c r="QRM16" s="770"/>
      <c r="QRN16" s="770"/>
      <c r="QRO16" s="770"/>
      <c r="QRP16" s="771"/>
      <c r="QRQ16" s="770"/>
      <c r="QRR16" s="770"/>
      <c r="QRS16" s="770"/>
      <c r="QRT16" s="770"/>
      <c r="QRU16" s="770"/>
      <c r="QRV16" s="771"/>
      <c r="QRW16" s="770"/>
      <c r="QRX16" s="770"/>
      <c r="QRY16" s="770"/>
      <c r="QRZ16" s="770"/>
      <c r="QSA16" s="770"/>
      <c r="QSB16" s="771"/>
      <c r="QSC16" s="770"/>
      <c r="QSD16" s="770"/>
      <c r="QSE16" s="770"/>
      <c r="QSF16" s="770"/>
      <c r="QSG16" s="770"/>
      <c r="QSH16" s="771"/>
      <c r="QSI16" s="770"/>
      <c r="QSJ16" s="770"/>
      <c r="QSK16" s="770"/>
      <c r="QSL16" s="770"/>
      <c r="QSM16" s="770"/>
      <c r="QSN16" s="771"/>
      <c r="QSO16" s="770"/>
      <c r="QSP16" s="770"/>
      <c r="QSQ16" s="770"/>
      <c r="QSR16" s="770"/>
      <c r="QSS16" s="770"/>
      <c r="QST16" s="771"/>
      <c r="QSU16" s="770"/>
      <c r="QSV16" s="770"/>
      <c r="QSW16" s="770"/>
      <c r="QSX16" s="770"/>
      <c r="QSY16" s="770"/>
      <c r="QSZ16" s="771"/>
      <c r="QTA16" s="770"/>
      <c r="QTB16" s="770"/>
      <c r="QTC16" s="770"/>
      <c r="QTD16" s="770"/>
      <c r="QTE16" s="770"/>
      <c r="QTF16" s="771"/>
      <c r="QTG16" s="770"/>
      <c r="QTH16" s="770"/>
      <c r="QTI16" s="770"/>
      <c r="QTJ16" s="770"/>
      <c r="QTK16" s="770"/>
      <c r="QTL16" s="771"/>
      <c r="QTM16" s="770"/>
      <c r="QTN16" s="770"/>
      <c r="QTO16" s="770"/>
      <c r="QTP16" s="770"/>
      <c r="QTQ16" s="770"/>
      <c r="QTR16" s="771"/>
      <c r="QTS16" s="770"/>
      <c r="QTT16" s="770"/>
      <c r="QTU16" s="770"/>
      <c r="QTV16" s="770"/>
      <c r="QTW16" s="770"/>
      <c r="QTX16" s="771"/>
      <c r="QTY16" s="770"/>
      <c r="QTZ16" s="770"/>
      <c r="QUA16" s="770"/>
      <c r="QUB16" s="770"/>
      <c r="QUC16" s="770"/>
      <c r="QUD16" s="771"/>
      <c r="QUE16" s="770"/>
      <c r="QUF16" s="770"/>
      <c r="QUG16" s="770"/>
      <c r="QUH16" s="770"/>
      <c r="QUI16" s="770"/>
      <c r="QUJ16" s="771"/>
      <c r="QUK16" s="770"/>
      <c r="QUL16" s="770"/>
      <c r="QUM16" s="770"/>
      <c r="QUN16" s="770"/>
      <c r="QUO16" s="770"/>
      <c r="QUP16" s="771"/>
      <c r="QUQ16" s="770"/>
      <c r="QUR16" s="770"/>
      <c r="QUS16" s="770"/>
      <c r="QUT16" s="770"/>
      <c r="QUU16" s="770"/>
      <c r="QUV16" s="771"/>
      <c r="QUW16" s="770"/>
      <c r="QUX16" s="770"/>
      <c r="QUY16" s="770"/>
      <c r="QUZ16" s="770"/>
      <c r="QVA16" s="770"/>
      <c r="QVB16" s="771"/>
      <c r="QVC16" s="770"/>
      <c r="QVD16" s="770"/>
      <c r="QVE16" s="770"/>
      <c r="QVF16" s="770"/>
      <c r="QVG16" s="770"/>
      <c r="QVH16" s="771"/>
      <c r="QVI16" s="770"/>
      <c r="QVJ16" s="770"/>
      <c r="QVK16" s="770"/>
      <c r="QVL16" s="770"/>
      <c r="QVM16" s="770"/>
      <c r="QVN16" s="771"/>
      <c r="QVO16" s="770"/>
      <c r="QVP16" s="770"/>
      <c r="QVQ16" s="770"/>
      <c r="QVR16" s="770"/>
      <c r="QVS16" s="770"/>
      <c r="QVT16" s="771"/>
      <c r="QVU16" s="770"/>
      <c r="QVV16" s="770"/>
      <c r="QVW16" s="770"/>
      <c r="QVX16" s="770"/>
      <c r="QVY16" s="770"/>
      <c r="QVZ16" s="771"/>
      <c r="QWA16" s="770"/>
      <c r="QWB16" s="770"/>
      <c r="QWC16" s="770"/>
      <c r="QWD16" s="770"/>
      <c r="QWE16" s="770"/>
      <c r="QWF16" s="771"/>
      <c r="QWG16" s="770"/>
      <c r="QWH16" s="770"/>
      <c r="QWI16" s="770"/>
      <c r="QWJ16" s="770"/>
      <c r="QWK16" s="770"/>
      <c r="QWL16" s="771"/>
      <c r="QWM16" s="770"/>
      <c r="QWN16" s="770"/>
      <c r="QWO16" s="770"/>
      <c r="QWP16" s="770"/>
      <c r="QWQ16" s="770"/>
      <c r="QWR16" s="771"/>
      <c r="QWS16" s="770"/>
      <c r="QWT16" s="770"/>
      <c r="QWU16" s="770"/>
      <c r="QWV16" s="770"/>
      <c r="QWW16" s="770"/>
      <c r="QWX16" s="771"/>
      <c r="QWY16" s="770"/>
      <c r="QWZ16" s="770"/>
      <c r="QXA16" s="770"/>
      <c r="QXB16" s="770"/>
      <c r="QXC16" s="770"/>
      <c r="QXD16" s="771"/>
      <c r="QXE16" s="770"/>
      <c r="QXF16" s="770"/>
      <c r="QXG16" s="770"/>
      <c r="QXH16" s="770"/>
      <c r="QXI16" s="770"/>
      <c r="QXJ16" s="771"/>
      <c r="QXK16" s="770"/>
      <c r="QXL16" s="770"/>
      <c r="QXM16" s="770"/>
      <c r="QXN16" s="770"/>
      <c r="QXO16" s="770"/>
      <c r="QXP16" s="771"/>
      <c r="QXQ16" s="770"/>
      <c r="QXR16" s="770"/>
      <c r="QXS16" s="770"/>
      <c r="QXT16" s="770"/>
      <c r="QXU16" s="770"/>
      <c r="QXV16" s="771"/>
      <c r="QXW16" s="770"/>
      <c r="QXX16" s="770"/>
      <c r="QXY16" s="770"/>
      <c r="QXZ16" s="770"/>
      <c r="QYA16" s="770"/>
      <c r="QYB16" s="771"/>
      <c r="QYC16" s="770"/>
      <c r="QYD16" s="770"/>
      <c r="QYE16" s="770"/>
      <c r="QYF16" s="770"/>
      <c r="QYG16" s="770"/>
      <c r="QYH16" s="771"/>
      <c r="QYI16" s="770"/>
      <c r="QYJ16" s="770"/>
      <c r="QYK16" s="770"/>
      <c r="QYL16" s="770"/>
      <c r="QYM16" s="770"/>
      <c r="QYN16" s="771"/>
      <c r="QYO16" s="770"/>
      <c r="QYP16" s="770"/>
      <c r="QYQ16" s="770"/>
      <c r="QYR16" s="770"/>
      <c r="QYS16" s="770"/>
      <c r="QYT16" s="771"/>
      <c r="QYU16" s="770"/>
      <c r="QYV16" s="770"/>
      <c r="QYW16" s="770"/>
      <c r="QYX16" s="770"/>
      <c r="QYY16" s="770"/>
      <c r="QYZ16" s="771"/>
      <c r="QZA16" s="770"/>
      <c r="QZB16" s="770"/>
      <c r="QZC16" s="770"/>
      <c r="QZD16" s="770"/>
      <c r="QZE16" s="770"/>
      <c r="QZF16" s="771"/>
      <c r="QZG16" s="770"/>
      <c r="QZH16" s="770"/>
      <c r="QZI16" s="770"/>
      <c r="QZJ16" s="770"/>
      <c r="QZK16" s="770"/>
      <c r="QZL16" s="771"/>
      <c r="QZM16" s="770"/>
      <c r="QZN16" s="770"/>
      <c r="QZO16" s="770"/>
      <c r="QZP16" s="770"/>
      <c r="QZQ16" s="770"/>
      <c r="QZR16" s="771"/>
      <c r="QZS16" s="770"/>
      <c r="QZT16" s="770"/>
      <c r="QZU16" s="770"/>
      <c r="QZV16" s="770"/>
      <c r="QZW16" s="770"/>
      <c r="QZX16" s="771"/>
      <c r="QZY16" s="770"/>
      <c r="QZZ16" s="770"/>
      <c r="RAA16" s="770"/>
      <c r="RAB16" s="770"/>
      <c r="RAC16" s="770"/>
      <c r="RAD16" s="771"/>
      <c r="RAE16" s="770"/>
      <c r="RAF16" s="770"/>
      <c r="RAG16" s="770"/>
      <c r="RAH16" s="770"/>
      <c r="RAI16" s="770"/>
      <c r="RAJ16" s="771"/>
      <c r="RAK16" s="770"/>
      <c r="RAL16" s="770"/>
      <c r="RAM16" s="770"/>
      <c r="RAN16" s="770"/>
      <c r="RAO16" s="770"/>
      <c r="RAP16" s="771"/>
      <c r="RAQ16" s="770"/>
      <c r="RAR16" s="770"/>
      <c r="RAS16" s="770"/>
      <c r="RAT16" s="770"/>
      <c r="RAU16" s="770"/>
      <c r="RAV16" s="771"/>
      <c r="RAW16" s="770"/>
      <c r="RAX16" s="770"/>
      <c r="RAY16" s="770"/>
      <c r="RAZ16" s="770"/>
      <c r="RBA16" s="770"/>
      <c r="RBB16" s="771"/>
      <c r="RBC16" s="770"/>
      <c r="RBD16" s="770"/>
      <c r="RBE16" s="770"/>
      <c r="RBF16" s="770"/>
      <c r="RBG16" s="770"/>
      <c r="RBH16" s="771"/>
      <c r="RBI16" s="770"/>
      <c r="RBJ16" s="770"/>
      <c r="RBK16" s="770"/>
      <c r="RBL16" s="770"/>
      <c r="RBM16" s="770"/>
      <c r="RBN16" s="771"/>
      <c r="RBO16" s="770"/>
      <c r="RBP16" s="770"/>
      <c r="RBQ16" s="770"/>
      <c r="RBR16" s="770"/>
      <c r="RBS16" s="770"/>
      <c r="RBT16" s="771"/>
      <c r="RBU16" s="770"/>
      <c r="RBV16" s="770"/>
      <c r="RBW16" s="770"/>
      <c r="RBX16" s="770"/>
      <c r="RBY16" s="770"/>
      <c r="RBZ16" s="771"/>
      <c r="RCA16" s="770"/>
      <c r="RCB16" s="770"/>
      <c r="RCC16" s="770"/>
      <c r="RCD16" s="770"/>
      <c r="RCE16" s="770"/>
      <c r="RCF16" s="771"/>
      <c r="RCG16" s="770"/>
      <c r="RCH16" s="770"/>
      <c r="RCI16" s="770"/>
      <c r="RCJ16" s="770"/>
      <c r="RCK16" s="770"/>
      <c r="RCL16" s="771"/>
      <c r="RCM16" s="770"/>
      <c r="RCN16" s="770"/>
      <c r="RCO16" s="770"/>
      <c r="RCP16" s="770"/>
      <c r="RCQ16" s="770"/>
      <c r="RCR16" s="771"/>
      <c r="RCS16" s="770"/>
      <c r="RCT16" s="770"/>
      <c r="RCU16" s="770"/>
      <c r="RCV16" s="770"/>
      <c r="RCW16" s="770"/>
      <c r="RCX16" s="771"/>
      <c r="RCY16" s="770"/>
      <c r="RCZ16" s="770"/>
      <c r="RDA16" s="770"/>
      <c r="RDB16" s="770"/>
      <c r="RDC16" s="770"/>
      <c r="RDD16" s="771"/>
      <c r="RDE16" s="770"/>
      <c r="RDF16" s="770"/>
      <c r="RDG16" s="770"/>
      <c r="RDH16" s="770"/>
      <c r="RDI16" s="770"/>
      <c r="RDJ16" s="771"/>
      <c r="RDK16" s="770"/>
      <c r="RDL16" s="770"/>
      <c r="RDM16" s="770"/>
      <c r="RDN16" s="770"/>
      <c r="RDO16" s="770"/>
      <c r="RDP16" s="771"/>
      <c r="RDQ16" s="770"/>
      <c r="RDR16" s="770"/>
      <c r="RDS16" s="770"/>
      <c r="RDT16" s="770"/>
      <c r="RDU16" s="770"/>
      <c r="RDV16" s="771"/>
      <c r="RDW16" s="770"/>
      <c r="RDX16" s="770"/>
      <c r="RDY16" s="770"/>
      <c r="RDZ16" s="770"/>
      <c r="REA16" s="770"/>
      <c r="REB16" s="771"/>
      <c r="REC16" s="770"/>
      <c r="RED16" s="770"/>
      <c r="REE16" s="770"/>
      <c r="REF16" s="770"/>
      <c r="REG16" s="770"/>
      <c r="REH16" s="771"/>
      <c r="REI16" s="770"/>
      <c r="REJ16" s="770"/>
      <c r="REK16" s="770"/>
      <c r="REL16" s="770"/>
      <c r="REM16" s="770"/>
      <c r="REN16" s="771"/>
      <c r="REO16" s="770"/>
      <c r="REP16" s="770"/>
      <c r="REQ16" s="770"/>
      <c r="RER16" s="770"/>
      <c r="RES16" s="770"/>
      <c r="RET16" s="771"/>
      <c r="REU16" s="770"/>
      <c r="REV16" s="770"/>
      <c r="REW16" s="770"/>
      <c r="REX16" s="770"/>
      <c r="REY16" s="770"/>
      <c r="REZ16" s="771"/>
      <c r="RFA16" s="770"/>
      <c r="RFB16" s="770"/>
      <c r="RFC16" s="770"/>
      <c r="RFD16" s="770"/>
      <c r="RFE16" s="770"/>
      <c r="RFF16" s="771"/>
      <c r="RFG16" s="770"/>
      <c r="RFH16" s="770"/>
      <c r="RFI16" s="770"/>
      <c r="RFJ16" s="770"/>
      <c r="RFK16" s="770"/>
      <c r="RFL16" s="771"/>
      <c r="RFM16" s="770"/>
      <c r="RFN16" s="770"/>
      <c r="RFO16" s="770"/>
      <c r="RFP16" s="770"/>
      <c r="RFQ16" s="770"/>
      <c r="RFR16" s="771"/>
      <c r="RFS16" s="770"/>
      <c r="RFT16" s="770"/>
      <c r="RFU16" s="770"/>
      <c r="RFV16" s="770"/>
      <c r="RFW16" s="770"/>
      <c r="RFX16" s="771"/>
      <c r="RFY16" s="770"/>
      <c r="RFZ16" s="770"/>
      <c r="RGA16" s="770"/>
      <c r="RGB16" s="770"/>
      <c r="RGC16" s="770"/>
      <c r="RGD16" s="771"/>
      <c r="RGE16" s="770"/>
      <c r="RGF16" s="770"/>
      <c r="RGG16" s="770"/>
      <c r="RGH16" s="770"/>
      <c r="RGI16" s="770"/>
      <c r="RGJ16" s="771"/>
      <c r="RGK16" s="770"/>
      <c r="RGL16" s="770"/>
      <c r="RGM16" s="770"/>
      <c r="RGN16" s="770"/>
      <c r="RGO16" s="770"/>
      <c r="RGP16" s="771"/>
      <c r="RGQ16" s="770"/>
      <c r="RGR16" s="770"/>
      <c r="RGS16" s="770"/>
      <c r="RGT16" s="770"/>
      <c r="RGU16" s="770"/>
      <c r="RGV16" s="771"/>
      <c r="RGW16" s="770"/>
      <c r="RGX16" s="770"/>
      <c r="RGY16" s="770"/>
      <c r="RGZ16" s="770"/>
      <c r="RHA16" s="770"/>
      <c r="RHB16" s="771"/>
      <c r="RHC16" s="770"/>
      <c r="RHD16" s="770"/>
      <c r="RHE16" s="770"/>
      <c r="RHF16" s="770"/>
      <c r="RHG16" s="770"/>
      <c r="RHH16" s="771"/>
      <c r="RHI16" s="770"/>
      <c r="RHJ16" s="770"/>
      <c r="RHK16" s="770"/>
      <c r="RHL16" s="770"/>
      <c r="RHM16" s="770"/>
      <c r="RHN16" s="771"/>
      <c r="RHO16" s="770"/>
      <c r="RHP16" s="770"/>
      <c r="RHQ16" s="770"/>
      <c r="RHR16" s="770"/>
      <c r="RHS16" s="770"/>
      <c r="RHT16" s="771"/>
      <c r="RHU16" s="770"/>
      <c r="RHV16" s="770"/>
      <c r="RHW16" s="770"/>
      <c r="RHX16" s="770"/>
      <c r="RHY16" s="770"/>
      <c r="RHZ16" s="771"/>
      <c r="RIA16" s="770"/>
      <c r="RIB16" s="770"/>
      <c r="RIC16" s="770"/>
      <c r="RID16" s="770"/>
      <c r="RIE16" s="770"/>
      <c r="RIF16" s="771"/>
      <c r="RIG16" s="770"/>
      <c r="RIH16" s="770"/>
      <c r="RII16" s="770"/>
      <c r="RIJ16" s="770"/>
      <c r="RIK16" s="770"/>
      <c r="RIL16" s="771"/>
      <c r="RIM16" s="770"/>
      <c r="RIN16" s="770"/>
      <c r="RIO16" s="770"/>
      <c r="RIP16" s="770"/>
      <c r="RIQ16" s="770"/>
      <c r="RIR16" s="771"/>
      <c r="RIS16" s="770"/>
      <c r="RIT16" s="770"/>
      <c r="RIU16" s="770"/>
      <c r="RIV16" s="770"/>
      <c r="RIW16" s="770"/>
      <c r="RIX16" s="771"/>
      <c r="RIY16" s="770"/>
      <c r="RIZ16" s="770"/>
      <c r="RJA16" s="770"/>
      <c r="RJB16" s="770"/>
      <c r="RJC16" s="770"/>
      <c r="RJD16" s="771"/>
      <c r="RJE16" s="770"/>
      <c r="RJF16" s="770"/>
      <c r="RJG16" s="770"/>
      <c r="RJH16" s="770"/>
      <c r="RJI16" s="770"/>
      <c r="RJJ16" s="771"/>
      <c r="RJK16" s="770"/>
      <c r="RJL16" s="770"/>
      <c r="RJM16" s="770"/>
      <c r="RJN16" s="770"/>
      <c r="RJO16" s="770"/>
      <c r="RJP16" s="771"/>
      <c r="RJQ16" s="770"/>
      <c r="RJR16" s="770"/>
      <c r="RJS16" s="770"/>
      <c r="RJT16" s="770"/>
      <c r="RJU16" s="770"/>
      <c r="RJV16" s="771"/>
      <c r="RJW16" s="770"/>
      <c r="RJX16" s="770"/>
      <c r="RJY16" s="770"/>
      <c r="RJZ16" s="770"/>
      <c r="RKA16" s="770"/>
      <c r="RKB16" s="771"/>
      <c r="RKC16" s="770"/>
      <c r="RKD16" s="770"/>
      <c r="RKE16" s="770"/>
      <c r="RKF16" s="770"/>
      <c r="RKG16" s="770"/>
      <c r="RKH16" s="771"/>
      <c r="RKI16" s="770"/>
      <c r="RKJ16" s="770"/>
      <c r="RKK16" s="770"/>
      <c r="RKL16" s="770"/>
      <c r="RKM16" s="770"/>
      <c r="RKN16" s="771"/>
      <c r="RKO16" s="770"/>
      <c r="RKP16" s="770"/>
      <c r="RKQ16" s="770"/>
      <c r="RKR16" s="770"/>
      <c r="RKS16" s="770"/>
      <c r="RKT16" s="771"/>
      <c r="RKU16" s="770"/>
      <c r="RKV16" s="770"/>
      <c r="RKW16" s="770"/>
      <c r="RKX16" s="770"/>
      <c r="RKY16" s="770"/>
      <c r="RKZ16" s="771"/>
      <c r="RLA16" s="770"/>
      <c r="RLB16" s="770"/>
      <c r="RLC16" s="770"/>
      <c r="RLD16" s="770"/>
      <c r="RLE16" s="770"/>
      <c r="RLF16" s="771"/>
      <c r="RLG16" s="770"/>
      <c r="RLH16" s="770"/>
      <c r="RLI16" s="770"/>
      <c r="RLJ16" s="770"/>
      <c r="RLK16" s="770"/>
      <c r="RLL16" s="771"/>
      <c r="RLM16" s="770"/>
      <c r="RLN16" s="770"/>
      <c r="RLO16" s="770"/>
      <c r="RLP16" s="770"/>
      <c r="RLQ16" s="770"/>
      <c r="RLR16" s="771"/>
      <c r="RLS16" s="770"/>
      <c r="RLT16" s="770"/>
      <c r="RLU16" s="770"/>
      <c r="RLV16" s="770"/>
      <c r="RLW16" s="770"/>
      <c r="RLX16" s="771"/>
      <c r="RLY16" s="770"/>
      <c r="RLZ16" s="770"/>
      <c r="RMA16" s="770"/>
      <c r="RMB16" s="770"/>
      <c r="RMC16" s="770"/>
      <c r="RMD16" s="771"/>
      <c r="RME16" s="770"/>
      <c r="RMF16" s="770"/>
      <c r="RMG16" s="770"/>
      <c r="RMH16" s="770"/>
      <c r="RMI16" s="770"/>
      <c r="RMJ16" s="771"/>
      <c r="RMK16" s="770"/>
      <c r="RML16" s="770"/>
      <c r="RMM16" s="770"/>
      <c r="RMN16" s="770"/>
      <c r="RMO16" s="770"/>
      <c r="RMP16" s="771"/>
      <c r="RMQ16" s="770"/>
      <c r="RMR16" s="770"/>
      <c r="RMS16" s="770"/>
      <c r="RMT16" s="770"/>
      <c r="RMU16" s="770"/>
      <c r="RMV16" s="771"/>
      <c r="RMW16" s="770"/>
      <c r="RMX16" s="770"/>
      <c r="RMY16" s="770"/>
      <c r="RMZ16" s="770"/>
      <c r="RNA16" s="770"/>
      <c r="RNB16" s="771"/>
      <c r="RNC16" s="770"/>
      <c r="RND16" s="770"/>
      <c r="RNE16" s="770"/>
      <c r="RNF16" s="770"/>
      <c r="RNG16" s="770"/>
      <c r="RNH16" s="771"/>
      <c r="RNI16" s="770"/>
      <c r="RNJ16" s="770"/>
      <c r="RNK16" s="770"/>
      <c r="RNL16" s="770"/>
      <c r="RNM16" s="770"/>
      <c r="RNN16" s="771"/>
      <c r="RNO16" s="770"/>
      <c r="RNP16" s="770"/>
      <c r="RNQ16" s="770"/>
      <c r="RNR16" s="770"/>
      <c r="RNS16" s="770"/>
      <c r="RNT16" s="771"/>
      <c r="RNU16" s="770"/>
      <c r="RNV16" s="770"/>
      <c r="RNW16" s="770"/>
      <c r="RNX16" s="770"/>
      <c r="RNY16" s="770"/>
      <c r="RNZ16" s="771"/>
      <c r="ROA16" s="770"/>
      <c r="ROB16" s="770"/>
      <c r="ROC16" s="770"/>
      <c r="ROD16" s="770"/>
      <c r="ROE16" s="770"/>
      <c r="ROF16" s="771"/>
      <c r="ROG16" s="770"/>
      <c r="ROH16" s="770"/>
      <c r="ROI16" s="770"/>
      <c r="ROJ16" s="770"/>
      <c r="ROK16" s="770"/>
      <c r="ROL16" s="771"/>
      <c r="ROM16" s="770"/>
      <c r="RON16" s="770"/>
      <c r="ROO16" s="770"/>
      <c r="ROP16" s="770"/>
      <c r="ROQ16" s="770"/>
      <c r="ROR16" s="771"/>
      <c r="ROS16" s="770"/>
      <c r="ROT16" s="770"/>
      <c r="ROU16" s="770"/>
      <c r="ROV16" s="770"/>
      <c r="ROW16" s="770"/>
      <c r="ROX16" s="771"/>
      <c r="ROY16" s="770"/>
      <c r="ROZ16" s="770"/>
      <c r="RPA16" s="770"/>
      <c r="RPB16" s="770"/>
      <c r="RPC16" s="770"/>
      <c r="RPD16" s="771"/>
      <c r="RPE16" s="770"/>
      <c r="RPF16" s="770"/>
      <c r="RPG16" s="770"/>
      <c r="RPH16" s="770"/>
      <c r="RPI16" s="770"/>
      <c r="RPJ16" s="771"/>
      <c r="RPK16" s="770"/>
      <c r="RPL16" s="770"/>
      <c r="RPM16" s="770"/>
      <c r="RPN16" s="770"/>
      <c r="RPO16" s="770"/>
      <c r="RPP16" s="771"/>
      <c r="RPQ16" s="770"/>
      <c r="RPR16" s="770"/>
      <c r="RPS16" s="770"/>
      <c r="RPT16" s="770"/>
      <c r="RPU16" s="770"/>
      <c r="RPV16" s="771"/>
      <c r="RPW16" s="770"/>
      <c r="RPX16" s="770"/>
      <c r="RPY16" s="770"/>
      <c r="RPZ16" s="770"/>
      <c r="RQA16" s="770"/>
      <c r="RQB16" s="771"/>
      <c r="RQC16" s="770"/>
      <c r="RQD16" s="770"/>
      <c r="RQE16" s="770"/>
      <c r="RQF16" s="770"/>
      <c r="RQG16" s="770"/>
      <c r="RQH16" s="771"/>
      <c r="RQI16" s="770"/>
      <c r="RQJ16" s="770"/>
      <c r="RQK16" s="770"/>
      <c r="RQL16" s="770"/>
      <c r="RQM16" s="770"/>
      <c r="RQN16" s="771"/>
      <c r="RQO16" s="770"/>
      <c r="RQP16" s="770"/>
      <c r="RQQ16" s="770"/>
      <c r="RQR16" s="770"/>
      <c r="RQS16" s="770"/>
      <c r="RQT16" s="771"/>
      <c r="RQU16" s="770"/>
      <c r="RQV16" s="770"/>
      <c r="RQW16" s="770"/>
      <c r="RQX16" s="770"/>
      <c r="RQY16" s="770"/>
      <c r="RQZ16" s="771"/>
      <c r="RRA16" s="770"/>
      <c r="RRB16" s="770"/>
      <c r="RRC16" s="770"/>
      <c r="RRD16" s="770"/>
      <c r="RRE16" s="770"/>
      <c r="RRF16" s="771"/>
      <c r="RRG16" s="770"/>
      <c r="RRH16" s="770"/>
      <c r="RRI16" s="770"/>
      <c r="RRJ16" s="770"/>
      <c r="RRK16" s="770"/>
      <c r="RRL16" s="771"/>
      <c r="RRM16" s="770"/>
      <c r="RRN16" s="770"/>
      <c r="RRO16" s="770"/>
      <c r="RRP16" s="770"/>
      <c r="RRQ16" s="770"/>
      <c r="RRR16" s="771"/>
      <c r="RRS16" s="770"/>
      <c r="RRT16" s="770"/>
      <c r="RRU16" s="770"/>
      <c r="RRV16" s="770"/>
      <c r="RRW16" s="770"/>
      <c r="RRX16" s="771"/>
      <c r="RRY16" s="770"/>
      <c r="RRZ16" s="770"/>
      <c r="RSA16" s="770"/>
      <c r="RSB16" s="770"/>
      <c r="RSC16" s="770"/>
      <c r="RSD16" s="771"/>
      <c r="RSE16" s="770"/>
      <c r="RSF16" s="770"/>
      <c r="RSG16" s="770"/>
      <c r="RSH16" s="770"/>
      <c r="RSI16" s="770"/>
      <c r="RSJ16" s="771"/>
      <c r="RSK16" s="770"/>
      <c r="RSL16" s="770"/>
      <c r="RSM16" s="770"/>
      <c r="RSN16" s="770"/>
      <c r="RSO16" s="770"/>
      <c r="RSP16" s="771"/>
      <c r="RSQ16" s="770"/>
      <c r="RSR16" s="770"/>
      <c r="RSS16" s="770"/>
      <c r="RST16" s="770"/>
      <c r="RSU16" s="770"/>
      <c r="RSV16" s="771"/>
      <c r="RSW16" s="770"/>
      <c r="RSX16" s="770"/>
      <c r="RSY16" s="770"/>
      <c r="RSZ16" s="770"/>
      <c r="RTA16" s="770"/>
      <c r="RTB16" s="771"/>
      <c r="RTC16" s="770"/>
      <c r="RTD16" s="770"/>
      <c r="RTE16" s="770"/>
      <c r="RTF16" s="770"/>
      <c r="RTG16" s="770"/>
      <c r="RTH16" s="771"/>
      <c r="RTI16" s="770"/>
      <c r="RTJ16" s="770"/>
      <c r="RTK16" s="770"/>
      <c r="RTL16" s="770"/>
      <c r="RTM16" s="770"/>
      <c r="RTN16" s="771"/>
      <c r="RTO16" s="770"/>
      <c r="RTP16" s="770"/>
      <c r="RTQ16" s="770"/>
      <c r="RTR16" s="770"/>
      <c r="RTS16" s="770"/>
      <c r="RTT16" s="771"/>
      <c r="RTU16" s="770"/>
      <c r="RTV16" s="770"/>
      <c r="RTW16" s="770"/>
      <c r="RTX16" s="770"/>
      <c r="RTY16" s="770"/>
      <c r="RTZ16" s="771"/>
      <c r="RUA16" s="770"/>
      <c r="RUB16" s="770"/>
      <c r="RUC16" s="770"/>
      <c r="RUD16" s="770"/>
      <c r="RUE16" s="770"/>
      <c r="RUF16" s="771"/>
      <c r="RUG16" s="770"/>
      <c r="RUH16" s="770"/>
      <c r="RUI16" s="770"/>
      <c r="RUJ16" s="770"/>
      <c r="RUK16" s="770"/>
      <c r="RUL16" s="771"/>
      <c r="RUM16" s="770"/>
      <c r="RUN16" s="770"/>
      <c r="RUO16" s="770"/>
      <c r="RUP16" s="770"/>
      <c r="RUQ16" s="770"/>
      <c r="RUR16" s="771"/>
      <c r="RUS16" s="770"/>
      <c r="RUT16" s="770"/>
      <c r="RUU16" s="770"/>
      <c r="RUV16" s="770"/>
      <c r="RUW16" s="770"/>
      <c r="RUX16" s="771"/>
      <c r="RUY16" s="770"/>
      <c r="RUZ16" s="770"/>
      <c r="RVA16" s="770"/>
      <c r="RVB16" s="770"/>
      <c r="RVC16" s="770"/>
      <c r="RVD16" s="771"/>
      <c r="RVE16" s="770"/>
      <c r="RVF16" s="770"/>
      <c r="RVG16" s="770"/>
      <c r="RVH16" s="770"/>
      <c r="RVI16" s="770"/>
      <c r="RVJ16" s="771"/>
      <c r="RVK16" s="770"/>
      <c r="RVL16" s="770"/>
      <c r="RVM16" s="770"/>
      <c r="RVN16" s="770"/>
      <c r="RVO16" s="770"/>
      <c r="RVP16" s="771"/>
      <c r="RVQ16" s="770"/>
      <c r="RVR16" s="770"/>
      <c r="RVS16" s="770"/>
      <c r="RVT16" s="770"/>
      <c r="RVU16" s="770"/>
      <c r="RVV16" s="771"/>
      <c r="RVW16" s="770"/>
      <c r="RVX16" s="770"/>
      <c r="RVY16" s="770"/>
      <c r="RVZ16" s="770"/>
      <c r="RWA16" s="770"/>
      <c r="RWB16" s="771"/>
      <c r="RWC16" s="770"/>
      <c r="RWD16" s="770"/>
      <c r="RWE16" s="770"/>
      <c r="RWF16" s="770"/>
      <c r="RWG16" s="770"/>
      <c r="RWH16" s="771"/>
      <c r="RWI16" s="770"/>
      <c r="RWJ16" s="770"/>
      <c r="RWK16" s="770"/>
      <c r="RWL16" s="770"/>
      <c r="RWM16" s="770"/>
      <c r="RWN16" s="771"/>
      <c r="RWO16" s="770"/>
      <c r="RWP16" s="770"/>
      <c r="RWQ16" s="770"/>
      <c r="RWR16" s="770"/>
      <c r="RWS16" s="770"/>
      <c r="RWT16" s="771"/>
      <c r="RWU16" s="770"/>
      <c r="RWV16" s="770"/>
      <c r="RWW16" s="770"/>
      <c r="RWX16" s="770"/>
      <c r="RWY16" s="770"/>
      <c r="RWZ16" s="771"/>
      <c r="RXA16" s="770"/>
      <c r="RXB16" s="770"/>
      <c r="RXC16" s="770"/>
      <c r="RXD16" s="770"/>
      <c r="RXE16" s="770"/>
      <c r="RXF16" s="771"/>
      <c r="RXG16" s="770"/>
      <c r="RXH16" s="770"/>
      <c r="RXI16" s="770"/>
      <c r="RXJ16" s="770"/>
      <c r="RXK16" s="770"/>
      <c r="RXL16" s="771"/>
      <c r="RXM16" s="770"/>
      <c r="RXN16" s="770"/>
      <c r="RXO16" s="770"/>
      <c r="RXP16" s="770"/>
      <c r="RXQ16" s="770"/>
      <c r="RXR16" s="771"/>
      <c r="RXS16" s="770"/>
      <c r="RXT16" s="770"/>
      <c r="RXU16" s="770"/>
      <c r="RXV16" s="770"/>
      <c r="RXW16" s="770"/>
      <c r="RXX16" s="771"/>
      <c r="RXY16" s="770"/>
      <c r="RXZ16" s="770"/>
      <c r="RYA16" s="770"/>
      <c r="RYB16" s="770"/>
      <c r="RYC16" s="770"/>
      <c r="RYD16" s="771"/>
      <c r="RYE16" s="770"/>
      <c r="RYF16" s="770"/>
      <c r="RYG16" s="770"/>
      <c r="RYH16" s="770"/>
      <c r="RYI16" s="770"/>
      <c r="RYJ16" s="771"/>
      <c r="RYK16" s="770"/>
      <c r="RYL16" s="770"/>
      <c r="RYM16" s="770"/>
      <c r="RYN16" s="770"/>
      <c r="RYO16" s="770"/>
      <c r="RYP16" s="771"/>
      <c r="RYQ16" s="770"/>
      <c r="RYR16" s="770"/>
      <c r="RYS16" s="770"/>
      <c r="RYT16" s="770"/>
      <c r="RYU16" s="770"/>
      <c r="RYV16" s="771"/>
      <c r="RYW16" s="770"/>
      <c r="RYX16" s="770"/>
      <c r="RYY16" s="770"/>
      <c r="RYZ16" s="770"/>
      <c r="RZA16" s="770"/>
      <c r="RZB16" s="771"/>
      <c r="RZC16" s="770"/>
      <c r="RZD16" s="770"/>
      <c r="RZE16" s="770"/>
      <c r="RZF16" s="770"/>
      <c r="RZG16" s="770"/>
      <c r="RZH16" s="771"/>
      <c r="RZI16" s="770"/>
      <c r="RZJ16" s="770"/>
      <c r="RZK16" s="770"/>
      <c r="RZL16" s="770"/>
      <c r="RZM16" s="770"/>
      <c r="RZN16" s="771"/>
      <c r="RZO16" s="770"/>
      <c r="RZP16" s="770"/>
      <c r="RZQ16" s="770"/>
      <c r="RZR16" s="770"/>
      <c r="RZS16" s="770"/>
      <c r="RZT16" s="771"/>
      <c r="RZU16" s="770"/>
      <c r="RZV16" s="770"/>
      <c r="RZW16" s="770"/>
      <c r="RZX16" s="770"/>
      <c r="RZY16" s="770"/>
      <c r="RZZ16" s="771"/>
      <c r="SAA16" s="770"/>
      <c r="SAB16" s="770"/>
      <c r="SAC16" s="770"/>
      <c r="SAD16" s="770"/>
      <c r="SAE16" s="770"/>
      <c r="SAF16" s="771"/>
      <c r="SAG16" s="770"/>
      <c r="SAH16" s="770"/>
      <c r="SAI16" s="770"/>
      <c r="SAJ16" s="770"/>
      <c r="SAK16" s="770"/>
      <c r="SAL16" s="771"/>
      <c r="SAM16" s="770"/>
      <c r="SAN16" s="770"/>
      <c r="SAO16" s="770"/>
      <c r="SAP16" s="770"/>
      <c r="SAQ16" s="770"/>
      <c r="SAR16" s="771"/>
      <c r="SAS16" s="770"/>
      <c r="SAT16" s="770"/>
      <c r="SAU16" s="770"/>
      <c r="SAV16" s="770"/>
      <c r="SAW16" s="770"/>
      <c r="SAX16" s="771"/>
      <c r="SAY16" s="770"/>
      <c r="SAZ16" s="770"/>
      <c r="SBA16" s="770"/>
      <c r="SBB16" s="770"/>
      <c r="SBC16" s="770"/>
      <c r="SBD16" s="771"/>
      <c r="SBE16" s="770"/>
      <c r="SBF16" s="770"/>
      <c r="SBG16" s="770"/>
      <c r="SBH16" s="770"/>
      <c r="SBI16" s="770"/>
      <c r="SBJ16" s="771"/>
      <c r="SBK16" s="770"/>
      <c r="SBL16" s="770"/>
      <c r="SBM16" s="770"/>
      <c r="SBN16" s="770"/>
      <c r="SBO16" s="770"/>
      <c r="SBP16" s="771"/>
      <c r="SBQ16" s="770"/>
      <c r="SBR16" s="770"/>
      <c r="SBS16" s="770"/>
      <c r="SBT16" s="770"/>
      <c r="SBU16" s="770"/>
      <c r="SBV16" s="771"/>
      <c r="SBW16" s="770"/>
      <c r="SBX16" s="770"/>
      <c r="SBY16" s="770"/>
      <c r="SBZ16" s="770"/>
      <c r="SCA16" s="770"/>
      <c r="SCB16" s="771"/>
      <c r="SCC16" s="770"/>
      <c r="SCD16" s="770"/>
      <c r="SCE16" s="770"/>
      <c r="SCF16" s="770"/>
      <c r="SCG16" s="770"/>
      <c r="SCH16" s="771"/>
      <c r="SCI16" s="770"/>
      <c r="SCJ16" s="770"/>
      <c r="SCK16" s="770"/>
      <c r="SCL16" s="770"/>
      <c r="SCM16" s="770"/>
      <c r="SCN16" s="771"/>
      <c r="SCO16" s="770"/>
      <c r="SCP16" s="770"/>
      <c r="SCQ16" s="770"/>
      <c r="SCR16" s="770"/>
      <c r="SCS16" s="770"/>
      <c r="SCT16" s="771"/>
      <c r="SCU16" s="770"/>
      <c r="SCV16" s="770"/>
      <c r="SCW16" s="770"/>
      <c r="SCX16" s="770"/>
      <c r="SCY16" s="770"/>
      <c r="SCZ16" s="771"/>
      <c r="SDA16" s="770"/>
      <c r="SDB16" s="770"/>
      <c r="SDC16" s="770"/>
      <c r="SDD16" s="770"/>
      <c r="SDE16" s="770"/>
      <c r="SDF16" s="771"/>
      <c r="SDG16" s="770"/>
      <c r="SDH16" s="770"/>
      <c r="SDI16" s="770"/>
      <c r="SDJ16" s="770"/>
      <c r="SDK16" s="770"/>
      <c r="SDL16" s="771"/>
      <c r="SDM16" s="770"/>
      <c r="SDN16" s="770"/>
      <c r="SDO16" s="770"/>
      <c r="SDP16" s="770"/>
      <c r="SDQ16" s="770"/>
      <c r="SDR16" s="771"/>
      <c r="SDS16" s="770"/>
      <c r="SDT16" s="770"/>
      <c r="SDU16" s="770"/>
      <c r="SDV16" s="770"/>
      <c r="SDW16" s="770"/>
      <c r="SDX16" s="771"/>
      <c r="SDY16" s="770"/>
      <c r="SDZ16" s="770"/>
      <c r="SEA16" s="770"/>
      <c r="SEB16" s="770"/>
      <c r="SEC16" s="770"/>
      <c r="SED16" s="771"/>
      <c r="SEE16" s="770"/>
      <c r="SEF16" s="770"/>
      <c r="SEG16" s="770"/>
      <c r="SEH16" s="770"/>
      <c r="SEI16" s="770"/>
      <c r="SEJ16" s="771"/>
      <c r="SEK16" s="770"/>
      <c r="SEL16" s="770"/>
      <c r="SEM16" s="770"/>
      <c r="SEN16" s="770"/>
      <c r="SEO16" s="770"/>
      <c r="SEP16" s="771"/>
      <c r="SEQ16" s="770"/>
      <c r="SER16" s="770"/>
      <c r="SES16" s="770"/>
      <c r="SET16" s="770"/>
      <c r="SEU16" s="770"/>
      <c r="SEV16" s="771"/>
      <c r="SEW16" s="770"/>
      <c r="SEX16" s="770"/>
      <c r="SEY16" s="770"/>
      <c r="SEZ16" s="770"/>
      <c r="SFA16" s="770"/>
      <c r="SFB16" s="771"/>
      <c r="SFC16" s="770"/>
      <c r="SFD16" s="770"/>
      <c r="SFE16" s="770"/>
      <c r="SFF16" s="770"/>
      <c r="SFG16" s="770"/>
      <c r="SFH16" s="771"/>
      <c r="SFI16" s="770"/>
      <c r="SFJ16" s="770"/>
      <c r="SFK16" s="770"/>
      <c r="SFL16" s="770"/>
      <c r="SFM16" s="770"/>
      <c r="SFN16" s="771"/>
      <c r="SFO16" s="770"/>
      <c r="SFP16" s="770"/>
      <c r="SFQ16" s="770"/>
      <c r="SFR16" s="770"/>
      <c r="SFS16" s="770"/>
      <c r="SFT16" s="771"/>
      <c r="SFU16" s="770"/>
      <c r="SFV16" s="770"/>
      <c r="SFW16" s="770"/>
      <c r="SFX16" s="770"/>
      <c r="SFY16" s="770"/>
      <c r="SFZ16" s="771"/>
      <c r="SGA16" s="770"/>
      <c r="SGB16" s="770"/>
      <c r="SGC16" s="770"/>
      <c r="SGD16" s="770"/>
      <c r="SGE16" s="770"/>
      <c r="SGF16" s="771"/>
      <c r="SGG16" s="770"/>
      <c r="SGH16" s="770"/>
      <c r="SGI16" s="770"/>
      <c r="SGJ16" s="770"/>
      <c r="SGK16" s="770"/>
      <c r="SGL16" s="771"/>
      <c r="SGM16" s="770"/>
      <c r="SGN16" s="770"/>
      <c r="SGO16" s="770"/>
      <c r="SGP16" s="770"/>
      <c r="SGQ16" s="770"/>
      <c r="SGR16" s="771"/>
      <c r="SGS16" s="770"/>
      <c r="SGT16" s="770"/>
      <c r="SGU16" s="770"/>
      <c r="SGV16" s="770"/>
      <c r="SGW16" s="770"/>
      <c r="SGX16" s="771"/>
      <c r="SGY16" s="770"/>
      <c r="SGZ16" s="770"/>
      <c r="SHA16" s="770"/>
      <c r="SHB16" s="770"/>
      <c r="SHC16" s="770"/>
      <c r="SHD16" s="771"/>
      <c r="SHE16" s="770"/>
      <c r="SHF16" s="770"/>
      <c r="SHG16" s="770"/>
      <c r="SHH16" s="770"/>
      <c r="SHI16" s="770"/>
      <c r="SHJ16" s="771"/>
      <c r="SHK16" s="770"/>
      <c r="SHL16" s="770"/>
      <c r="SHM16" s="770"/>
      <c r="SHN16" s="770"/>
      <c r="SHO16" s="770"/>
      <c r="SHP16" s="771"/>
      <c r="SHQ16" s="770"/>
      <c r="SHR16" s="770"/>
      <c r="SHS16" s="770"/>
      <c r="SHT16" s="770"/>
      <c r="SHU16" s="770"/>
      <c r="SHV16" s="771"/>
      <c r="SHW16" s="770"/>
      <c r="SHX16" s="770"/>
      <c r="SHY16" s="770"/>
      <c r="SHZ16" s="770"/>
      <c r="SIA16" s="770"/>
      <c r="SIB16" s="771"/>
      <c r="SIC16" s="770"/>
      <c r="SID16" s="770"/>
      <c r="SIE16" s="770"/>
      <c r="SIF16" s="770"/>
      <c r="SIG16" s="770"/>
      <c r="SIH16" s="771"/>
      <c r="SII16" s="770"/>
      <c r="SIJ16" s="770"/>
      <c r="SIK16" s="770"/>
      <c r="SIL16" s="770"/>
      <c r="SIM16" s="770"/>
      <c r="SIN16" s="771"/>
      <c r="SIO16" s="770"/>
      <c r="SIP16" s="770"/>
      <c r="SIQ16" s="770"/>
      <c r="SIR16" s="770"/>
      <c r="SIS16" s="770"/>
      <c r="SIT16" s="771"/>
      <c r="SIU16" s="770"/>
      <c r="SIV16" s="770"/>
      <c r="SIW16" s="770"/>
      <c r="SIX16" s="770"/>
      <c r="SIY16" s="770"/>
      <c r="SIZ16" s="771"/>
      <c r="SJA16" s="770"/>
      <c r="SJB16" s="770"/>
      <c r="SJC16" s="770"/>
      <c r="SJD16" s="770"/>
      <c r="SJE16" s="770"/>
      <c r="SJF16" s="771"/>
      <c r="SJG16" s="770"/>
      <c r="SJH16" s="770"/>
      <c r="SJI16" s="770"/>
      <c r="SJJ16" s="770"/>
      <c r="SJK16" s="770"/>
      <c r="SJL16" s="771"/>
      <c r="SJM16" s="770"/>
      <c r="SJN16" s="770"/>
      <c r="SJO16" s="770"/>
      <c r="SJP16" s="770"/>
      <c r="SJQ16" s="770"/>
      <c r="SJR16" s="771"/>
      <c r="SJS16" s="770"/>
      <c r="SJT16" s="770"/>
      <c r="SJU16" s="770"/>
      <c r="SJV16" s="770"/>
      <c r="SJW16" s="770"/>
      <c r="SJX16" s="771"/>
      <c r="SJY16" s="770"/>
      <c r="SJZ16" s="770"/>
      <c r="SKA16" s="770"/>
      <c r="SKB16" s="770"/>
      <c r="SKC16" s="770"/>
      <c r="SKD16" s="771"/>
      <c r="SKE16" s="770"/>
      <c r="SKF16" s="770"/>
      <c r="SKG16" s="770"/>
      <c r="SKH16" s="770"/>
      <c r="SKI16" s="770"/>
      <c r="SKJ16" s="771"/>
      <c r="SKK16" s="770"/>
      <c r="SKL16" s="770"/>
      <c r="SKM16" s="770"/>
      <c r="SKN16" s="770"/>
      <c r="SKO16" s="770"/>
      <c r="SKP16" s="771"/>
      <c r="SKQ16" s="770"/>
      <c r="SKR16" s="770"/>
      <c r="SKS16" s="770"/>
      <c r="SKT16" s="770"/>
      <c r="SKU16" s="770"/>
      <c r="SKV16" s="771"/>
      <c r="SKW16" s="770"/>
      <c r="SKX16" s="770"/>
      <c r="SKY16" s="770"/>
      <c r="SKZ16" s="770"/>
      <c r="SLA16" s="770"/>
      <c r="SLB16" s="771"/>
      <c r="SLC16" s="770"/>
      <c r="SLD16" s="770"/>
      <c r="SLE16" s="770"/>
      <c r="SLF16" s="770"/>
      <c r="SLG16" s="770"/>
      <c r="SLH16" s="771"/>
      <c r="SLI16" s="770"/>
      <c r="SLJ16" s="770"/>
      <c r="SLK16" s="770"/>
      <c r="SLL16" s="770"/>
      <c r="SLM16" s="770"/>
      <c r="SLN16" s="771"/>
      <c r="SLO16" s="770"/>
      <c r="SLP16" s="770"/>
      <c r="SLQ16" s="770"/>
      <c r="SLR16" s="770"/>
      <c r="SLS16" s="770"/>
      <c r="SLT16" s="771"/>
      <c r="SLU16" s="770"/>
      <c r="SLV16" s="770"/>
      <c r="SLW16" s="770"/>
      <c r="SLX16" s="770"/>
      <c r="SLY16" s="770"/>
      <c r="SLZ16" s="771"/>
      <c r="SMA16" s="770"/>
      <c r="SMB16" s="770"/>
      <c r="SMC16" s="770"/>
      <c r="SMD16" s="770"/>
      <c r="SME16" s="770"/>
      <c r="SMF16" s="771"/>
      <c r="SMG16" s="770"/>
      <c r="SMH16" s="770"/>
      <c r="SMI16" s="770"/>
      <c r="SMJ16" s="770"/>
      <c r="SMK16" s="770"/>
      <c r="SML16" s="771"/>
      <c r="SMM16" s="770"/>
      <c r="SMN16" s="770"/>
      <c r="SMO16" s="770"/>
      <c r="SMP16" s="770"/>
      <c r="SMQ16" s="770"/>
      <c r="SMR16" s="771"/>
      <c r="SMS16" s="770"/>
      <c r="SMT16" s="770"/>
      <c r="SMU16" s="770"/>
      <c r="SMV16" s="770"/>
      <c r="SMW16" s="770"/>
      <c r="SMX16" s="771"/>
      <c r="SMY16" s="770"/>
      <c r="SMZ16" s="770"/>
      <c r="SNA16" s="770"/>
      <c r="SNB16" s="770"/>
      <c r="SNC16" s="770"/>
      <c r="SND16" s="771"/>
      <c r="SNE16" s="770"/>
      <c r="SNF16" s="770"/>
      <c r="SNG16" s="770"/>
      <c r="SNH16" s="770"/>
      <c r="SNI16" s="770"/>
      <c r="SNJ16" s="771"/>
      <c r="SNK16" s="770"/>
      <c r="SNL16" s="770"/>
      <c r="SNM16" s="770"/>
      <c r="SNN16" s="770"/>
      <c r="SNO16" s="770"/>
      <c r="SNP16" s="771"/>
      <c r="SNQ16" s="770"/>
      <c r="SNR16" s="770"/>
      <c r="SNS16" s="770"/>
      <c r="SNT16" s="770"/>
      <c r="SNU16" s="770"/>
      <c r="SNV16" s="771"/>
      <c r="SNW16" s="770"/>
      <c r="SNX16" s="770"/>
      <c r="SNY16" s="770"/>
      <c r="SNZ16" s="770"/>
      <c r="SOA16" s="770"/>
      <c r="SOB16" s="771"/>
      <c r="SOC16" s="770"/>
      <c r="SOD16" s="770"/>
      <c r="SOE16" s="770"/>
      <c r="SOF16" s="770"/>
      <c r="SOG16" s="770"/>
      <c r="SOH16" s="771"/>
      <c r="SOI16" s="770"/>
      <c r="SOJ16" s="770"/>
      <c r="SOK16" s="770"/>
      <c r="SOL16" s="770"/>
      <c r="SOM16" s="770"/>
      <c r="SON16" s="771"/>
      <c r="SOO16" s="770"/>
      <c r="SOP16" s="770"/>
      <c r="SOQ16" s="770"/>
      <c r="SOR16" s="770"/>
      <c r="SOS16" s="770"/>
      <c r="SOT16" s="771"/>
      <c r="SOU16" s="770"/>
      <c r="SOV16" s="770"/>
      <c r="SOW16" s="770"/>
      <c r="SOX16" s="770"/>
      <c r="SOY16" s="770"/>
      <c r="SOZ16" s="771"/>
      <c r="SPA16" s="770"/>
      <c r="SPB16" s="770"/>
      <c r="SPC16" s="770"/>
      <c r="SPD16" s="770"/>
      <c r="SPE16" s="770"/>
      <c r="SPF16" s="771"/>
      <c r="SPG16" s="770"/>
      <c r="SPH16" s="770"/>
      <c r="SPI16" s="770"/>
      <c r="SPJ16" s="770"/>
      <c r="SPK16" s="770"/>
      <c r="SPL16" s="771"/>
      <c r="SPM16" s="770"/>
      <c r="SPN16" s="770"/>
      <c r="SPO16" s="770"/>
      <c r="SPP16" s="770"/>
      <c r="SPQ16" s="770"/>
      <c r="SPR16" s="771"/>
      <c r="SPS16" s="770"/>
      <c r="SPT16" s="770"/>
      <c r="SPU16" s="770"/>
      <c r="SPV16" s="770"/>
      <c r="SPW16" s="770"/>
      <c r="SPX16" s="771"/>
      <c r="SPY16" s="770"/>
      <c r="SPZ16" s="770"/>
      <c r="SQA16" s="770"/>
      <c r="SQB16" s="770"/>
      <c r="SQC16" s="770"/>
      <c r="SQD16" s="771"/>
      <c r="SQE16" s="770"/>
      <c r="SQF16" s="770"/>
      <c r="SQG16" s="770"/>
      <c r="SQH16" s="770"/>
      <c r="SQI16" s="770"/>
      <c r="SQJ16" s="771"/>
      <c r="SQK16" s="770"/>
      <c r="SQL16" s="770"/>
      <c r="SQM16" s="770"/>
      <c r="SQN16" s="770"/>
      <c r="SQO16" s="770"/>
      <c r="SQP16" s="771"/>
      <c r="SQQ16" s="770"/>
      <c r="SQR16" s="770"/>
      <c r="SQS16" s="770"/>
      <c r="SQT16" s="770"/>
      <c r="SQU16" s="770"/>
      <c r="SQV16" s="771"/>
      <c r="SQW16" s="770"/>
      <c r="SQX16" s="770"/>
      <c r="SQY16" s="770"/>
      <c r="SQZ16" s="770"/>
      <c r="SRA16" s="770"/>
      <c r="SRB16" s="771"/>
      <c r="SRC16" s="770"/>
      <c r="SRD16" s="770"/>
      <c r="SRE16" s="770"/>
      <c r="SRF16" s="770"/>
      <c r="SRG16" s="770"/>
      <c r="SRH16" s="771"/>
      <c r="SRI16" s="770"/>
      <c r="SRJ16" s="770"/>
      <c r="SRK16" s="770"/>
      <c r="SRL16" s="770"/>
      <c r="SRM16" s="770"/>
      <c r="SRN16" s="771"/>
      <c r="SRO16" s="770"/>
      <c r="SRP16" s="770"/>
      <c r="SRQ16" s="770"/>
      <c r="SRR16" s="770"/>
      <c r="SRS16" s="770"/>
      <c r="SRT16" s="771"/>
      <c r="SRU16" s="770"/>
      <c r="SRV16" s="770"/>
      <c r="SRW16" s="770"/>
      <c r="SRX16" s="770"/>
      <c r="SRY16" s="770"/>
      <c r="SRZ16" s="771"/>
      <c r="SSA16" s="770"/>
      <c r="SSB16" s="770"/>
      <c r="SSC16" s="770"/>
      <c r="SSD16" s="770"/>
      <c r="SSE16" s="770"/>
      <c r="SSF16" s="771"/>
      <c r="SSG16" s="770"/>
      <c r="SSH16" s="770"/>
      <c r="SSI16" s="770"/>
      <c r="SSJ16" s="770"/>
      <c r="SSK16" s="770"/>
      <c r="SSL16" s="771"/>
      <c r="SSM16" s="770"/>
      <c r="SSN16" s="770"/>
      <c r="SSO16" s="770"/>
      <c r="SSP16" s="770"/>
      <c r="SSQ16" s="770"/>
      <c r="SSR16" s="771"/>
      <c r="SSS16" s="770"/>
      <c r="SST16" s="770"/>
      <c r="SSU16" s="770"/>
      <c r="SSV16" s="770"/>
      <c r="SSW16" s="770"/>
      <c r="SSX16" s="771"/>
      <c r="SSY16" s="770"/>
      <c r="SSZ16" s="770"/>
      <c r="STA16" s="770"/>
      <c r="STB16" s="770"/>
      <c r="STC16" s="770"/>
      <c r="STD16" s="771"/>
      <c r="STE16" s="770"/>
      <c r="STF16" s="770"/>
      <c r="STG16" s="770"/>
      <c r="STH16" s="770"/>
      <c r="STI16" s="770"/>
      <c r="STJ16" s="771"/>
      <c r="STK16" s="770"/>
      <c r="STL16" s="770"/>
      <c r="STM16" s="770"/>
      <c r="STN16" s="770"/>
      <c r="STO16" s="770"/>
      <c r="STP16" s="771"/>
      <c r="STQ16" s="770"/>
      <c r="STR16" s="770"/>
      <c r="STS16" s="770"/>
      <c r="STT16" s="770"/>
      <c r="STU16" s="770"/>
      <c r="STV16" s="771"/>
      <c r="STW16" s="770"/>
      <c r="STX16" s="770"/>
      <c r="STY16" s="770"/>
      <c r="STZ16" s="770"/>
      <c r="SUA16" s="770"/>
      <c r="SUB16" s="771"/>
      <c r="SUC16" s="770"/>
      <c r="SUD16" s="770"/>
      <c r="SUE16" s="770"/>
      <c r="SUF16" s="770"/>
      <c r="SUG16" s="770"/>
      <c r="SUH16" s="771"/>
      <c r="SUI16" s="770"/>
      <c r="SUJ16" s="770"/>
      <c r="SUK16" s="770"/>
      <c r="SUL16" s="770"/>
      <c r="SUM16" s="770"/>
      <c r="SUN16" s="771"/>
      <c r="SUO16" s="770"/>
      <c r="SUP16" s="770"/>
      <c r="SUQ16" s="770"/>
      <c r="SUR16" s="770"/>
      <c r="SUS16" s="770"/>
      <c r="SUT16" s="771"/>
      <c r="SUU16" s="770"/>
      <c r="SUV16" s="770"/>
      <c r="SUW16" s="770"/>
      <c r="SUX16" s="770"/>
      <c r="SUY16" s="770"/>
      <c r="SUZ16" s="771"/>
      <c r="SVA16" s="770"/>
      <c r="SVB16" s="770"/>
      <c r="SVC16" s="770"/>
      <c r="SVD16" s="770"/>
      <c r="SVE16" s="770"/>
      <c r="SVF16" s="771"/>
      <c r="SVG16" s="770"/>
      <c r="SVH16" s="770"/>
      <c r="SVI16" s="770"/>
      <c r="SVJ16" s="770"/>
      <c r="SVK16" s="770"/>
      <c r="SVL16" s="771"/>
      <c r="SVM16" s="770"/>
      <c r="SVN16" s="770"/>
      <c r="SVO16" s="770"/>
      <c r="SVP16" s="770"/>
      <c r="SVQ16" s="770"/>
      <c r="SVR16" s="771"/>
      <c r="SVS16" s="770"/>
      <c r="SVT16" s="770"/>
      <c r="SVU16" s="770"/>
      <c r="SVV16" s="770"/>
      <c r="SVW16" s="770"/>
      <c r="SVX16" s="771"/>
      <c r="SVY16" s="770"/>
      <c r="SVZ16" s="770"/>
      <c r="SWA16" s="770"/>
      <c r="SWB16" s="770"/>
      <c r="SWC16" s="770"/>
      <c r="SWD16" s="771"/>
      <c r="SWE16" s="770"/>
      <c r="SWF16" s="770"/>
      <c r="SWG16" s="770"/>
      <c r="SWH16" s="770"/>
      <c r="SWI16" s="770"/>
      <c r="SWJ16" s="771"/>
      <c r="SWK16" s="770"/>
      <c r="SWL16" s="770"/>
      <c r="SWM16" s="770"/>
      <c r="SWN16" s="770"/>
      <c r="SWO16" s="770"/>
      <c r="SWP16" s="771"/>
      <c r="SWQ16" s="770"/>
      <c r="SWR16" s="770"/>
      <c r="SWS16" s="770"/>
      <c r="SWT16" s="770"/>
      <c r="SWU16" s="770"/>
      <c r="SWV16" s="771"/>
      <c r="SWW16" s="770"/>
      <c r="SWX16" s="770"/>
      <c r="SWY16" s="770"/>
      <c r="SWZ16" s="770"/>
      <c r="SXA16" s="770"/>
      <c r="SXB16" s="771"/>
      <c r="SXC16" s="770"/>
      <c r="SXD16" s="770"/>
      <c r="SXE16" s="770"/>
      <c r="SXF16" s="770"/>
      <c r="SXG16" s="770"/>
      <c r="SXH16" s="771"/>
      <c r="SXI16" s="770"/>
      <c r="SXJ16" s="770"/>
      <c r="SXK16" s="770"/>
      <c r="SXL16" s="770"/>
      <c r="SXM16" s="770"/>
      <c r="SXN16" s="771"/>
      <c r="SXO16" s="770"/>
      <c r="SXP16" s="770"/>
      <c r="SXQ16" s="770"/>
      <c r="SXR16" s="770"/>
      <c r="SXS16" s="770"/>
      <c r="SXT16" s="771"/>
      <c r="SXU16" s="770"/>
      <c r="SXV16" s="770"/>
      <c r="SXW16" s="770"/>
      <c r="SXX16" s="770"/>
      <c r="SXY16" s="770"/>
      <c r="SXZ16" s="771"/>
      <c r="SYA16" s="770"/>
      <c r="SYB16" s="770"/>
      <c r="SYC16" s="770"/>
      <c r="SYD16" s="770"/>
      <c r="SYE16" s="770"/>
      <c r="SYF16" s="771"/>
      <c r="SYG16" s="770"/>
      <c r="SYH16" s="770"/>
      <c r="SYI16" s="770"/>
      <c r="SYJ16" s="770"/>
      <c r="SYK16" s="770"/>
      <c r="SYL16" s="771"/>
      <c r="SYM16" s="770"/>
      <c r="SYN16" s="770"/>
      <c r="SYO16" s="770"/>
      <c r="SYP16" s="770"/>
      <c r="SYQ16" s="770"/>
      <c r="SYR16" s="771"/>
      <c r="SYS16" s="770"/>
      <c r="SYT16" s="770"/>
      <c r="SYU16" s="770"/>
      <c r="SYV16" s="770"/>
      <c r="SYW16" s="770"/>
      <c r="SYX16" s="771"/>
      <c r="SYY16" s="770"/>
      <c r="SYZ16" s="770"/>
      <c r="SZA16" s="770"/>
      <c r="SZB16" s="770"/>
      <c r="SZC16" s="770"/>
      <c r="SZD16" s="771"/>
      <c r="SZE16" s="770"/>
      <c r="SZF16" s="770"/>
      <c r="SZG16" s="770"/>
      <c r="SZH16" s="770"/>
      <c r="SZI16" s="770"/>
      <c r="SZJ16" s="771"/>
      <c r="SZK16" s="770"/>
      <c r="SZL16" s="770"/>
      <c r="SZM16" s="770"/>
      <c r="SZN16" s="770"/>
      <c r="SZO16" s="770"/>
      <c r="SZP16" s="771"/>
      <c r="SZQ16" s="770"/>
      <c r="SZR16" s="770"/>
      <c r="SZS16" s="770"/>
      <c r="SZT16" s="770"/>
      <c r="SZU16" s="770"/>
      <c r="SZV16" s="771"/>
      <c r="SZW16" s="770"/>
      <c r="SZX16" s="770"/>
      <c r="SZY16" s="770"/>
      <c r="SZZ16" s="770"/>
      <c r="TAA16" s="770"/>
      <c r="TAB16" s="771"/>
      <c r="TAC16" s="770"/>
      <c r="TAD16" s="770"/>
      <c r="TAE16" s="770"/>
      <c r="TAF16" s="770"/>
      <c r="TAG16" s="770"/>
      <c r="TAH16" s="771"/>
      <c r="TAI16" s="770"/>
      <c r="TAJ16" s="770"/>
      <c r="TAK16" s="770"/>
      <c r="TAL16" s="770"/>
      <c r="TAM16" s="770"/>
      <c r="TAN16" s="771"/>
      <c r="TAO16" s="770"/>
      <c r="TAP16" s="770"/>
      <c r="TAQ16" s="770"/>
      <c r="TAR16" s="770"/>
      <c r="TAS16" s="770"/>
      <c r="TAT16" s="771"/>
      <c r="TAU16" s="770"/>
      <c r="TAV16" s="770"/>
      <c r="TAW16" s="770"/>
      <c r="TAX16" s="770"/>
      <c r="TAY16" s="770"/>
      <c r="TAZ16" s="771"/>
      <c r="TBA16" s="770"/>
      <c r="TBB16" s="770"/>
      <c r="TBC16" s="770"/>
      <c r="TBD16" s="770"/>
      <c r="TBE16" s="770"/>
      <c r="TBF16" s="771"/>
      <c r="TBG16" s="770"/>
      <c r="TBH16" s="770"/>
      <c r="TBI16" s="770"/>
      <c r="TBJ16" s="770"/>
      <c r="TBK16" s="770"/>
      <c r="TBL16" s="771"/>
      <c r="TBM16" s="770"/>
      <c r="TBN16" s="770"/>
      <c r="TBO16" s="770"/>
      <c r="TBP16" s="770"/>
      <c r="TBQ16" s="770"/>
      <c r="TBR16" s="771"/>
      <c r="TBS16" s="770"/>
      <c r="TBT16" s="770"/>
      <c r="TBU16" s="770"/>
      <c r="TBV16" s="770"/>
      <c r="TBW16" s="770"/>
      <c r="TBX16" s="771"/>
      <c r="TBY16" s="770"/>
      <c r="TBZ16" s="770"/>
      <c r="TCA16" s="770"/>
      <c r="TCB16" s="770"/>
      <c r="TCC16" s="770"/>
      <c r="TCD16" s="771"/>
      <c r="TCE16" s="770"/>
      <c r="TCF16" s="770"/>
      <c r="TCG16" s="770"/>
      <c r="TCH16" s="770"/>
      <c r="TCI16" s="770"/>
      <c r="TCJ16" s="771"/>
      <c r="TCK16" s="770"/>
      <c r="TCL16" s="770"/>
      <c r="TCM16" s="770"/>
      <c r="TCN16" s="770"/>
      <c r="TCO16" s="770"/>
      <c r="TCP16" s="771"/>
      <c r="TCQ16" s="770"/>
      <c r="TCR16" s="770"/>
      <c r="TCS16" s="770"/>
      <c r="TCT16" s="770"/>
      <c r="TCU16" s="770"/>
      <c r="TCV16" s="771"/>
      <c r="TCW16" s="770"/>
      <c r="TCX16" s="770"/>
      <c r="TCY16" s="770"/>
      <c r="TCZ16" s="770"/>
      <c r="TDA16" s="770"/>
      <c r="TDB16" s="771"/>
      <c r="TDC16" s="770"/>
      <c r="TDD16" s="770"/>
      <c r="TDE16" s="770"/>
      <c r="TDF16" s="770"/>
      <c r="TDG16" s="770"/>
      <c r="TDH16" s="771"/>
      <c r="TDI16" s="770"/>
      <c r="TDJ16" s="770"/>
      <c r="TDK16" s="770"/>
      <c r="TDL16" s="770"/>
      <c r="TDM16" s="770"/>
      <c r="TDN16" s="771"/>
      <c r="TDO16" s="770"/>
      <c r="TDP16" s="770"/>
      <c r="TDQ16" s="770"/>
      <c r="TDR16" s="770"/>
      <c r="TDS16" s="770"/>
      <c r="TDT16" s="771"/>
      <c r="TDU16" s="770"/>
      <c r="TDV16" s="770"/>
      <c r="TDW16" s="770"/>
      <c r="TDX16" s="770"/>
      <c r="TDY16" s="770"/>
      <c r="TDZ16" s="771"/>
      <c r="TEA16" s="770"/>
      <c r="TEB16" s="770"/>
      <c r="TEC16" s="770"/>
      <c r="TED16" s="770"/>
      <c r="TEE16" s="770"/>
      <c r="TEF16" s="771"/>
      <c r="TEG16" s="770"/>
      <c r="TEH16" s="770"/>
      <c r="TEI16" s="770"/>
      <c r="TEJ16" s="770"/>
      <c r="TEK16" s="770"/>
      <c r="TEL16" s="771"/>
      <c r="TEM16" s="770"/>
      <c r="TEN16" s="770"/>
      <c r="TEO16" s="770"/>
      <c r="TEP16" s="770"/>
      <c r="TEQ16" s="770"/>
      <c r="TER16" s="771"/>
      <c r="TES16" s="770"/>
      <c r="TET16" s="770"/>
      <c r="TEU16" s="770"/>
      <c r="TEV16" s="770"/>
      <c r="TEW16" s="770"/>
      <c r="TEX16" s="771"/>
      <c r="TEY16" s="770"/>
      <c r="TEZ16" s="770"/>
      <c r="TFA16" s="770"/>
      <c r="TFB16" s="770"/>
      <c r="TFC16" s="770"/>
      <c r="TFD16" s="771"/>
      <c r="TFE16" s="770"/>
      <c r="TFF16" s="770"/>
      <c r="TFG16" s="770"/>
      <c r="TFH16" s="770"/>
      <c r="TFI16" s="770"/>
      <c r="TFJ16" s="771"/>
      <c r="TFK16" s="770"/>
      <c r="TFL16" s="770"/>
      <c r="TFM16" s="770"/>
      <c r="TFN16" s="770"/>
      <c r="TFO16" s="770"/>
      <c r="TFP16" s="771"/>
      <c r="TFQ16" s="770"/>
      <c r="TFR16" s="770"/>
      <c r="TFS16" s="770"/>
      <c r="TFT16" s="770"/>
      <c r="TFU16" s="770"/>
      <c r="TFV16" s="771"/>
      <c r="TFW16" s="770"/>
      <c r="TFX16" s="770"/>
      <c r="TFY16" s="770"/>
      <c r="TFZ16" s="770"/>
      <c r="TGA16" s="770"/>
      <c r="TGB16" s="771"/>
      <c r="TGC16" s="770"/>
      <c r="TGD16" s="770"/>
      <c r="TGE16" s="770"/>
      <c r="TGF16" s="770"/>
      <c r="TGG16" s="770"/>
      <c r="TGH16" s="771"/>
      <c r="TGI16" s="770"/>
      <c r="TGJ16" s="770"/>
      <c r="TGK16" s="770"/>
      <c r="TGL16" s="770"/>
      <c r="TGM16" s="770"/>
      <c r="TGN16" s="771"/>
      <c r="TGO16" s="770"/>
      <c r="TGP16" s="770"/>
      <c r="TGQ16" s="770"/>
      <c r="TGR16" s="770"/>
      <c r="TGS16" s="770"/>
      <c r="TGT16" s="771"/>
      <c r="TGU16" s="770"/>
      <c r="TGV16" s="770"/>
      <c r="TGW16" s="770"/>
      <c r="TGX16" s="770"/>
      <c r="TGY16" s="770"/>
      <c r="TGZ16" s="771"/>
      <c r="THA16" s="770"/>
      <c r="THB16" s="770"/>
      <c r="THC16" s="770"/>
      <c r="THD16" s="770"/>
      <c r="THE16" s="770"/>
      <c r="THF16" s="771"/>
      <c r="THG16" s="770"/>
      <c r="THH16" s="770"/>
      <c r="THI16" s="770"/>
      <c r="THJ16" s="770"/>
      <c r="THK16" s="770"/>
      <c r="THL16" s="771"/>
      <c r="THM16" s="770"/>
      <c r="THN16" s="770"/>
      <c r="THO16" s="770"/>
      <c r="THP16" s="770"/>
      <c r="THQ16" s="770"/>
      <c r="THR16" s="771"/>
      <c r="THS16" s="770"/>
      <c r="THT16" s="770"/>
      <c r="THU16" s="770"/>
      <c r="THV16" s="770"/>
      <c r="THW16" s="770"/>
      <c r="THX16" s="771"/>
      <c r="THY16" s="770"/>
      <c r="THZ16" s="770"/>
      <c r="TIA16" s="770"/>
      <c r="TIB16" s="770"/>
      <c r="TIC16" s="770"/>
      <c r="TID16" s="771"/>
      <c r="TIE16" s="770"/>
      <c r="TIF16" s="770"/>
      <c r="TIG16" s="770"/>
      <c r="TIH16" s="770"/>
      <c r="TII16" s="770"/>
      <c r="TIJ16" s="771"/>
      <c r="TIK16" s="770"/>
      <c r="TIL16" s="770"/>
      <c r="TIM16" s="770"/>
      <c r="TIN16" s="770"/>
      <c r="TIO16" s="770"/>
      <c r="TIP16" s="771"/>
      <c r="TIQ16" s="770"/>
      <c r="TIR16" s="770"/>
      <c r="TIS16" s="770"/>
      <c r="TIT16" s="770"/>
      <c r="TIU16" s="770"/>
      <c r="TIV16" s="771"/>
      <c r="TIW16" s="770"/>
      <c r="TIX16" s="770"/>
      <c r="TIY16" s="770"/>
      <c r="TIZ16" s="770"/>
      <c r="TJA16" s="770"/>
      <c r="TJB16" s="771"/>
      <c r="TJC16" s="770"/>
      <c r="TJD16" s="770"/>
      <c r="TJE16" s="770"/>
      <c r="TJF16" s="770"/>
      <c r="TJG16" s="770"/>
      <c r="TJH16" s="771"/>
      <c r="TJI16" s="770"/>
      <c r="TJJ16" s="770"/>
      <c r="TJK16" s="770"/>
      <c r="TJL16" s="770"/>
      <c r="TJM16" s="770"/>
      <c r="TJN16" s="771"/>
      <c r="TJO16" s="770"/>
      <c r="TJP16" s="770"/>
      <c r="TJQ16" s="770"/>
      <c r="TJR16" s="770"/>
      <c r="TJS16" s="770"/>
      <c r="TJT16" s="771"/>
      <c r="TJU16" s="770"/>
      <c r="TJV16" s="770"/>
      <c r="TJW16" s="770"/>
      <c r="TJX16" s="770"/>
      <c r="TJY16" s="770"/>
      <c r="TJZ16" s="771"/>
      <c r="TKA16" s="770"/>
      <c r="TKB16" s="770"/>
      <c r="TKC16" s="770"/>
      <c r="TKD16" s="770"/>
      <c r="TKE16" s="770"/>
      <c r="TKF16" s="771"/>
      <c r="TKG16" s="770"/>
      <c r="TKH16" s="770"/>
      <c r="TKI16" s="770"/>
      <c r="TKJ16" s="770"/>
      <c r="TKK16" s="770"/>
      <c r="TKL16" s="771"/>
      <c r="TKM16" s="770"/>
      <c r="TKN16" s="770"/>
      <c r="TKO16" s="770"/>
      <c r="TKP16" s="770"/>
      <c r="TKQ16" s="770"/>
      <c r="TKR16" s="771"/>
      <c r="TKS16" s="770"/>
      <c r="TKT16" s="770"/>
      <c r="TKU16" s="770"/>
      <c r="TKV16" s="770"/>
      <c r="TKW16" s="770"/>
      <c r="TKX16" s="771"/>
      <c r="TKY16" s="770"/>
      <c r="TKZ16" s="770"/>
      <c r="TLA16" s="770"/>
      <c r="TLB16" s="770"/>
      <c r="TLC16" s="770"/>
      <c r="TLD16" s="771"/>
      <c r="TLE16" s="770"/>
      <c r="TLF16" s="770"/>
      <c r="TLG16" s="770"/>
      <c r="TLH16" s="770"/>
      <c r="TLI16" s="770"/>
      <c r="TLJ16" s="771"/>
      <c r="TLK16" s="770"/>
      <c r="TLL16" s="770"/>
      <c r="TLM16" s="770"/>
      <c r="TLN16" s="770"/>
      <c r="TLO16" s="770"/>
      <c r="TLP16" s="771"/>
      <c r="TLQ16" s="770"/>
      <c r="TLR16" s="770"/>
      <c r="TLS16" s="770"/>
      <c r="TLT16" s="770"/>
      <c r="TLU16" s="770"/>
      <c r="TLV16" s="771"/>
      <c r="TLW16" s="770"/>
      <c r="TLX16" s="770"/>
      <c r="TLY16" s="770"/>
      <c r="TLZ16" s="770"/>
      <c r="TMA16" s="770"/>
      <c r="TMB16" s="771"/>
      <c r="TMC16" s="770"/>
      <c r="TMD16" s="770"/>
      <c r="TME16" s="770"/>
      <c r="TMF16" s="770"/>
      <c r="TMG16" s="770"/>
      <c r="TMH16" s="771"/>
      <c r="TMI16" s="770"/>
      <c r="TMJ16" s="770"/>
      <c r="TMK16" s="770"/>
      <c r="TML16" s="770"/>
      <c r="TMM16" s="770"/>
      <c r="TMN16" s="771"/>
      <c r="TMO16" s="770"/>
      <c r="TMP16" s="770"/>
      <c r="TMQ16" s="770"/>
      <c r="TMR16" s="770"/>
      <c r="TMS16" s="770"/>
      <c r="TMT16" s="771"/>
      <c r="TMU16" s="770"/>
      <c r="TMV16" s="770"/>
      <c r="TMW16" s="770"/>
      <c r="TMX16" s="770"/>
      <c r="TMY16" s="770"/>
      <c r="TMZ16" s="771"/>
      <c r="TNA16" s="770"/>
      <c r="TNB16" s="770"/>
      <c r="TNC16" s="770"/>
      <c r="TND16" s="770"/>
      <c r="TNE16" s="770"/>
      <c r="TNF16" s="771"/>
      <c r="TNG16" s="770"/>
      <c r="TNH16" s="770"/>
      <c r="TNI16" s="770"/>
      <c r="TNJ16" s="770"/>
      <c r="TNK16" s="770"/>
      <c r="TNL16" s="771"/>
      <c r="TNM16" s="770"/>
      <c r="TNN16" s="770"/>
      <c r="TNO16" s="770"/>
      <c r="TNP16" s="770"/>
      <c r="TNQ16" s="770"/>
      <c r="TNR16" s="771"/>
      <c r="TNS16" s="770"/>
      <c r="TNT16" s="770"/>
      <c r="TNU16" s="770"/>
      <c r="TNV16" s="770"/>
      <c r="TNW16" s="770"/>
      <c r="TNX16" s="771"/>
      <c r="TNY16" s="770"/>
      <c r="TNZ16" s="770"/>
      <c r="TOA16" s="770"/>
      <c r="TOB16" s="770"/>
      <c r="TOC16" s="770"/>
      <c r="TOD16" s="771"/>
      <c r="TOE16" s="770"/>
      <c r="TOF16" s="770"/>
      <c r="TOG16" s="770"/>
      <c r="TOH16" s="770"/>
      <c r="TOI16" s="770"/>
      <c r="TOJ16" s="771"/>
      <c r="TOK16" s="770"/>
      <c r="TOL16" s="770"/>
      <c r="TOM16" s="770"/>
      <c r="TON16" s="770"/>
      <c r="TOO16" s="770"/>
      <c r="TOP16" s="771"/>
      <c r="TOQ16" s="770"/>
      <c r="TOR16" s="770"/>
      <c r="TOS16" s="770"/>
      <c r="TOT16" s="770"/>
      <c r="TOU16" s="770"/>
      <c r="TOV16" s="771"/>
      <c r="TOW16" s="770"/>
      <c r="TOX16" s="770"/>
      <c r="TOY16" s="770"/>
      <c r="TOZ16" s="770"/>
      <c r="TPA16" s="770"/>
      <c r="TPB16" s="771"/>
      <c r="TPC16" s="770"/>
      <c r="TPD16" s="770"/>
      <c r="TPE16" s="770"/>
      <c r="TPF16" s="770"/>
      <c r="TPG16" s="770"/>
      <c r="TPH16" s="771"/>
      <c r="TPI16" s="770"/>
      <c r="TPJ16" s="770"/>
      <c r="TPK16" s="770"/>
      <c r="TPL16" s="770"/>
      <c r="TPM16" s="770"/>
      <c r="TPN16" s="771"/>
      <c r="TPO16" s="770"/>
      <c r="TPP16" s="770"/>
      <c r="TPQ16" s="770"/>
      <c r="TPR16" s="770"/>
      <c r="TPS16" s="770"/>
      <c r="TPT16" s="771"/>
      <c r="TPU16" s="770"/>
      <c r="TPV16" s="770"/>
      <c r="TPW16" s="770"/>
      <c r="TPX16" s="770"/>
      <c r="TPY16" s="770"/>
      <c r="TPZ16" s="771"/>
      <c r="TQA16" s="770"/>
      <c r="TQB16" s="770"/>
      <c r="TQC16" s="770"/>
      <c r="TQD16" s="770"/>
      <c r="TQE16" s="770"/>
      <c r="TQF16" s="771"/>
      <c r="TQG16" s="770"/>
      <c r="TQH16" s="770"/>
      <c r="TQI16" s="770"/>
      <c r="TQJ16" s="770"/>
      <c r="TQK16" s="770"/>
      <c r="TQL16" s="771"/>
      <c r="TQM16" s="770"/>
      <c r="TQN16" s="770"/>
      <c r="TQO16" s="770"/>
      <c r="TQP16" s="770"/>
      <c r="TQQ16" s="770"/>
      <c r="TQR16" s="771"/>
      <c r="TQS16" s="770"/>
      <c r="TQT16" s="770"/>
      <c r="TQU16" s="770"/>
      <c r="TQV16" s="770"/>
      <c r="TQW16" s="770"/>
      <c r="TQX16" s="771"/>
      <c r="TQY16" s="770"/>
      <c r="TQZ16" s="770"/>
      <c r="TRA16" s="770"/>
      <c r="TRB16" s="770"/>
      <c r="TRC16" s="770"/>
      <c r="TRD16" s="771"/>
      <c r="TRE16" s="770"/>
      <c r="TRF16" s="770"/>
      <c r="TRG16" s="770"/>
      <c r="TRH16" s="770"/>
      <c r="TRI16" s="770"/>
      <c r="TRJ16" s="771"/>
      <c r="TRK16" s="770"/>
      <c r="TRL16" s="770"/>
      <c r="TRM16" s="770"/>
      <c r="TRN16" s="770"/>
      <c r="TRO16" s="770"/>
      <c r="TRP16" s="771"/>
      <c r="TRQ16" s="770"/>
      <c r="TRR16" s="770"/>
      <c r="TRS16" s="770"/>
      <c r="TRT16" s="770"/>
      <c r="TRU16" s="770"/>
      <c r="TRV16" s="771"/>
      <c r="TRW16" s="770"/>
      <c r="TRX16" s="770"/>
      <c r="TRY16" s="770"/>
      <c r="TRZ16" s="770"/>
      <c r="TSA16" s="770"/>
      <c r="TSB16" s="771"/>
      <c r="TSC16" s="770"/>
      <c r="TSD16" s="770"/>
      <c r="TSE16" s="770"/>
      <c r="TSF16" s="770"/>
      <c r="TSG16" s="770"/>
      <c r="TSH16" s="771"/>
      <c r="TSI16" s="770"/>
      <c r="TSJ16" s="770"/>
      <c r="TSK16" s="770"/>
      <c r="TSL16" s="770"/>
      <c r="TSM16" s="770"/>
      <c r="TSN16" s="771"/>
      <c r="TSO16" s="770"/>
      <c r="TSP16" s="770"/>
      <c r="TSQ16" s="770"/>
      <c r="TSR16" s="770"/>
      <c r="TSS16" s="770"/>
      <c r="TST16" s="771"/>
      <c r="TSU16" s="770"/>
      <c r="TSV16" s="770"/>
      <c r="TSW16" s="770"/>
      <c r="TSX16" s="770"/>
      <c r="TSY16" s="770"/>
      <c r="TSZ16" s="771"/>
      <c r="TTA16" s="770"/>
      <c r="TTB16" s="770"/>
      <c r="TTC16" s="770"/>
      <c r="TTD16" s="770"/>
      <c r="TTE16" s="770"/>
      <c r="TTF16" s="771"/>
      <c r="TTG16" s="770"/>
      <c r="TTH16" s="770"/>
      <c r="TTI16" s="770"/>
      <c r="TTJ16" s="770"/>
      <c r="TTK16" s="770"/>
      <c r="TTL16" s="771"/>
      <c r="TTM16" s="770"/>
      <c r="TTN16" s="770"/>
      <c r="TTO16" s="770"/>
      <c r="TTP16" s="770"/>
      <c r="TTQ16" s="770"/>
      <c r="TTR16" s="771"/>
      <c r="TTS16" s="770"/>
      <c r="TTT16" s="770"/>
      <c r="TTU16" s="770"/>
      <c r="TTV16" s="770"/>
      <c r="TTW16" s="770"/>
      <c r="TTX16" s="771"/>
      <c r="TTY16" s="770"/>
      <c r="TTZ16" s="770"/>
      <c r="TUA16" s="770"/>
      <c r="TUB16" s="770"/>
      <c r="TUC16" s="770"/>
      <c r="TUD16" s="771"/>
      <c r="TUE16" s="770"/>
      <c r="TUF16" s="770"/>
      <c r="TUG16" s="770"/>
      <c r="TUH16" s="770"/>
      <c r="TUI16" s="770"/>
      <c r="TUJ16" s="771"/>
      <c r="TUK16" s="770"/>
      <c r="TUL16" s="770"/>
      <c r="TUM16" s="770"/>
      <c r="TUN16" s="770"/>
      <c r="TUO16" s="770"/>
      <c r="TUP16" s="771"/>
      <c r="TUQ16" s="770"/>
      <c r="TUR16" s="770"/>
      <c r="TUS16" s="770"/>
      <c r="TUT16" s="770"/>
      <c r="TUU16" s="770"/>
      <c r="TUV16" s="771"/>
      <c r="TUW16" s="770"/>
      <c r="TUX16" s="770"/>
      <c r="TUY16" s="770"/>
      <c r="TUZ16" s="770"/>
      <c r="TVA16" s="770"/>
      <c r="TVB16" s="771"/>
      <c r="TVC16" s="770"/>
      <c r="TVD16" s="770"/>
      <c r="TVE16" s="770"/>
      <c r="TVF16" s="770"/>
      <c r="TVG16" s="770"/>
      <c r="TVH16" s="771"/>
      <c r="TVI16" s="770"/>
      <c r="TVJ16" s="770"/>
      <c r="TVK16" s="770"/>
      <c r="TVL16" s="770"/>
      <c r="TVM16" s="770"/>
      <c r="TVN16" s="771"/>
      <c r="TVO16" s="770"/>
      <c r="TVP16" s="770"/>
      <c r="TVQ16" s="770"/>
      <c r="TVR16" s="770"/>
      <c r="TVS16" s="770"/>
      <c r="TVT16" s="771"/>
      <c r="TVU16" s="770"/>
      <c r="TVV16" s="770"/>
      <c r="TVW16" s="770"/>
      <c r="TVX16" s="770"/>
      <c r="TVY16" s="770"/>
      <c r="TVZ16" s="771"/>
      <c r="TWA16" s="770"/>
      <c r="TWB16" s="770"/>
      <c r="TWC16" s="770"/>
      <c r="TWD16" s="770"/>
      <c r="TWE16" s="770"/>
      <c r="TWF16" s="771"/>
      <c r="TWG16" s="770"/>
      <c r="TWH16" s="770"/>
      <c r="TWI16" s="770"/>
      <c r="TWJ16" s="770"/>
      <c r="TWK16" s="770"/>
      <c r="TWL16" s="771"/>
      <c r="TWM16" s="770"/>
      <c r="TWN16" s="770"/>
      <c r="TWO16" s="770"/>
      <c r="TWP16" s="770"/>
      <c r="TWQ16" s="770"/>
      <c r="TWR16" s="771"/>
      <c r="TWS16" s="770"/>
      <c r="TWT16" s="770"/>
      <c r="TWU16" s="770"/>
      <c r="TWV16" s="770"/>
      <c r="TWW16" s="770"/>
      <c r="TWX16" s="771"/>
      <c r="TWY16" s="770"/>
      <c r="TWZ16" s="770"/>
      <c r="TXA16" s="770"/>
      <c r="TXB16" s="770"/>
      <c r="TXC16" s="770"/>
      <c r="TXD16" s="771"/>
      <c r="TXE16" s="770"/>
      <c r="TXF16" s="770"/>
      <c r="TXG16" s="770"/>
      <c r="TXH16" s="770"/>
      <c r="TXI16" s="770"/>
      <c r="TXJ16" s="771"/>
      <c r="TXK16" s="770"/>
      <c r="TXL16" s="770"/>
      <c r="TXM16" s="770"/>
      <c r="TXN16" s="770"/>
      <c r="TXO16" s="770"/>
      <c r="TXP16" s="771"/>
      <c r="TXQ16" s="770"/>
      <c r="TXR16" s="770"/>
      <c r="TXS16" s="770"/>
      <c r="TXT16" s="770"/>
      <c r="TXU16" s="770"/>
      <c r="TXV16" s="771"/>
      <c r="TXW16" s="770"/>
      <c r="TXX16" s="770"/>
      <c r="TXY16" s="770"/>
      <c r="TXZ16" s="770"/>
      <c r="TYA16" s="770"/>
      <c r="TYB16" s="771"/>
      <c r="TYC16" s="770"/>
      <c r="TYD16" s="770"/>
      <c r="TYE16" s="770"/>
      <c r="TYF16" s="770"/>
      <c r="TYG16" s="770"/>
      <c r="TYH16" s="771"/>
      <c r="TYI16" s="770"/>
      <c r="TYJ16" s="770"/>
      <c r="TYK16" s="770"/>
      <c r="TYL16" s="770"/>
      <c r="TYM16" s="770"/>
      <c r="TYN16" s="771"/>
      <c r="TYO16" s="770"/>
      <c r="TYP16" s="770"/>
      <c r="TYQ16" s="770"/>
      <c r="TYR16" s="770"/>
      <c r="TYS16" s="770"/>
      <c r="TYT16" s="771"/>
      <c r="TYU16" s="770"/>
      <c r="TYV16" s="770"/>
      <c r="TYW16" s="770"/>
      <c r="TYX16" s="770"/>
      <c r="TYY16" s="770"/>
      <c r="TYZ16" s="771"/>
      <c r="TZA16" s="770"/>
      <c r="TZB16" s="770"/>
      <c r="TZC16" s="770"/>
      <c r="TZD16" s="770"/>
      <c r="TZE16" s="770"/>
      <c r="TZF16" s="771"/>
      <c r="TZG16" s="770"/>
      <c r="TZH16" s="770"/>
      <c r="TZI16" s="770"/>
      <c r="TZJ16" s="770"/>
      <c r="TZK16" s="770"/>
      <c r="TZL16" s="771"/>
      <c r="TZM16" s="770"/>
      <c r="TZN16" s="770"/>
      <c r="TZO16" s="770"/>
      <c r="TZP16" s="770"/>
      <c r="TZQ16" s="770"/>
      <c r="TZR16" s="771"/>
      <c r="TZS16" s="770"/>
      <c r="TZT16" s="770"/>
      <c r="TZU16" s="770"/>
      <c r="TZV16" s="770"/>
      <c r="TZW16" s="770"/>
      <c r="TZX16" s="771"/>
      <c r="TZY16" s="770"/>
      <c r="TZZ16" s="770"/>
      <c r="UAA16" s="770"/>
      <c r="UAB16" s="770"/>
      <c r="UAC16" s="770"/>
      <c r="UAD16" s="771"/>
      <c r="UAE16" s="770"/>
      <c r="UAF16" s="770"/>
      <c r="UAG16" s="770"/>
      <c r="UAH16" s="770"/>
      <c r="UAI16" s="770"/>
      <c r="UAJ16" s="771"/>
      <c r="UAK16" s="770"/>
      <c r="UAL16" s="770"/>
      <c r="UAM16" s="770"/>
      <c r="UAN16" s="770"/>
      <c r="UAO16" s="770"/>
      <c r="UAP16" s="771"/>
      <c r="UAQ16" s="770"/>
      <c r="UAR16" s="770"/>
      <c r="UAS16" s="770"/>
      <c r="UAT16" s="770"/>
      <c r="UAU16" s="770"/>
      <c r="UAV16" s="771"/>
      <c r="UAW16" s="770"/>
      <c r="UAX16" s="770"/>
      <c r="UAY16" s="770"/>
      <c r="UAZ16" s="770"/>
      <c r="UBA16" s="770"/>
      <c r="UBB16" s="771"/>
      <c r="UBC16" s="770"/>
      <c r="UBD16" s="770"/>
      <c r="UBE16" s="770"/>
      <c r="UBF16" s="770"/>
      <c r="UBG16" s="770"/>
      <c r="UBH16" s="771"/>
      <c r="UBI16" s="770"/>
      <c r="UBJ16" s="770"/>
      <c r="UBK16" s="770"/>
      <c r="UBL16" s="770"/>
      <c r="UBM16" s="770"/>
      <c r="UBN16" s="771"/>
      <c r="UBO16" s="770"/>
      <c r="UBP16" s="770"/>
      <c r="UBQ16" s="770"/>
      <c r="UBR16" s="770"/>
      <c r="UBS16" s="770"/>
      <c r="UBT16" s="771"/>
      <c r="UBU16" s="770"/>
      <c r="UBV16" s="770"/>
      <c r="UBW16" s="770"/>
      <c r="UBX16" s="770"/>
      <c r="UBY16" s="770"/>
      <c r="UBZ16" s="771"/>
      <c r="UCA16" s="770"/>
      <c r="UCB16" s="770"/>
      <c r="UCC16" s="770"/>
      <c r="UCD16" s="770"/>
      <c r="UCE16" s="770"/>
      <c r="UCF16" s="771"/>
      <c r="UCG16" s="770"/>
      <c r="UCH16" s="770"/>
      <c r="UCI16" s="770"/>
      <c r="UCJ16" s="770"/>
      <c r="UCK16" s="770"/>
      <c r="UCL16" s="771"/>
      <c r="UCM16" s="770"/>
      <c r="UCN16" s="770"/>
      <c r="UCO16" s="770"/>
      <c r="UCP16" s="770"/>
      <c r="UCQ16" s="770"/>
      <c r="UCR16" s="771"/>
      <c r="UCS16" s="770"/>
      <c r="UCT16" s="770"/>
      <c r="UCU16" s="770"/>
      <c r="UCV16" s="770"/>
      <c r="UCW16" s="770"/>
      <c r="UCX16" s="771"/>
      <c r="UCY16" s="770"/>
      <c r="UCZ16" s="770"/>
      <c r="UDA16" s="770"/>
      <c r="UDB16" s="770"/>
      <c r="UDC16" s="770"/>
      <c r="UDD16" s="771"/>
      <c r="UDE16" s="770"/>
      <c r="UDF16" s="770"/>
      <c r="UDG16" s="770"/>
      <c r="UDH16" s="770"/>
      <c r="UDI16" s="770"/>
      <c r="UDJ16" s="771"/>
      <c r="UDK16" s="770"/>
      <c r="UDL16" s="770"/>
      <c r="UDM16" s="770"/>
      <c r="UDN16" s="770"/>
      <c r="UDO16" s="770"/>
      <c r="UDP16" s="771"/>
      <c r="UDQ16" s="770"/>
      <c r="UDR16" s="770"/>
      <c r="UDS16" s="770"/>
      <c r="UDT16" s="770"/>
      <c r="UDU16" s="770"/>
      <c r="UDV16" s="771"/>
      <c r="UDW16" s="770"/>
      <c r="UDX16" s="770"/>
      <c r="UDY16" s="770"/>
      <c r="UDZ16" s="770"/>
      <c r="UEA16" s="770"/>
      <c r="UEB16" s="771"/>
      <c r="UEC16" s="770"/>
      <c r="UED16" s="770"/>
      <c r="UEE16" s="770"/>
      <c r="UEF16" s="770"/>
      <c r="UEG16" s="770"/>
      <c r="UEH16" s="771"/>
      <c r="UEI16" s="770"/>
      <c r="UEJ16" s="770"/>
      <c r="UEK16" s="770"/>
      <c r="UEL16" s="770"/>
      <c r="UEM16" s="770"/>
      <c r="UEN16" s="771"/>
      <c r="UEO16" s="770"/>
      <c r="UEP16" s="770"/>
      <c r="UEQ16" s="770"/>
      <c r="UER16" s="770"/>
      <c r="UES16" s="770"/>
      <c r="UET16" s="771"/>
      <c r="UEU16" s="770"/>
      <c r="UEV16" s="770"/>
      <c r="UEW16" s="770"/>
      <c r="UEX16" s="770"/>
      <c r="UEY16" s="770"/>
      <c r="UEZ16" s="771"/>
      <c r="UFA16" s="770"/>
      <c r="UFB16" s="770"/>
      <c r="UFC16" s="770"/>
      <c r="UFD16" s="770"/>
      <c r="UFE16" s="770"/>
      <c r="UFF16" s="771"/>
      <c r="UFG16" s="770"/>
      <c r="UFH16" s="770"/>
      <c r="UFI16" s="770"/>
      <c r="UFJ16" s="770"/>
      <c r="UFK16" s="770"/>
      <c r="UFL16" s="771"/>
      <c r="UFM16" s="770"/>
      <c r="UFN16" s="770"/>
      <c r="UFO16" s="770"/>
      <c r="UFP16" s="770"/>
      <c r="UFQ16" s="770"/>
      <c r="UFR16" s="771"/>
      <c r="UFS16" s="770"/>
      <c r="UFT16" s="770"/>
      <c r="UFU16" s="770"/>
      <c r="UFV16" s="770"/>
      <c r="UFW16" s="770"/>
      <c r="UFX16" s="771"/>
      <c r="UFY16" s="770"/>
      <c r="UFZ16" s="770"/>
      <c r="UGA16" s="770"/>
      <c r="UGB16" s="770"/>
      <c r="UGC16" s="770"/>
      <c r="UGD16" s="771"/>
      <c r="UGE16" s="770"/>
      <c r="UGF16" s="770"/>
      <c r="UGG16" s="770"/>
      <c r="UGH16" s="770"/>
      <c r="UGI16" s="770"/>
      <c r="UGJ16" s="771"/>
      <c r="UGK16" s="770"/>
      <c r="UGL16" s="770"/>
      <c r="UGM16" s="770"/>
      <c r="UGN16" s="770"/>
      <c r="UGO16" s="770"/>
      <c r="UGP16" s="771"/>
      <c r="UGQ16" s="770"/>
      <c r="UGR16" s="770"/>
      <c r="UGS16" s="770"/>
      <c r="UGT16" s="770"/>
      <c r="UGU16" s="770"/>
      <c r="UGV16" s="771"/>
      <c r="UGW16" s="770"/>
      <c r="UGX16" s="770"/>
      <c r="UGY16" s="770"/>
      <c r="UGZ16" s="770"/>
      <c r="UHA16" s="770"/>
      <c r="UHB16" s="771"/>
      <c r="UHC16" s="770"/>
      <c r="UHD16" s="770"/>
      <c r="UHE16" s="770"/>
      <c r="UHF16" s="770"/>
      <c r="UHG16" s="770"/>
      <c r="UHH16" s="771"/>
      <c r="UHI16" s="770"/>
      <c r="UHJ16" s="770"/>
      <c r="UHK16" s="770"/>
      <c r="UHL16" s="770"/>
      <c r="UHM16" s="770"/>
      <c r="UHN16" s="771"/>
      <c r="UHO16" s="770"/>
      <c r="UHP16" s="770"/>
      <c r="UHQ16" s="770"/>
      <c r="UHR16" s="770"/>
      <c r="UHS16" s="770"/>
      <c r="UHT16" s="771"/>
      <c r="UHU16" s="770"/>
      <c r="UHV16" s="770"/>
      <c r="UHW16" s="770"/>
      <c r="UHX16" s="770"/>
      <c r="UHY16" s="770"/>
      <c r="UHZ16" s="771"/>
      <c r="UIA16" s="770"/>
      <c r="UIB16" s="770"/>
      <c r="UIC16" s="770"/>
      <c r="UID16" s="770"/>
      <c r="UIE16" s="770"/>
      <c r="UIF16" s="771"/>
      <c r="UIG16" s="770"/>
      <c r="UIH16" s="770"/>
      <c r="UII16" s="770"/>
      <c r="UIJ16" s="770"/>
      <c r="UIK16" s="770"/>
      <c r="UIL16" s="771"/>
      <c r="UIM16" s="770"/>
      <c r="UIN16" s="770"/>
      <c r="UIO16" s="770"/>
      <c r="UIP16" s="770"/>
      <c r="UIQ16" s="770"/>
      <c r="UIR16" s="771"/>
      <c r="UIS16" s="770"/>
      <c r="UIT16" s="770"/>
      <c r="UIU16" s="770"/>
      <c r="UIV16" s="770"/>
      <c r="UIW16" s="770"/>
      <c r="UIX16" s="771"/>
      <c r="UIY16" s="770"/>
      <c r="UIZ16" s="770"/>
      <c r="UJA16" s="770"/>
      <c r="UJB16" s="770"/>
      <c r="UJC16" s="770"/>
      <c r="UJD16" s="771"/>
      <c r="UJE16" s="770"/>
      <c r="UJF16" s="770"/>
      <c r="UJG16" s="770"/>
      <c r="UJH16" s="770"/>
      <c r="UJI16" s="770"/>
      <c r="UJJ16" s="771"/>
      <c r="UJK16" s="770"/>
      <c r="UJL16" s="770"/>
      <c r="UJM16" s="770"/>
      <c r="UJN16" s="770"/>
      <c r="UJO16" s="770"/>
      <c r="UJP16" s="771"/>
      <c r="UJQ16" s="770"/>
      <c r="UJR16" s="770"/>
      <c r="UJS16" s="770"/>
      <c r="UJT16" s="770"/>
      <c r="UJU16" s="770"/>
      <c r="UJV16" s="771"/>
      <c r="UJW16" s="770"/>
      <c r="UJX16" s="770"/>
      <c r="UJY16" s="770"/>
      <c r="UJZ16" s="770"/>
      <c r="UKA16" s="770"/>
      <c r="UKB16" s="771"/>
      <c r="UKC16" s="770"/>
      <c r="UKD16" s="770"/>
      <c r="UKE16" s="770"/>
      <c r="UKF16" s="770"/>
      <c r="UKG16" s="770"/>
      <c r="UKH16" s="771"/>
      <c r="UKI16" s="770"/>
      <c r="UKJ16" s="770"/>
      <c r="UKK16" s="770"/>
      <c r="UKL16" s="770"/>
      <c r="UKM16" s="770"/>
      <c r="UKN16" s="771"/>
      <c r="UKO16" s="770"/>
      <c r="UKP16" s="770"/>
      <c r="UKQ16" s="770"/>
      <c r="UKR16" s="770"/>
      <c r="UKS16" s="770"/>
      <c r="UKT16" s="771"/>
      <c r="UKU16" s="770"/>
      <c r="UKV16" s="770"/>
      <c r="UKW16" s="770"/>
      <c r="UKX16" s="770"/>
      <c r="UKY16" s="770"/>
      <c r="UKZ16" s="771"/>
      <c r="ULA16" s="770"/>
      <c r="ULB16" s="770"/>
      <c r="ULC16" s="770"/>
      <c r="ULD16" s="770"/>
      <c r="ULE16" s="770"/>
      <c r="ULF16" s="771"/>
      <c r="ULG16" s="770"/>
      <c r="ULH16" s="770"/>
      <c r="ULI16" s="770"/>
      <c r="ULJ16" s="770"/>
      <c r="ULK16" s="770"/>
      <c r="ULL16" s="771"/>
      <c r="ULM16" s="770"/>
      <c r="ULN16" s="770"/>
      <c r="ULO16" s="770"/>
      <c r="ULP16" s="770"/>
      <c r="ULQ16" s="770"/>
      <c r="ULR16" s="771"/>
      <c r="ULS16" s="770"/>
      <c r="ULT16" s="770"/>
      <c r="ULU16" s="770"/>
      <c r="ULV16" s="770"/>
      <c r="ULW16" s="770"/>
      <c r="ULX16" s="771"/>
      <c r="ULY16" s="770"/>
      <c r="ULZ16" s="770"/>
      <c r="UMA16" s="770"/>
      <c r="UMB16" s="770"/>
      <c r="UMC16" s="770"/>
      <c r="UMD16" s="771"/>
      <c r="UME16" s="770"/>
      <c r="UMF16" s="770"/>
      <c r="UMG16" s="770"/>
      <c r="UMH16" s="770"/>
      <c r="UMI16" s="770"/>
      <c r="UMJ16" s="771"/>
      <c r="UMK16" s="770"/>
      <c r="UML16" s="770"/>
      <c r="UMM16" s="770"/>
      <c r="UMN16" s="770"/>
      <c r="UMO16" s="770"/>
      <c r="UMP16" s="771"/>
      <c r="UMQ16" s="770"/>
      <c r="UMR16" s="770"/>
      <c r="UMS16" s="770"/>
      <c r="UMT16" s="770"/>
      <c r="UMU16" s="770"/>
      <c r="UMV16" s="771"/>
      <c r="UMW16" s="770"/>
      <c r="UMX16" s="770"/>
      <c r="UMY16" s="770"/>
      <c r="UMZ16" s="770"/>
      <c r="UNA16" s="770"/>
      <c r="UNB16" s="771"/>
      <c r="UNC16" s="770"/>
      <c r="UND16" s="770"/>
      <c r="UNE16" s="770"/>
      <c r="UNF16" s="770"/>
      <c r="UNG16" s="770"/>
      <c r="UNH16" s="771"/>
      <c r="UNI16" s="770"/>
      <c r="UNJ16" s="770"/>
      <c r="UNK16" s="770"/>
      <c r="UNL16" s="770"/>
      <c r="UNM16" s="770"/>
      <c r="UNN16" s="771"/>
      <c r="UNO16" s="770"/>
      <c r="UNP16" s="770"/>
      <c r="UNQ16" s="770"/>
      <c r="UNR16" s="770"/>
      <c r="UNS16" s="770"/>
      <c r="UNT16" s="771"/>
      <c r="UNU16" s="770"/>
      <c r="UNV16" s="770"/>
      <c r="UNW16" s="770"/>
      <c r="UNX16" s="770"/>
      <c r="UNY16" s="770"/>
      <c r="UNZ16" s="771"/>
      <c r="UOA16" s="770"/>
      <c r="UOB16" s="770"/>
      <c r="UOC16" s="770"/>
      <c r="UOD16" s="770"/>
      <c r="UOE16" s="770"/>
      <c r="UOF16" s="771"/>
      <c r="UOG16" s="770"/>
      <c r="UOH16" s="770"/>
      <c r="UOI16" s="770"/>
      <c r="UOJ16" s="770"/>
      <c r="UOK16" s="770"/>
      <c r="UOL16" s="771"/>
      <c r="UOM16" s="770"/>
      <c r="UON16" s="770"/>
      <c r="UOO16" s="770"/>
      <c r="UOP16" s="770"/>
      <c r="UOQ16" s="770"/>
      <c r="UOR16" s="771"/>
      <c r="UOS16" s="770"/>
      <c r="UOT16" s="770"/>
      <c r="UOU16" s="770"/>
      <c r="UOV16" s="770"/>
      <c r="UOW16" s="770"/>
      <c r="UOX16" s="771"/>
      <c r="UOY16" s="770"/>
      <c r="UOZ16" s="770"/>
      <c r="UPA16" s="770"/>
      <c r="UPB16" s="770"/>
      <c r="UPC16" s="770"/>
      <c r="UPD16" s="771"/>
      <c r="UPE16" s="770"/>
      <c r="UPF16" s="770"/>
      <c r="UPG16" s="770"/>
      <c r="UPH16" s="770"/>
      <c r="UPI16" s="770"/>
      <c r="UPJ16" s="771"/>
      <c r="UPK16" s="770"/>
      <c r="UPL16" s="770"/>
      <c r="UPM16" s="770"/>
      <c r="UPN16" s="770"/>
      <c r="UPO16" s="770"/>
      <c r="UPP16" s="771"/>
      <c r="UPQ16" s="770"/>
      <c r="UPR16" s="770"/>
      <c r="UPS16" s="770"/>
      <c r="UPT16" s="770"/>
      <c r="UPU16" s="770"/>
      <c r="UPV16" s="771"/>
      <c r="UPW16" s="770"/>
      <c r="UPX16" s="770"/>
      <c r="UPY16" s="770"/>
      <c r="UPZ16" s="770"/>
      <c r="UQA16" s="770"/>
      <c r="UQB16" s="771"/>
      <c r="UQC16" s="770"/>
      <c r="UQD16" s="770"/>
      <c r="UQE16" s="770"/>
      <c r="UQF16" s="770"/>
      <c r="UQG16" s="770"/>
      <c r="UQH16" s="771"/>
      <c r="UQI16" s="770"/>
      <c r="UQJ16" s="770"/>
      <c r="UQK16" s="770"/>
      <c r="UQL16" s="770"/>
      <c r="UQM16" s="770"/>
      <c r="UQN16" s="771"/>
      <c r="UQO16" s="770"/>
      <c r="UQP16" s="770"/>
      <c r="UQQ16" s="770"/>
      <c r="UQR16" s="770"/>
      <c r="UQS16" s="770"/>
      <c r="UQT16" s="771"/>
      <c r="UQU16" s="770"/>
      <c r="UQV16" s="770"/>
      <c r="UQW16" s="770"/>
      <c r="UQX16" s="770"/>
      <c r="UQY16" s="770"/>
      <c r="UQZ16" s="771"/>
      <c r="URA16" s="770"/>
      <c r="URB16" s="770"/>
      <c r="URC16" s="770"/>
      <c r="URD16" s="770"/>
      <c r="URE16" s="770"/>
      <c r="URF16" s="771"/>
      <c r="URG16" s="770"/>
      <c r="URH16" s="770"/>
      <c r="URI16" s="770"/>
      <c r="URJ16" s="770"/>
      <c r="URK16" s="770"/>
      <c r="URL16" s="771"/>
      <c r="URM16" s="770"/>
      <c r="URN16" s="770"/>
      <c r="URO16" s="770"/>
      <c r="URP16" s="770"/>
      <c r="URQ16" s="770"/>
      <c r="URR16" s="771"/>
      <c r="URS16" s="770"/>
      <c r="URT16" s="770"/>
      <c r="URU16" s="770"/>
      <c r="URV16" s="770"/>
      <c r="URW16" s="770"/>
      <c r="URX16" s="771"/>
      <c r="URY16" s="770"/>
      <c r="URZ16" s="770"/>
      <c r="USA16" s="770"/>
      <c r="USB16" s="770"/>
      <c r="USC16" s="770"/>
      <c r="USD16" s="771"/>
      <c r="USE16" s="770"/>
      <c r="USF16" s="770"/>
      <c r="USG16" s="770"/>
      <c r="USH16" s="770"/>
      <c r="USI16" s="770"/>
      <c r="USJ16" s="771"/>
      <c r="USK16" s="770"/>
      <c r="USL16" s="770"/>
      <c r="USM16" s="770"/>
      <c r="USN16" s="770"/>
      <c r="USO16" s="770"/>
      <c r="USP16" s="771"/>
      <c r="USQ16" s="770"/>
      <c r="USR16" s="770"/>
      <c r="USS16" s="770"/>
      <c r="UST16" s="770"/>
      <c r="USU16" s="770"/>
      <c r="USV16" s="771"/>
      <c r="USW16" s="770"/>
      <c r="USX16" s="770"/>
      <c r="USY16" s="770"/>
      <c r="USZ16" s="770"/>
      <c r="UTA16" s="770"/>
      <c r="UTB16" s="771"/>
      <c r="UTC16" s="770"/>
      <c r="UTD16" s="770"/>
      <c r="UTE16" s="770"/>
      <c r="UTF16" s="770"/>
      <c r="UTG16" s="770"/>
      <c r="UTH16" s="771"/>
      <c r="UTI16" s="770"/>
      <c r="UTJ16" s="770"/>
      <c r="UTK16" s="770"/>
      <c r="UTL16" s="770"/>
      <c r="UTM16" s="770"/>
      <c r="UTN16" s="771"/>
      <c r="UTO16" s="770"/>
      <c r="UTP16" s="770"/>
      <c r="UTQ16" s="770"/>
      <c r="UTR16" s="770"/>
      <c r="UTS16" s="770"/>
      <c r="UTT16" s="771"/>
      <c r="UTU16" s="770"/>
      <c r="UTV16" s="770"/>
      <c r="UTW16" s="770"/>
      <c r="UTX16" s="770"/>
      <c r="UTY16" s="770"/>
      <c r="UTZ16" s="771"/>
      <c r="UUA16" s="770"/>
      <c r="UUB16" s="770"/>
      <c r="UUC16" s="770"/>
      <c r="UUD16" s="770"/>
      <c r="UUE16" s="770"/>
      <c r="UUF16" s="771"/>
      <c r="UUG16" s="770"/>
      <c r="UUH16" s="770"/>
      <c r="UUI16" s="770"/>
      <c r="UUJ16" s="770"/>
      <c r="UUK16" s="770"/>
      <c r="UUL16" s="771"/>
      <c r="UUM16" s="770"/>
      <c r="UUN16" s="770"/>
      <c r="UUO16" s="770"/>
      <c r="UUP16" s="770"/>
      <c r="UUQ16" s="770"/>
      <c r="UUR16" s="771"/>
      <c r="UUS16" s="770"/>
      <c r="UUT16" s="770"/>
      <c r="UUU16" s="770"/>
      <c r="UUV16" s="770"/>
      <c r="UUW16" s="770"/>
      <c r="UUX16" s="771"/>
      <c r="UUY16" s="770"/>
      <c r="UUZ16" s="770"/>
      <c r="UVA16" s="770"/>
      <c r="UVB16" s="770"/>
      <c r="UVC16" s="770"/>
      <c r="UVD16" s="771"/>
      <c r="UVE16" s="770"/>
      <c r="UVF16" s="770"/>
      <c r="UVG16" s="770"/>
      <c r="UVH16" s="770"/>
      <c r="UVI16" s="770"/>
      <c r="UVJ16" s="771"/>
      <c r="UVK16" s="770"/>
      <c r="UVL16" s="770"/>
      <c r="UVM16" s="770"/>
      <c r="UVN16" s="770"/>
      <c r="UVO16" s="770"/>
      <c r="UVP16" s="771"/>
      <c r="UVQ16" s="770"/>
      <c r="UVR16" s="770"/>
      <c r="UVS16" s="770"/>
      <c r="UVT16" s="770"/>
      <c r="UVU16" s="770"/>
      <c r="UVV16" s="771"/>
      <c r="UVW16" s="770"/>
      <c r="UVX16" s="770"/>
      <c r="UVY16" s="770"/>
      <c r="UVZ16" s="770"/>
      <c r="UWA16" s="770"/>
      <c r="UWB16" s="771"/>
      <c r="UWC16" s="770"/>
      <c r="UWD16" s="770"/>
      <c r="UWE16" s="770"/>
      <c r="UWF16" s="770"/>
      <c r="UWG16" s="770"/>
      <c r="UWH16" s="771"/>
      <c r="UWI16" s="770"/>
      <c r="UWJ16" s="770"/>
      <c r="UWK16" s="770"/>
      <c r="UWL16" s="770"/>
      <c r="UWM16" s="770"/>
      <c r="UWN16" s="771"/>
      <c r="UWO16" s="770"/>
      <c r="UWP16" s="770"/>
      <c r="UWQ16" s="770"/>
      <c r="UWR16" s="770"/>
      <c r="UWS16" s="770"/>
      <c r="UWT16" s="771"/>
      <c r="UWU16" s="770"/>
      <c r="UWV16" s="770"/>
      <c r="UWW16" s="770"/>
      <c r="UWX16" s="770"/>
      <c r="UWY16" s="770"/>
      <c r="UWZ16" s="771"/>
      <c r="UXA16" s="770"/>
      <c r="UXB16" s="770"/>
      <c r="UXC16" s="770"/>
      <c r="UXD16" s="770"/>
      <c r="UXE16" s="770"/>
      <c r="UXF16" s="771"/>
      <c r="UXG16" s="770"/>
      <c r="UXH16" s="770"/>
      <c r="UXI16" s="770"/>
      <c r="UXJ16" s="770"/>
      <c r="UXK16" s="770"/>
      <c r="UXL16" s="771"/>
      <c r="UXM16" s="770"/>
      <c r="UXN16" s="770"/>
      <c r="UXO16" s="770"/>
      <c r="UXP16" s="770"/>
      <c r="UXQ16" s="770"/>
      <c r="UXR16" s="771"/>
      <c r="UXS16" s="770"/>
      <c r="UXT16" s="770"/>
      <c r="UXU16" s="770"/>
      <c r="UXV16" s="770"/>
      <c r="UXW16" s="770"/>
      <c r="UXX16" s="771"/>
      <c r="UXY16" s="770"/>
      <c r="UXZ16" s="770"/>
      <c r="UYA16" s="770"/>
      <c r="UYB16" s="770"/>
      <c r="UYC16" s="770"/>
      <c r="UYD16" s="771"/>
      <c r="UYE16" s="770"/>
      <c r="UYF16" s="770"/>
      <c r="UYG16" s="770"/>
      <c r="UYH16" s="770"/>
      <c r="UYI16" s="770"/>
      <c r="UYJ16" s="771"/>
      <c r="UYK16" s="770"/>
      <c r="UYL16" s="770"/>
      <c r="UYM16" s="770"/>
      <c r="UYN16" s="770"/>
      <c r="UYO16" s="770"/>
      <c r="UYP16" s="771"/>
      <c r="UYQ16" s="770"/>
      <c r="UYR16" s="770"/>
      <c r="UYS16" s="770"/>
      <c r="UYT16" s="770"/>
      <c r="UYU16" s="770"/>
      <c r="UYV16" s="771"/>
      <c r="UYW16" s="770"/>
      <c r="UYX16" s="770"/>
      <c r="UYY16" s="770"/>
      <c r="UYZ16" s="770"/>
      <c r="UZA16" s="770"/>
      <c r="UZB16" s="771"/>
      <c r="UZC16" s="770"/>
      <c r="UZD16" s="770"/>
      <c r="UZE16" s="770"/>
      <c r="UZF16" s="770"/>
      <c r="UZG16" s="770"/>
      <c r="UZH16" s="771"/>
      <c r="UZI16" s="770"/>
      <c r="UZJ16" s="770"/>
      <c r="UZK16" s="770"/>
      <c r="UZL16" s="770"/>
      <c r="UZM16" s="770"/>
      <c r="UZN16" s="771"/>
      <c r="UZO16" s="770"/>
      <c r="UZP16" s="770"/>
      <c r="UZQ16" s="770"/>
      <c r="UZR16" s="770"/>
      <c r="UZS16" s="770"/>
      <c r="UZT16" s="771"/>
      <c r="UZU16" s="770"/>
      <c r="UZV16" s="770"/>
      <c r="UZW16" s="770"/>
      <c r="UZX16" s="770"/>
      <c r="UZY16" s="770"/>
      <c r="UZZ16" s="771"/>
      <c r="VAA16" s="770"/>
      <c r="VAB16" s="770"/>
      <c r="VAC16" s="770"/>
      <c r="VAD16" s="770"/>
      <c r="VAE16" s="770"/>
      <c r="VAF16" s="771"/>
      <c r="VAG16" s="770"/>
      <c r="VAH16" s="770"/>
      <c r="VAI16" s="770"/>
      <c r="VAJ16" s="770"/>
      <c r="VAK16" s="770"/>
      <c r="VAL16" s="771"/>
      <c r="VAM16" s="770"/>
      <c r="VAN16" s="770"/>
      <c r="VAO16" s="770"/>
      <c r="VAP16" s="770"/>
      <c r="VAQ16" s="770"/>
      <c r="VAR16" s="771"/>
      <c r="VAS16" s="770"/>
      <c r="VAT16" s="770"/>
      <c r="VAU16" s="770"/>
      <c r="VAV16" s="770"/>
      <c r="VAW16" s="770"/>
      <c r="VAX16" s="771"/>
      <c r="VAY16" s="770"/>
      <c r="VAZ16" s="770"/>
      <c r="VBA16" s="770"/>
      <c r="VBB16" s="770"/>
      <c r="VBC16" s="770"/>
      <c r="VBD16" s="771"/>
      <c r="VBE16" s="770"/>
      <c r="VBF16" s="770"/>
      <c r="VBG16" s="770"/>
      <c r="VBH16" s="770"/>
      <c r="VBI16" s="770"/>
      <c r="VBJ16" s="771"/>
      <c r="VBK16" s="770"/>
      <c r="VBL16" s="770"/>
      <c r="VBM16" s="770"/>
      <c r="VBN16" s="770"/>
      <c r="VBO16" s="770"/>
      <c r="VBP16" s="771"/>
      <c r="VBQ16" s="770"/>
      <c r="VBR16" s="770"/>
      <c r="VBS16" s="770"/>
      <c r="VBT16" s="770"/>
      <c r="VBU16" s="770"/>
      <c r="VBV16" s="771"/>
      <c r="VBW16" s="770"/>
      <c r="VBX16" s="770"/>
      <c r="VBY16" s="770"/>
      <c r="VBZ16" s="770"/>
      <c r="VCA16" s="770"/>
      <c r="VCB16" s="771"/>
      <c r="VCC16" s="770"/>
      <c r="VCD16" s="770"/>
      <c r="VCE16" s="770"/>
      <c r="VCF16" s="770"/>
      <c r="VCG16" s="770"/>
      <c r="VCH16" s="771"/>
      <c r="VCI16" s="770"/>
      <c r="VCJ16" s="770"/>
      <c r="VCK16" s="770"/>
      <c r="VCL16" s="770"/>
      <c r="VCM16" s="770"/>
      <c r="VCN16" s="771"/>
      <c r="VCO16" s="770"/>
      <c r="VCP16" s="770"/>
      <c r="VCQ16" s="770"/>
      <c r="VCR16" s="770"/>
      <c r="VCS16" s="770"/>
      <c r="VCT16" s="771"/>
      <c r="VCU16" s="770"/>
      <c r="VCV16" s="770"/>
      <c r="VCW16" s="770"/>
      <c r="VCX16" s="770"/>
      <c r="VCY16" s="770"/>
      <c r="VCZ16" s="771"/>
      <c r="VDA16" s="770"/>
      <c r="VDB16" s="770"/>
      <c r="VDC16" s="770"/>
      <c r="VDD16" s="770"/>
      <c r="VDE16" s="770"/>
      <c r="VDF16" s="771"/>
      <c r="VDG16" s="770"/>
      <c r="VDH16" s="770"/>
      <c r="VDI16" s="770"/>
      <c r="VDJ16" s="770"/>
      <c r="VDK16" s="770"/>
      <c r="VDL16" s="771"/>
      <c r="VDM16" s="770"/>
      <c r="VDN16" s="770"/>
      <c r="VDO16" s="770"/>
      <c r="VDP16" s="770"/>
      <c r="VDQ16" s="770"/>
      <c r="VDR16" s="771"/>
      <c r="VDS16" s="770"/>
      <c r="VDT16" s="770"/>
      <c r="VDU16" s="770"/>
      <c r="VDV16" s="770"/>
      <c r="VDW16" s="770"/>
      <c r="VDX16" s="771"/>
      <c r="VDY16" s="770"/>
      <c r="VDZ16" s="770"/>
      <c r="VEA16" s="770"/>
      <c r="VEB16" s="770"/>
      <c r="VEC16" s="770"/>
      <c r="VED16" s="771"/>
      <c r="VEE16" s="770"/>
      <c r="VEF16" s="770"/>
      <c r="VEG16" s="770"/>
      <c r="VEH16" s="770"/>
      <c r="VEI16" s="770"/>
      <c r="VEJ16" s="771"/>
      <c r="VEK16" s="770"/>
      <c r="VEL16" s="770"/>
      <c r="VEM16" s="770"/>
      <c r="VEN16" s="770"/>
      <c r="VEO16" s="770"/>
      <c r="VEP16" s="771"/>
      <c r="VEQ16" s="770"/>
      <c r="VER16" s="770"/>
      <c r="VES16" s="770"/>
      <c r="VET16" s="770"/>
      <c r="VEU16" s="770"/>
      <c r="VEV16" s="771"/>
      <c r="VEW16" s="770"/>
      <c r="VEX16" s="770"/>
      <c r="VEY16" s="770"/>
      <c r="VEZ16" s="770"/>
      <c r="VFA16" s="770"/>
      <c r="VFB16" s="771"/>
      <c r="VFC16" s="770"/>
      <c r="VFD16" s="770"/>
      <c r="VFE16" s="770"/>
      <c r="VFF16" s="770"/>
      <c r="VFG16" s="770"/>
      <c r="VFH16" s="771"/>
      <c r="VFI16" s="770"/>
      <c r="VFJ16" s="770"/>
      <c r="VFK16" s="770"/>
      <c r="VFL16" s="770"/>
      <c r="VFM16" s="770"/>
      <c r="VFN16" s="771"/>
      <c r="VFO16" s="770"/>
      <c r="VFP16" s="770"/>
      <c r="VFQ16" s="770"/>
      <c r="VFR16" s="770"/>
      <c r="VFS16" s="770"/>
      <c r="VFT16" s="771"/>
      <c r="VFU16" s="770"/>
      <c r="VFV16" s="770"/>
      <c r="VFW16" s="770"/>
      <c r="VFX16" s="770"/>
      <c r="VFY16" s="770"/>
      <c r="VFZ16" s="771"/>
      <c r="VGA16" s="770"/>
      <c r="VGB16" s="770"/>
      <c r="VGC16" s="770"/>
      <c r="VGD16" s="770"/>
      <c r="VGE16" s="770"/>
      <c r="VGF16" s="771"/>
      <c r="VGG16" s="770"/>
      <c r="VGH16" s="770"/>
      <c r="VGI16" s="770"/>
      <c r="VGJ16" s="770"/>
      <c r="VGK16" s="770"/>
      <c r="VGL16" s="771"/>
      <c r="VGM16" s="770"/>
      <c r="VGN16" s="770"/>
      <c r="VGO16" s="770"/>
      <c r="VGP16" s="770"/>
      <c r="VGQ16" s="770"/>
      <c r="VGR16" s="771"/>
      <c r="VGS16" s="770"/>
      <c r="VGT16" s="770"/>
      <c r="VGU16" s="770"/>
      <c r="VGV16" s="770"/>
      <c r="VGW16" s="770"/>
      <c r="VGX16" s="771"/>
      <c r="VGY16" s="770"/>
      <c r="VGZ16" s="770"/>
      <c r="VHA16" s="770"/>
      <c r="VHB16" s="770"/>
      <c r="VHC16" s="770"/>
      <c r="VHD16" s="771"/>
      <c r="VHE16" s="770"/>
      <c r="VHF16" s="770"/>
      <c r="VHG16" s="770"/>
      <c r="VHH16" s="770"/>
      <c r="VHI16" s="770"/>
      <c r="VHJ16" s="771"/>
      <c r="VHK16" s="770"/>
      <c r="VHL16" s="770"/>
      <c r="VHM16" s="770"/>
      <c r="VHN16" s="770"/>
      <c r="VHO16" s="770"/>
      <c r="VHP16" s="771"/>
      <c r="VHQ16" s="770"/>
      <c r="VHR16" s="770"/>
      <c r="VHS16" s="770"/>
      <c r="VHT16" s="770"/>
      <c r="VHU16" s="770"/>
      <c r="VHV16" s="771"/>
      <c r="VHW16" s="770"/>
      <c r="VHX16" s="770"/>
      <c r="VHY16" s="770"/>
      <c r="VHZ16" s="770"/>
      <c r="VIA16" s="770"/>
      <c r="VIB16" s="771"/>
      <c r="VIC16" s="770"/>
      <c r="VID16" s="770"/>
      <c r="VIE16" s="770"/>
      <c r="VIF16" s="770"/>
      <c r="VIG16" s="770"/>
      <c r="VIH16" s="771"/>
      <c r="VII16" s="770"/>
      <c r="VIJ16" s="770"/>
      <c r="VIK16" s="770"/>
      <c r="VIL16" s="770"/>
      <c r="VIM16" s="770"/>
      <c r="VIN16" s="771"/>
      <c r="VIO16" s="770"/>
      <c r="VIP16" s="770"/>
      <c r="VIQ16" s="770"/>
      <c r="VIR16" s="770"/>
      <c r="VIS16" s="770"/>
      <c r="VIT16" s="771"/>
      <c r="VIU16" s="770"/>
      <c r="VIV16" s="770"/>
      <c r="VIW16" s="770"/>
      <c r="VIX16" s="770"/>
      <c r="VIY16" s="770"/>
      <c r="VIZ16" s="771"/>
      <c r="VJA16" s="770"/>
      <c r="VJB16" s="770"/>
      <c r="VJC16" s="770"/>
      <c r="VJD16" s="770"/>
      <c r="VJE16" s="770"/>
      <c r="VJF16" s="771"/>
      <c r="VJG16" s="770"/>
      <c r="VJH16" s="770"/>
      <c r="VJI16" s="770"/>
      <c r="VJJ16" s="770"/>
      <c r="VJK16" s="770"/>
      <c r="VJL16" s="771"/>
      <c r="VJM16" s="770"/>
      <c r="VJN16" s="770"/>
      <c r="VJO16" s="770"/>
      <c r="VJP16" s="770"/>
      <c r="VJQ16" s="770"/>
      <c r="VJR16" s="771"/>
      <c r="VJS16" s="770"/>
      <c r="VJT16" s="770"/>
      <c r="VJU16" s="770"/>
      <c r="VJV16" s="770"/>
      <c r="VJW16" s="770"/>
      <c r="VJX16" s="771"/>
      <c r="VJY16" s="770"/>
      <c r="VJZ16" s="770"/>
      <c r="VKA16" s="770"/>
      <c r="VKB16" s="770"/>
      <c r="VKC16" s="770"/>
      <c r="VKD16" s="771"/>
      <c r="VKE16" s="770"/>
      <c r="VKF16" s="770"/>
      <c r="VKG16" s="770"/>
      <c r="VKH16" s="770"/>
      <c r="VKI16" s="770"/>
      <c r="VKJ16" s="771"/>
      <c r="VKK16" s="770"/>
      <c r="VKL16" s="770"/>
      <c r="VKM16" s="770"/>
      <c r="VKN16" s="770"/>
      <c r="VKO16" s="770"/>
      <c r="VKP16" s="771"/>
      <c r="VKQ16" s="770"/>
      <c r="VKR16" s="770"/>
      <c r="VKS16" s="770"/>
      <c r="VKT16" s="770"/>
      <c r="VKU16" s="770"/>
      <c r="VKV16" s="771"/>
      <c r="VKW16" s="770"/>
      <c r="VKX16" s="770"/>
      <c r="VKY16" s="770"/>
      <c r="VKZ16" s="770"/>
      <c r="VLA16" s="770"/>
      <c r="VLB16" s="771"/>
      <c r="VLC16" s="770"/>
      <c r="VLD16" s="770"/>
      <c r="VLE16" s="770"/>
      <c r="VLF16" s="770"/>
      <c r="VLG16" s="770"/>
      <c r="VLH16" s="771"/>
      <c r="VLI16" s="770"/>
      <c r="VLJ16" s="770"/>
      <c r="VLK16" s="770"/>
      <c r="VLL16" s="770"/>
      <c r="VLM16" s="770"/>
      <c r="VLN16" s="771"/>
      <c r="VLO16" s="770"/>
      <c r="VLP16" s="770"/>
      <c r="VLQ16" s="770"/>
      <c r="VLR16" s="770"/>
      <c r="VLS16" s="770"/>
      <c r="VLT16" s="771"/>
      <c r="VLU16" s="770"/>
      <c r="VLV16" s="770"/>
      <c r="VLW16" s="770"/>
      <c r="VLX16" s="770"/>
      <c r="VLY16" s="770"/>
      <c r="VLZ16" s="771"/>
      <c r="VMA16" s="770"/>
      <c r="VMB16" s="770"/>
      <c r="VMC16" s="770"/>
      <c r="VMD16" s="770"/>
      <c r="VME16" s="770"/>
      <c r="VMF16" s="771"/>
      <c r="VMG16" s="770"/>
      <c r="VMH16" s="770"/>
      <c r="VMI16" s="770"/>
      <c r="VMJ16" s="770"/>
      <c r="VMK16" s="770"/>
      <c r="VML16" s="771"/>
      <c r="VMM16" s="770"/>
      <c r="VMN16" s="770"/>
      <c r="VMO16" s="770"/>
      <c r="VMP16" s="770"/>
      <c r="VMQ16" s="770"/>
      <c r="VMR16" s="771"/>
      <c r="VMS16" s="770"/>
      <c r="VMT16" s="770"/>
      <c r="VMU16" s="770"/>
      <c r="VMV16" s="770"/>
      <c r="VMW16" s="770"/>
      <c r="VMX16" s="771"/>
      <c r="VMY16" s="770"/>
      <c r="VMZ16" s="770"/>
      <c r="VNA16" s="770"/>
      <c r="VNB16" s="770"/>
      <c r="VNC16" s="770"/>
      <c r="VND16" s="771"/>
      <c r="VNE16" s="770"/>
      <c r="VNF16" s="770"/>
      <c r="VNG16" s="770"/>
      <c r="VNH16" s="770"/>
      <c r="VNI16" s="770"/>
      <c r="VNJ16" s="771"/>
      <c r="VNK16" s="770"/>
      <c r="VNL16" s="770"/>
      <c r="VNM16" s="770"/>
      <c r="VNN16" s="770"/>
      <c r="VNO16" s="770"/>
      <c r="VNP16" s="771"/>
      <c r="VNQ16" s="770"/>
      <c r="VNR16" s="770"/>
      <c r="VNS16" s="770"/>
      <c r="VNT16" s="770"/>
      <c r="VNU16" s="770"/>
      <c r="VNV16" s="771"/>
      <c r="VNW16" s="770"/>
      <c r="VNX16" s="770"/>
      <c r="VNY16" s="770"/>
      <c r="VNZ16" s="770"/>
      <c r="VOA16" s="770"/>
      <c r="VOB16" s="771"/>
      <c r="VOC16" s="770"/>
      <c r="VOD16" s="770"/>
      <c r="VOE16" s="770"/>
      <c r="VOF16" s="770"/>
      <c r="VOG16" s="770"/>
      <c r="VOH16" s="771"/>
      <c r="VOI16" s="770"/>
      <c r="VOJ16" s="770"/>
      <c r="VOK16" s="770"/>
      <c r="VOL16" s="770"/>
      <c r="VOM16" s="770"/>
      <c r="VON16" s="771"/>
      <c r="VOO16" s="770"/>
      <c r="VOP16" s="770"/>
      <c r="VOQ16" s="770"/>
      <c r="VOR16" s="770"/>
      <c r="VOS16" s="770"/>
      <c r="VOT16" s="771"/>
      <c r="VOU16" s="770"/>
      <c r="VOV16" s="770"/>
      <c r="VOW16" s="770"/>
      <c r="VOX16" s="770"/>
      <c r="VOY16" s="770"/>
      <c r="VOZ16" s="771"/>
      <c r="VPA16" s="770"/>
      <c r="VPB16" s="770"/>
      <c r="VPC16" s="770"/>
      <c r="VPD16" s="770"/>
      <c r="VPE16" s="770"/>
      <c r="VPF16" s="771"/>
      <c r="VPG16" s="770"/>
      <c r="VPH16" s="770"/>
      <c r="VPI16" s="770"/>
      <c r="VPJ16" s="770"/>
      <c r="VPK16" s="770"/>
      <c r="VPL16" s="771"/>
      <c r="VPM16" s="770"/>
      <c r="VPN16" s="770"/>
      <c r="VPO16" s="770"/>
      <c r="VPP16" s="770"/>
      <c r="VPQ16" s="770"/>
      <c r="VPR16" s="771"/>
      <c r="VPS16" s="770"/>
      <c r="VPT16" s="770"/>
      <c r="VPU16" s="770"/>
      <c r="VPV16" s="770"/>
      <c r="VPW16" s="770"/>
      <c r="VPX16" s="771"/>
      <c r="VPY16" s="770"/>
      <c r="VPZ16" s="770"/>
      <c r="VQA16" s="770"/>
      <c r="VQB16" s="770"/>
      <c r="VQC16" s="770"/>
      <c r="VQD16" s="771"/>
      <c r="VQE16" s="770"/>
      <c r="VQF16" s="770"/>
      <c r="VQG16" s="770"/>
      <c r="VQH16" s="770"/>
      <c r="VQI16" s="770"/>
      <c r="VQJ16" s="771"/>
      <c r="VQK16" s="770"/>
      <c r="VQL16" s="770"/>
      <c r="VQM16" s="770"/>
      <c r="VQN16" s="770"/>
      <c r="VQO16" s="770"/>
      <c r="VQP16" s="771"/>
      <c r="VQQ16" s="770"/>
      <c r="VQR16" s="770"/>
      <c r="VQS16" s="770"/>
      <c r="VQT16" s="770"/>
      <c r="VQU16" s="770"/>
      <c r="VQV16" s="771"/>
      <c r="VQW16" s="770"/>
      <c r="VQX16" s="770"/>
      <c r="VQY16" s="770"/>
      <c r="VQZ16" s="770"/>
      <c r="VRA16" s="770"/>
      <c r="VRB16" s="771"/>
      <c r="VRC16" s="770"/>
      <c r="VRD16" s="770"/>
      <c r="VRE16" s="770"/>
      <c r="VRF16" s="770"/>
      <c r="VRG16" s="770"/>
      <c r="VRH16" s="771"/>
      <c r="VRI16" s="770"/>
      <c r="VRJ16" s="770"/>
      <c r="VRK16" s="770"/>
      <c r="VRL16" s="770"/>
      <c r="VRM16" s="770"/>
      <c r="VRN16" s="771"/>
      <c r="VRO16" s="770"/>
      <c r="VRP16" s="770"/>
      <c r="VRQ16" s="770"/>
      <c r="VRR16" s="770"/>
      <c r="VRS16" s="770"/>
      <c r="VRT16" s="771"/>
      <c r="VRU16" s="770"/>
      <c r="VRV16" s="770"/>
      <c r="VRW16" s="770"/>
      <c r="VRX16" s="770"/>
      <c r="VRY16" s="770"/>
      <c r="VRZ16" s="771"/>
      <c r="VSA16" s="770"/>
      <c r="VSB16" s="770"/>
      <c r="VSC16" s="770"/>
      <c r="VSD16" s="770"/>
      <c r="VSE16" s="770"/>
      <c r="VSF16" s="771"/>
      <c r="VSG16" s="770"/>
      <c r="VSH16" s="770"/>
      <c r="VSI16" s="770"/>
      <c r="VSJ16" s="770"/>
      <c r="VSK16" s="770"/>
      <c r="VSL16" s="771"/>
      <c r="VSM16" s="770"/>
      <c r="VSN16" s="770"/>
      <c r="VSO16" s="770"/>
      <c r="VSP16" s="770"/>
      <c r="VSQ16" s="770"/>
      <c r="VSR16" s="771"/>
      <c r="VSS16" s="770"/>
      <c r="VST16" s="770"/>
      <c r="VSU16" s="770"/>
      <c r="VSV16" s="770"/>
      <c r="VSW16" s="770"/>
      <c r="VSX16" s="771"/>
      <c r="VSY16" s="770"/>
      <c r="VSZ16" s="770"/>
      <c r="VTA16" s="770"/>
      <c r="VTB16" s="770"/>
      <c r="VTC16" s="770"/>
      <c r="VTD16" s="771"/>
      <c r="VTE16" s="770"/>
      <c r="VTF16" s="770"/>
      <c r="VTG16" s="770"/>
      <c r="VTH16" s="770"/>
      <c r="VTI16" s="770"/>
      <c r="VTJ16" s="771"/>
      <c r="VTK16" s="770"/>
      <c r="VTL16" s="770"/>
      <c r="VTM16" s="770"/>
      <c r="VTN16" s="770"/>
      <c r="VTO16" s="770"/>
      <c r="VTP16" s="771"/>
      <c r="VTQ16" s="770"/>
      <c r="VTR16" s="770"/>
      <c r="VTS16" s="770"/>
      <c r="VTT16" s="770"/>
      <c r="VTU16" s="770"/>
      <c r="VTV16" s="771"/>
      <c r="VTW16" s="770"/>
      <c r="VTX16" s="770"/>
      <c r="VTY16" s="770"/>
      <c r="VTZ16" s="770"/>
      <c r="VUA16" s="770"/>
      <c r="VUB16" s="771"/>
      <c r="VUC16" s="770"/>
      <c r="VUD16" s="770"/>
      <c r="VUE16" s="770"/>
      <c r="VUF16" s="770"/>
      <c r="VUG16" s="770"/>
      <c r="VUH16" s="771"/>
      <c r="VUI16" s="770"/>
      <c r="VUJ16" s="770"/>
      <c r="VUK16" s="770"/>
      <c r="VUL16" s="770"/>
      <c r="VUM16" s="770"/>
      <c r="VUN16" s="771"/>
      <c r="VUO16" s="770"/>
      <c r="VUP16" s="770"/>
      <c r="VUQ16" s="770"/>
      <c r="VUR16" s="770"/>
      <c r="VUS16" s="770"/>
      <c r="VUT16" s="771"/>
      <c r="VUU16" s="770"/>
      <c r="VUV16" s="770"/>
      <c r="VUW16" s="770"/>
      <c r="VUX16" s="770"/>
      <c r="VUY16" s="770"/>
      <c r="VUZ16" s="771"/>
      <c r="VVA16" s="770"/>
      <c r="VVB16" s="770"/>
      <c r="VVC16" s="770"/>
      <c r="VVD16" s="770"/>
      <c r="VVE16" s="770"/>
      <c r="VVF16" s="771"/>
      <c r="VVG16" s="770"/>
      <c r="VVH16" s="770"/>
      <c r="VVI16" s="770"/>
      <c r="VVJ16" s="770"/>
      <c r="VVK16" s="770"/>
      <c r="VVL16" s="771"/>
      <c r="VVM16" s="770"/>
      <c r="VVN16" s="770"/>
      <c r="VVO16" s="770"/>
      <c r="VVP16" s="770"/>
      <c r="VVQ16" s="770"/>
      <c r="VVR16" s="771"/>
      <c r="VVS16" s="770"/>
      <c r="VVT16" s="770"/>
      <c r="VVU16" s="770"/>
      <c r="VVV16" s="770"/>
      <c r="VVW16" s="770"/>
      <c r="VVX16" s="771"/>
      <c r="VVY16" s="770"/>
      <c r="VVZ16" s="770"/>
      <c r="VWA16" s="770"/>
      <c r="VWB16" s="770"/>
      <c r="VWC16" s="770"/>
      <c r="VWD16" s="771"/>
      <c r="VWE16" s="770"/>
      <c r="VWF16" s="770"/>
      <c r="VWG16" s="770"/>
      <c r="VWH16" s="770"/>
      <c r="VWI16" s="770"/>
      <c r="VWJ16" s="771"/>
      <c r="VWK16" s="770"/>
      <c r="VWL16" s="770"/>
      <c r="VWM16" s="770"/>
      <c r="VWN16" s="770"/>
      <c r="VWO16" s="770"/>
      <c r="VWP16" s="771"/>
      <c r="VWQ16" s="770"/>
      <c r="VWR16" s="770"/>
      <c r="VWS16" s="770"/>
      <c r="VWT16" s="770"/>
      <c r="VWU16" s="770"/>
      <c r="VWV16" s="771"/>
      <c r="VWW16" s="770"/>
      <c r="VWX16" s="770"/>
      <c r="VWY16" s="770"/>
      <c r="VWZ16" s="770"/>
      <c r="VXA16" s="770"/>
      <c r="VXB16" s="771"/>
      <c r="VXC16" s="770"/>
      <c r="VXD16" s="770"/>
      <c r="VXE16" s="770"/>
      <c r="VXF16" s="770"/>
      <c r="VXG16" s="770"/>
      <c r="VXH16" s="771"/>
      <c r="VXI16" s="770"/>
      <c r="VXJ16" s="770"/>
      <c r="VXK16" s="770"/>
      <c r="VXL16" s="770"/>
      <c r="VXM16" s="770"/>
      <c r="VXN16" s="771"/>
      <c r="VXO16" s="770"/>
      <c r="VXP16" s="770"/>
      <c r="VXQ16" s="770"/>
      <c r="VXR16" s="770"/>
      <c r="VXS16" s="770"/>
      <c r="VXT16" s="771"/>
      <c r="VXU16" s="770"/>
      <c r="VXV16" s="770"/>
      <c r="VXW16" s="770"/>
      <c r="VXX16" s="770"/>
      <c r="VXY16" s="770"/>
      <c r="VXZ16" s="771"/>
      <c r="VYA16" s="770"/>
      <c r="VYB16" s="770"/>
      <c r="VYC16" s="770"/>
      <c r="VYD16" s="770"/>
      <c r="VYE16" s="770"/>
      <c r="VYF16" s="771"/>
      <c r="VYG16" s="770"/>
      <c r="VYH16" s="770"/>
      <c r="VYI16" s="770"/>
      <c r="VYJ16" s="770"/>
      <c r="VYK16" s="770"/>
      <c r="VYL16" s="771"/>
      <c r="VYM16" s="770"/>
      <c r="VYN16" s="770"/>
      <c r="VYO16" s="770"/>
      <c r="VYP16" s="770"/>
      <c r="VYQ16" s="770"/>
      <c r="VYR16" s="771"/>
      <c r="VYS16" s="770"/>
      <c r="VYT16" s="770"/>
      <c r="VYU16" s="770"/>
      <c r="VYV16" s="770"/>
      <c r="VYW16" s="770"/>
      <c r="VYX16" s="771"/>
      <c r="VYY16" s="770"/>
      <c r="VYZ16" s="770"/>
      <c r="VZA16" s="770"/>
      <c r="VZB16" s="770"/>
      <c r="VZC16" s="770"/>
      <c r="VZD16" s="771"/>
      <c r="VZE16" s="770"/>
      <c r="VZF16" s="770"/>
      <c r="VZG16" s="770"/>
      <c r="VZH16" s="770"/>
      <c r="VZI16" s="770"/>
      <c r="VZJ16" s="771"/>
      <c r="VZK16" s="770"/>
      <c r="VZL16" s="770"/>
      <c r="VZM16" s="770"/>
      <c r="VZN16" s="770"/>
      <c r="VZO16" s="770"/>
      <c r="VZP16" s="771"/>
      <c r="VZQ16" s="770"/>
      <c r="VZR16" s="770"/>
      <c r="VZS16" s="770"/>
      <c r="VZT16" s="770"/>
      <c r="VZU16" s="770"/>
      <c r="VZV16" s="771"/>
      <c r="VZW16" s="770"/>
      <c r="VZX16" s="770"/>
      <c r="VZY16" s="770"/>
      <c r="VZZ16" s="770"/>
      <c r="WAA16" s="770"/>
      <c r="WAB16" s="771"/>
      <c r="WAC16" s="770"/>
      <c r="WAD16" s="770"/>
      <c r="WAE16" s="770"/>
      <c r="WAF16" s="770"/>
      <c r="WAG16" s="770"/>
      <c r="WAH16" s="771"/>
      <c r="WAI16" s="770"/>
      <c r="WAJ16" s="770"/>
      <c r="WAK16" s="770"/>
      <c r="WAL16" s="770"/>
      <c r="WAM16" s="770"/>
      <c r="WAN16" s="771"/>
      <c r="WAO16" s="770"/>
      <c r="WAP16" s="770"/>
      <c r="WAQ16" s="770"/>
      <c r="WAR16" s="770"/>
      <c r="WAS16" s="770"/>
      <c r="WAT16" s="771"/>
      <c r="WAU16" s="770"/>
      <c r="WAV16" s="770"/>
      <c r="WAW16" s="770"/>
      <c r="WAX16" s="770"/>
      <c r="WAY16" s="770"/>
      <c r="WAZ16" s="771"/>
      <c r="WBA16" s="770"/>
      <c r="WBB16" s="770"/>
      <c r="WBC16" s="770"/>
      <c r="WBD16" s="770"/>
      <c r="WBE16" s="770"/>
      <c r="WBF16" s="771"/>
      <c r="WBG16" s="770"/>
      <c r="WBH16" s="770"/>
      <c r="WBI16" s="770"/>
      <c r="WBJ16" s="770"/>
      <c r="WBK16" s="770"/>
      <c r="WBL16" s="771"/>
      <c r="WBM16" s="770"/>
      <c r="WBN16" s="770"/>
      <c r="WBO16" s="770"/>
      <c r="WBP16" s="770"/>
      <c r="WBQ16" s="770"/>
      <c r="WBR16" s="771"/>
      <c r="WBS16" s="770"/>
      <c r="WBT16" s="770"/>
      <c r="WBU16" s="770"/>
      <c r="WBV16" s="770"/>
      <c r="WBW16" s="770"/>
      <c r="WBX16" s="771"/>
      <c r="WBY16" s="770"/>
      <c r="WBZ16" s="770"/>
      <c r="WCA16" s="770"/>
      <c r="WCB16" s="770"/>
      <c r="WCC16" s="770"/>
      <c r="WCD16" s="771"/>
      <c r="WCE16" s="770"/>
      <c r="WCF16" s="770"/>
      <c r="WCG16" s="770"/>
      <c r="WCH16" s="770"/>
      <c r="WCI16" s="770"/>
      <c r="WCJ16" s="771"/>
      <c r="WCK16" s="770"/>
      <c r="WCL16" s="770"/>
      <c r="WCM16" s="770"/>
      <c r="WCN16" s="770"/>
      <c r="WCO16" s="770"/>
      <c r="WCP16" s="771"/>
      <c r="WCQ16" s="770"/>
      <c r="WCR16" s="770"/>
      <c r="WCS16" s="770"/>
      <c r="WCT16" s="770"/>
      <c r="WCU16" s="770"/>
      <c r="WCV16" s="771"/>
      <c r="WCW16" s="770"/>
      <c r="WCX16" s="770"/>
      <c r="WCY16" s="770"/>
      <c r="WCZ16" s="770"/>
      <c r="WDA16" s="770"/>
      <c r="WDB16" s="771"/>
      <c r="WDC16" s="770"/>
      <c r="WDD16" s="770"/>
      <c r="WDE16" s="770"/>
      <c r="WDF16" s="770"/>
      <c r="WDG16" s="770"/>
      <c r="WDH16" s="771"/>
      <c r="WDI16" s="770"/>
      <c r="WDJ16" s="770"/>
      <c r="WDK16" s="770"/>
      <c r="WDL16" s="770"/>
      <c r="WDM16" s="770"/>
      <c r="WDN16" s="771"/>
      <c r="WDO16" s="770"/>
      <c r="WDP16" s="770"/>
      <c r="WDQ16" s="770"/>
      <c r="WDR16" s="770"/>
      <c r="WDS16" s="770"/>
      <c r="WDT16" s="771"/>
      <c r="WDU16" s="770"/>
      <c r="WDV16" s="770"/>
      <c r="WDW16" s="770"/>
      <c r="WDX16" s="770"/>
      <c r="WDY16" s="770"/>
      <c r="WDZ16" s="771"/>
      <c r="WEA16" s="770"/>
      <c r="WEB16" s="770"/>
      <c r="WEC16" s="770"/>
      <c r="WED16" s="770"/>
      <c r="WEE16" s="770"/>
      <c r="WEF16" s="771"/>
      <c r="WEG16" s="770"/>
      <c r="WEH16" s="770"/>
      <c r="WEI16" s="770"/>
      <c r="WEJ16" s="770"/>
      <c r="WEK16" s="770"/>
      <c r="WEL16" s="771"/>
      <c r="WEM16" s="770"/>
      <c r="WEN16" s="770"/>
      <c r="WEO16" s="770"/>
      <c r="WEP16" s="770"/>
      <c r="WEQ16" s="770"/>
      <c r="WER16" s="771"/>
      <c r="WES16" s="770"/>
      <c r="WET16" s="770"/>
      <c r="WEU16" s="770"/>
      <c r="WEV16" s="770"/>
      <c r="WEW16" s="770"/>
      <c r="WEX16" s="771"/>
      <c r="WEY16" s="770"/>
      <c r="WEZ16" s="770"/>
      <c r="WFA16" s="770"/>
      <c r="WFB16" s="770"/>
      <c r="WFC16" s="770"/>
      <c r="WFD16" s="771"/>
      <c r="WFE16" s="770"/>
      <c r="WFF16" s="770"/>
      <c r="WFG16" s="770"/>
      <c r="WFH16" s="770"/>
      <c r="WFI16" s="770"/>
      <c r="WFJ16" s="771"/>
      <c r="WFK16" s="770"/>
      <c r="WFL16" s="770"/>
      <c r="WFM16" s="770"/>
      <c r="WFN16" s="770"/>
      <c r="WFO16" s="770"/>
      <c r="WFP16" s="771"/>
      <c r="WFQ16" s="770"/>
      <c r="WFR16" s="770"/>
      <c r="WFS16" s="770"/>
      <c r="WFT16" s="770"/>
      <c r="WFU16" s="770"/>
      <c r="WFV16" s="771"/>
      <c r="WFW16" s="770"/>
      <c r="WFX16" s="770"/>
      <c r="WFY16" s="770"/>
      <c r="WFZ16" s="770"/>
      <c r="WGA16" s="770"/>
      <c r="WGB16" s="771"/>
      <c r="WGC16" s="770"/>
      <c r="WGD16" s="770"/>
      <c r="WGE16" s="770"/>
      <c r="WGF16" s="770"/>
      <c r="WGG16" s="770"/>
      <c r="WGH16" s="771"/>
      <c r="WGI16" s="770"/>
      <c r="WGJ16" s="770"/>
      <c r="WGK16" s="770"/>
      <c r="WGL16" s="770"/>
      <c r="WGM16" s="770"/>
      <c r="WGN16" s="771"/>
      <c r="WGO16" s="770"/>
      <c r="WGP16" s="770"/>
      <c r="WGQ16" s="770"/>
      <c r="WGR16" s="770"/>
      <c r="WGS16" s="770"/>
      <c r="WGT16" s="771"/>
      <c r="WGU16" s="770"/>
      <c r="WGV16" s="770"/>
      <c r="WGW16" s="770"/>
      <c r="WGX16" s="770"/>
      <c r="WGY16" s="770"/>
      <c r="WGZ16" s="771"/>
      <c r="WHA16" s="770"/>
      <c r="WHB16" s="770"/>
      <c r="WHC16" s="770"/>
      <c r="WHD16" s="770"/>
      <c r="WHE16" s="770"/>
      <c r="WHF16" s="771"/>
      <c r="WHG16" s="770"/>
      <c r="WHH16" s="770"/>
      <c r="WHI16" s="770"/>
      <c r="WHJ16" s="770"/>
      <c r="WHK16" s="770"/>
      <c r="WHL16" s="771"/>
      <c r="WHM16" s="770"/>
      <c r="WHN16" s="770"/>
      <c r="WHO16" s="770"/>
      <c r="WHP16" s="770"/>
      <c r="WHQ16" s="770"/>
      <c r="WHR16" s="771"/>
      <c r="WHS16" s="770"/>
      <c r="WHT16" s="770"/>
      <c r="WHU16" s="770"/>
      <c r="WHV16" s="770"/>
      <c r="WHW16" s="770"/>
      <c r="WHX16" s="771"/>
      <c r="WHY16" s="770"/>
      <c r="WHZ16" s="770"/>
      <c r="WIA16" s="770"/>
      <c r="WIB16" s="770"/>
      <c r="WIC16" s="770"/>
      <c r="WID16" s="771"/>
      <c r="WIE16" s="770"/>
      <c r="WIF16" s="770"/>
      <c r="WIG16" s="770"/>
      <c r="WIH16" s="770"/>
      <c r="WII16" s="770"/>
      <c r="WIJ16" s="771"/>
      <c r="WIK16" s="770"/>
      <c r="WIL16" s="770"/>
      <c r="WIM16" s="770"/>
      <c r="WIN16" s="770"/>
      <c r="WIO16" s="770"/>
      <c r="WIP16" s="771"/>
      <c r="WIQ16" s="770"/>
      <c r="WIR16" s="770"/>
      <c r="WIS16" s="770"/>
      <c r="WIT16" s="770"/>
      <c r="WIU16" s="770"/>
      <c r="WIV16" s="771"/>
      <c r="WIW16" s="770"/>
      <c r="WIX16" s="770"/>
      <c r="WIY16" s="770"/>
      <c r="WIZ16" s="770"/>
      <c r="WJA16" s="770"/>
      <c r="WJB16" s="771"/>
      <c r="WJC16" s="770"/>
      <c r="WJD16" s="770"/>
      <c r="WJE16" s="770"/>
      <c r="WJF16" s="770"/>
      <c r="WJG16" s="770"/>
      <c r="WJH16" s="771"/>
      <c r="WJI16" s="770"/>
      <c r="WJJ16" s="770"/>
      <c r="WJK16" s="770"/>
      <c r="WJL16" s="770"/>
      <c r="WJM16" s="770"/>
      <c r="WJN16" s="771"/>
      <c r="WJO16" s="770"/>
      <c r="WJP16" s="770"/>
      <c r="WJQ16" s="770"/>
      <c r="WJR16" s="770"/>
      <c r="WJS16" s="770"/>
      <c r="WJT16" s="771"/>
      <c r="WJU16" s="770"/>
      <c r="WJV16" s="770"/>
      <c r="WJW16" s="770"/>
      <c r="WJX16" s="770"/>
      <c r="WJY16" s="770"/>
      <c r="WJZ16" s="771"/>
      <c r="WKA16" s="770"/>
      <c r="WKB16" s="770"/>
      <c r="WKC16" s="770"/>
      <c r="WKD16" s="770"/>
      <c r="WKE16" s="770"/>
      <c r="WKF16" s="771"/>
      <c r="WKG16" s="770"/>
      <c r="WKH16" s="770"/>
      <c r="WKI16" s="770"/>
      <c r="WKJ16" s="770"/>
      <c r="WKK16" s="770"/>
      <c r="WKL16" s="771"/>
      <c r="WKM16" s="770"/>
      <c r="WKN16" s="770"/>
      <c r="WKO16" s="770"/>
      <c r="WKP16" s="770"/>
      <c r="WKQ16" s="770"/>
      <c r="WKR16" s="771"/>
      <c r="WKS16" s="770"/>
      <c r="WKT16" s="770"/>
      <c r="WKU16" s="770"/>
      <c r="WKV16" s="770"/>
      <c r="WKW16" s="770"/>
      <c r="WKX16" s="771"/>
      <c r="WKY16" s="770"/>
      <c r="WKZ16" s="770"/>
      <c r="WLA16" s="770"/>
      <c r="WLB16" s="770"/>
      <c r="WLC16" s="770"/>
      <c r="WLD16" s="771"/>
      <c r="WLE16" s="770"/>
      <c r="WLF16" s="770"/>
      <c r="WLG16" s="770"/>
      <c r="WLH16" s="770"/>
      <c r="WLI16" s="770"/>
      <c r="WLJ16" s="771"/>
      <c r="WLK16" s="770"/>
      <c r="WLL16" s="770"/>
      <c r="WLM16" s="770"/>
      <c r="WLN16" s="770"/>
      <c r="WLO16" s="770"/>
      <c r="WLP16" s="771"/>
      <c r="WLQ16" s="770"/>
      <c r="WLR16" s="770"/>
      <c r="WLS16" s="770"/>
      <c r="WLT16" s="770"/>
      <c r="WLU16" s="770"/>
      <c r="WLV16" s="771"/>
      <c r="WLW16" s="770"/>
      <c r="WLX16" s="770"/>
      <c r="WLY16" s="770"/>
      <c r="WLZ16" s="770"/>
      <c r="WMA16" s="770"/>
      <c r="WMB16" s="771"/>
      <c r="WMC16" s="770"/>
      <c r="WMD16" s="770"/>
      <c r="WME16" s="770"/>
      <c r="WMF16" s="770"/>
      <c r="WMG16" s="770"/>
      <c r="WMH16" s="771"/>
      <c r="WMI16" s="770"/>
      <c r="WMJ16" s="770"/>
      <c r="WMK16" s="770"/>
      <c r="WML16" s="770"/>
      <c r="WMM16" s="770"/>
      <c r="WMN16" s="771"/>
      <c r="WMO16" s="770"/>
      <c r="WMP16" s="770"/>
      <c r="WMQ16" s="770"/>
      <c r="WMR16" s="770"/>
      <c r="WMS16" s="770"/>
      <c r="WMT16" s="771"/>
      <c r="WMU16" s="770"/>
      <c r="WMV16" s="770"/>
      <c r="WMW16" s="770"/>
      <c r="WMX16" s="770"/>
      <c r="WMY16" s="770"/>
      <c r="WMZ16" s="771"/>
      <c r="WNA16" s="770"/>
      <c r="WNB16" s="770"/>
      <c r="WNC16" s="770"/>
      <c r="WND16" s="770"/>
      <c r="WNE16" s="770"/>
      <c r="WNF16" s="771"/>
      <c r="WNG16" s="770"/>
      <c r="WNH16" s="770"/>
      <c r="WNI16" s="770"/>
      <c r="WNJ16" s="770"/>
      <c r="WNK16" s="770"/>
      <c r="WNL16" s="771"/>
      <c r="WNM16" s="770"/>
      <c r="WNN16" s="770"/>
      <c r="WNO16" s="770"/>
      <c r="WNP16" s="770"/>
      <c r="WNQ16" s="770"/>
      <c r="WNR16" s="771"/>
      <c r="WNS16" s="770"/>
      <c r="WNT16" s="770"/>
      <c r="WNU16" s="770"/>
      <c r="WNV16" s="770"/>
      <c r="WNW16" s="770"/>
      <c r="WNX16" s="771"/>
      <c r="WNY16" s="770"/>
      <c r="WNZ16" s="770"/>
      <c r="WOA16" s="770"/>
      <c r="WOB16" s="770"/>
      <c r="WOC16" s="770"/>
      <c r="WOD16" s="771"/>
      <c r="WOE16" s="770"/>
      <c r="WOF16" s="770"/>
      <c r="WOG16" s="770"/>
      <c r="WOH16" s="770"/>
      <c r="WOI16" s="770"/>
      <c r="WOJ16" s="771"/>
      <c r="WOK16" s="770"/>
      <c r="WOL16" s="770"/>
      <c r="WOM16" s="770"/>
      <c r="WON16" s="770"/>
      <c r="WOO16" s="770"/>
      <c r="WOP16" s="771"/>
      <c r="WOQ16" s="770"/>
      <c r="WOR16" s="770"/>
      <c r="WOS16" s="770"/>
      <c r="WOT16" s="770"/>
      <c r="WOU16" s="770"/>
      <c r="WOV16" s="771"/>
      <c r="WOW16" s="770"/>
      <c r="WOX16" s="770"/>
      <c r="WOY16" s="770"/>
      <c r="WOZ16" s="770"/>
      <c r="WPA16" s="770"/>
      <c r="WPB16" s="771"/>
      <c r="WPC16" s="770"/>
      <c r="WPD16" s="770"/>
      <c r="WPE16" s="770"/>
      <c r="WPF16" s="770"/>
      <c r="WPG16" s="770"/>
      <c r="WPH16" s="771"/>
      <c r="WPI16" s="770"/>
      <c r="WPJ16" s="770"/>
      <c r="WPK16" s="770"/>
      <c r="WPL16" s="770"/>
      <c r="WPM16" s="770"/>
      <c r="WPN16" s="771"/>
      <c r="WPO16" s="770"/>
      <c r="WPP16" s="770"/>
      <c r="WPQ16" s="770"/>
      <c r="WPR16" s="770"/>
      <c r="WPS16" s="770"/>
      <c r="WPT16" s="771"/>
      <c r="WPU16" s="770"/>
      <c r="WPV16" s="770"/>
      <c r="WPW16" s="770"/>
      <c r="WPX16" s="770"/>
      <c r="WPY16" s="770"/>
      <c r="WPZ16" s="771"/>
      <c r="WQA16" s="770"/>
      <c r="WQB16" s="770"/>
      <c r="WQC16" s="770"/>
      <c r="WQD16" s="770"/>
      <c r="WQE16" s="770"/>
      <c r="WQF16" s="771"/>
      <c r="WQG16" s="770"/>
      <c r="WQH16" s="770"/>
      <c r="WQI16" s="770"/>
      <c r="WQJ16" s="770"/>
      <c r="WQK16" s="770"/>
      <c r="WQL16" s="771"/>
      <c r="WQM16" s="770"/>
      <c r="WQN16" s="770"/>
      <c r="WQO16" s="770"/>
      <c r="WQP16" s="770"/>
      <c r="WQQ16" s="770"/>
      <c r="WQR16" s="771"/>
      <c r="WQS16" s="770"/>
      <c r="WQT16" s="770"/>
      <c r="WQU16" s="770"/>
      <c r="WQV16" s="770"/>
      <c r="WQW16" s="770"/>
      <c r="WQX16" s="771"/>
      <c r="WQY16" s="770"/>
      <c r="WQZ16" s="770"/>
      <c r="WRA16" s="770"/>
      <c r="WRB16" s="770"/>
      <c r="WRC16" s="770"/>
      <c r="WRD16" s="771"/>
      <c r="WRE16" s="770"/>
      <c r="WRF16" s="770"/>
      <c r="WRG16" s="770"/>
      <c r="WRH16" s="770"/>
      <c r="WRI16" s="770"/>
      <c r="WRJ16" s="771"/>
      <c r="WRK16" s="770"/>
      <c r="WRL16" s="770"/>
      <c r="WRM16" s="770"/>
      <c r="WRN16" s="770"/>
      <c r="WRO16" s="770"/>
      <c r="WRP16" s="771"/>
      <c r="WRQ16" s="770"/>
      <c r="WRR16" s="770"/>
      <c r="WRS16" s="770"/>
      <c r="WRT16" s="770"/>
      <c r="WRU16" s="770"/>
      <c r="WRV16" s="771"/>
      <c r="WRW16" s="770"/>
      <c r="WRX16" s="770"/>
      <c r="WRY16" s="770"/>
      <c r="WRZ16" s="770"/>
      <c r="WSA16" s="770"/>
      <c r="WSB16" s="771"/>
      <c r="WSC16" s="770"/>
      <c r="WSD16" s="770"/>
      <c r="WSE16" s="770"/>
      <c r="WSF16" s="770"/>
      <c r="WSG16" s="770"/>
      <c r="WSH16" s="771"/>
      <c r="WSI16" s="770"/>
      <c r="WSJ16" s="770"/>
      <c r="WSK16" s="770"/>
      <c r="WSL16" s="770"/>
      <c r="WSM16" s="770"/>
      <c r="WSN16" s="771"/>
      <c r="WSO16" s="770"/>
      <c r="WSP16" s="770"/>
      <c r="WSQ16" s="770"/>
      <c r="WSR16" s="770"/>
      <c r="WSS16" s="770"/>
      <c r="WST16" s="771"/>
      <c r="WSU16" s="770"/>
      <c r="WSV16" s="770"/>
      <c r="WSW16" s="770"/>
      <c r="WSX16" s="770"/>
      <c r="WSY16" s="770"/>
      <c r="WSZ16" s="771"/>
      <c r="WTA16" s="770"/>
      <c r="WTB16" s="770"/>
      <c r="WTC16" s="770"/>
      <c r="WTD16" s="770"/>
      <c r="WTE16" s="770"/>
      <c r="WTF16" s="771"/>
      <c r="WTG16" s="770"/>
      <c r="WTH16" s="770"/>
      <c r="WTI16" s="770"/>
      <c r="WTJ16" s="770"/>
      <c r="WTK16" s="770"/>
      <c r="WTL16" s="771"/>
      <c r="WTM16" s="770"/>
      <c r="WTN16" s="770"/>
      <c r="WTO16" s="770"/>
      <c r="WTP16" s="770"/>
      <c r="WTQ16" s="770"/>
      <c r="WTR16" s="771"/>
      <c r="WTS16" s="770"/>
      <c r="WTT16" s="770"/>
      <c r="WTU16" s="770"/>
      <c r="WTV16" s="770"/>
      <c r="WTW16" s="770"/>
      <c r="WTX16" s="771"/>
      <c r="WTY16" s="770"/>
      <c r="WTZ16" s="770"/>
      <c r="WUA16" s="770"/>
      <c r="WUB16" s="770"/>
      <c r="WUC16" s="770"/>
      <c r="WUD16" s="771"/>
      <c r="WUE16" s="770"/>
      <c r="WUF16" s="770"/>
      <c r="WUG16" s="770"/>
      <c r="WUH16" s="770"/>
      <c r="WUI16" s="770"/>
      <c r="WUJ16" s="771"/>
      <c r="WUK16" s="770"/>
      <c r="WUL16" s="770"/>
      <c r="WUM16" s="770"/>
      <c r="WUN16" s="770"/>
      <c r="WUO16" s="770"/>
      <c r="WUP16" s="771"/>
      <c r="WUQ16" s="770"/>
      <c r="WUR16" s="770"/>
      <c r="WUS16" s="770"/>
      <c r="WUT16" s="770"/>
      <c r="WUU16" s="770"/>
      <c r="WUV16" s="771"/>
      <c r="WUW16" s="770"/>
      <c r="WUX16" s="770"/>
      <c r="WUY16" s="770"/>
      <c r="WUZ16" s="770"/>
      <c r="WVA16" s="770"/>
      <c r="WVB16" s="771"/>
      <c r="WVC16" s="770"/>
      <c r="WVD16" s="770"/>
      <c r="WVE16" s="770"/>
      <c r="WVF16" s="770"/>
      <c r="WVG16" s="770"/>
      <c r="WVH16" s="771"/>
      <c r="WVI16" s="770"/>
      <c r="WVJ16" s="770"/>
      <c r="WVK16" s="770"/>
      <c r="WVL16" s="770"/>
      <c r="WVM16" s="770"/>
      <c r="WVN16" s="771"/>
      <c r="WVO16" s="770"/>
      <c r="WVP16" s="770"/>
      <c r="WVQ16" s="770"/>
      <c r="WVR16" s="770"/>
      <c r="WVS16" s="770"/>
      <c r="WVT16" s="771"/>
      <c r="WVU16" s="770"/>
      <c r="WVV16" s="770"/>
      <c r="WVW16" s="770"/>
      <c r="WVX16" s="770"/>
      <c r="WVY16" s="770"/>
      <c r="WVZ16" s="771"/>
      <c r="WWA16" s="770"/>
      <c r="WWB16" s="770"/>
      <c r="WWC16" s="770"/>
      <c r="WWD16" s="770"/>
      <c r="WWE16" s="770"/>
      <c r="WWF16" s="771"/>
      <c r="WWG16" s="770"/>
      <c r="WWH16" s="770"/>
      <c r="WWI16" s="770"/>
      <c r="WWJ16" s="770"/>
      <c r="WWK16" s="770"/>
      <c r="WWL16" s="771"/>
      <c r="WWM16" s="770"/>
      <c r="WWN16" s="770"/>
      <c r="WWO16" s="770"/>
      <c r="WWP16" s="770"/>
      <c r="WWQ16" s="770"/>
      <c r="WWR16" s="771"/>
      <c r="WWS16" s="770"/>
      <c r="WWT16" s="770"/>
      <c r="WWU16" s="770"/>
      <c r="WWV16" s="770"/>
      <c r="WWW16" s="770"/>
      <c r="WWX16" s="771"/>
      <c r="WWY16" s="770"/>
      <c r="WWZ16" s="770"/>
      <c r="WXA16" s="770"/>
      <c r="WXB16" s="770"/>
      <c r="WXC16" s="770"/>
      <c r="WXD16" s="771"/>
      <c r="WXE16" s="770"/>
      <c r="WXF16" s="770"/>
      <c r="WXG16" s="770"/>
      <c r="WXH16" s="770"/>
      <c r="WXI16" s="770"/>
      <c r="WXJ16" s="771"/>
      <c r="WXK16" s="770"/>
      <c r="WXL16" s="770"/>
      <c r="WXM16" s="770"/>
      <c r="WXN16" s="770"/>
      <c r="WXO16" s="770"/>
      <c r="WXP16" s="771"/>
      <c r="WXQ16" s="770"/>
      <c r="WXR16" s="770"/>
      <c r="WXS16" s="770"/>
      <c r="WXT16" s="770"/>
      <c r="WXU16" s="770"/>
      <c r="WXV16" s="771"/>
      <c r="WXW16" s="770"/>
      <c r="WXX16" s="770"/>
      <c r="WXY16" s="770"/>
      <c r="WXZ16" s="770"/>
      <c r="WYA16" s="770"/>
      <c r="WYB16" s="771"/>
      <c r="WYC16" s="770"/>
      <c r="WYD16" s="770"/>
      <c r="WYE16" s="770"/>
      <c r="WYF16" s="770"/>
      <c r="WYG16" s="770"/>
      <c r="WYH16" s="771"/>
      <c r="WYI16" s="770"/>
      <c r="WYJ16" s="770"/>
      <c r="WYK16" s="770"/>
      <c r="WYL16" s="770"/>
      <c r="WYM16" s="770"/>
      <c r="WYN16" s="771"/>
      <c r="WYO16" s="770"/>
      <c r="WYP16" s="770"/>
      <c r="WYQ16" s="770"/>
      <c r="WYR16" s="770"/>
      <c r="WYS16" s="770"/>
      <c r="WYT16" s="771"/>
      <c r="WYU16" s="770"/>
      <c r="WYV16" s="770"/>
      <c r="WYW16" s="770"/>
      <c r="WYX16" s="770"/>
      <c r="WYY16" s="770"/>
      <c r="WYZ16" s="771"/>
      <c r="WZA16" s="770"/>
      <c r="WZB16" s="770"/>
      <c r="WZC16" s="770"/>
      <c r="WZD16" s="770"/>
      <c r="WZE16" s="770"/>
      <c r="WZF16" s="771"/>
      <c r="WZG16" s="770"/>
      <c r="WZH16" s="770"/>
      <c r="WZI16" s="770"/>
      <c r="WZJ16" s="770"/>
      <c r="WZK16" s="770"/>
      <c r="WZL16" s="771"/>
      <c r="WZM16" s="770"/>
      <c r="WZN16" s="770"/>
      <c r="WZO16" s="770"/>
      <c r="WZP16" s="770"/>
      <c r="WZQ16" s="770"/>
      <c r="WZR16" s="771"/>
      <c r="WZS16" s="770"/>
      <c r="WZT16" s="770"/>
      <c r="WZU16" s="770"/>
      <c r="WZV16" s="770"/>
      <c r="WZW16" s="770"/>
      <c r="WZX16" s="771"/>
      <c r="WZY16" s="770"/>
      <c r="WZZ16" s="770"/>
      <c r="XAA16" s="770"/>
      <c r="XAB16" s="770"/>
      <c r="XAC16" s="770"/>
      <c r="XAD16" s="771"/>
      <c r="XAE16" s="770"/>
      <c r="XAF16" s="770"/>
      <c r="XAG16" s="770"/>
      <c r="XAH16" s="770"/>
      <c r="XAI16" s="770"/>
      <c r="XAJ16" s="771"/>
      <c r="XAK16" s="770"/>
      <c r="XAL16" s="770"/>
      <c r="XAM16" s="770"/>
      <c r="XAN16" s="770"/>
      <c r="XAO16" s="770"/>
      <c r="XAP16" s="771"/>
      <c r="XAQ16" s="770"/>
      <c r="XAR16" s="770"/>
      <c r="XAS16" s="770"/>
      <c r="XAT16" s="770"/>
      <c r="XAU16" s="770"/>
      <c r="XAV16" s="771"/>
      <c r="XAW16" s="770"/>
      <c r="XAX16" s="770"/>
      <c r="XAY16" s="770"/>
      <c r="XAZ16" s="770"/>
      <c r="XBA16" s="770"/>
      <c r="XBB16" s="771"/>
      <c r="XBC16" s="770"/>
      <c r="XBD16" s="770"/>
      <c r="XBE16" s="770"/>
      <c r="XBF16" s="770"/>
      <c r="XBG16" s="770"/>
      <c r="XBH16" s="771"/>
      <c r="XBI16" s="770"/>
      <c r="XBJ16" s="770"/>
      <c r="XBK16" s="770"/>
      <c r="XBL16" s="770"/>
      <c r="XBM16" s="770"/>
      <c r="XBN16" s="771"/>
      <c r="XBO16" s="770"/>
      <c r="XBP16" s="770"/>
      <c r="XBQ16" s="770"/>
      <c r="XBR16" s="770"/>
      <c r="XBS16" s="770"/>
      <c r="XBT16" s="771"/>
      <c r="XBU16" s="770"/>
      <c r="XBV16" s="770"/>
      <c r="XBW16" s="770"/>
      <c r="XBX16" s="770"/>
      <c r="XBY16" s="770"/>
      <c r="XBZ16" s="771"/>
      <c r="XCA16" s="770"/>
      <c r="XCB16" s="770"/>
      <c r="XCC16" s="770"/>
      <c r="XCD16" s="770"/>
      <c r="XCE16" s="770"/>
      <c r="XCF16" s="771"/>
      <c r="XCG16" s="770"/>
      <c r="XCH16" s="770"/>
      <c r="XCI16" s="770"/>
      <c r="XCJ16" s="770"/>
      <c r="XCK16" s="770"/>
      <c r="XCL16" s="771"/>
      <c r="XCM16" s="770"/>
      <c r="XCN16" s="770"/>
      <c r="XCO16" s="770"/>
      <c r="XCP16" s="770"/>
      <c r="XCQ16" s="770"/>
      <c r="XCR16" s="771"/>
      <c r="XCS16" s="770"/>
      <c r="XCT16" s="770"/>
      <c r="XCU16" s="770"/>
      <c r="XCV16" s="770"/>
      <c r="XCW16" s="770"/>
      <c r="XCX16" s="771"/>
      <c r="XCY16" s="770"/>
      <c r="XCZ16" s="770"/>
      <c r="XDA16" s="770"/>
      <c r="XDB16" s="770"/>
      <c r="XDC16" s="770"/>
      <c r="XDD16" s="771"/>
      <c r="XDE16" s="770"/>
      <c r="XDF16" s="770"/>
      <c r="XDG16" s="770"/>
      <c r="XDH16" s="770"/>
      <c r="XDI16" s="770"/>
      <c r="XDJ16" s="771"/>
      <c r="XDK16" s="770"/>
      <c r="XDL16" s="770"/>
      <c r="XDM16" s="770"/>
      <c r="XDN16" s="770"/>
      <c r="XDO16" s="770"/>
      <c r="XDP16" s="771"/>
      <c r="XDQ16" s="770"/>
      <c r="XDR16" s="770"/>
      <c r="XDS16" s="770"/>
      <c r="XDT16" s="770"/>
      <c r="XDU16" s="770"/>
      <c r="XDV16" s="771"/>
      <c r="XDW16" s="770"/>
      <c r="XDX16" s="770"/>
      <c r="XDY16" s="770"/>
      <c r="XDZ16" s="770"/>
      <c r="XEA16" s="770"/>
      <c r="XEB16" s="771"/>
      <c r="XEC16" s="770"/>
      <c r="XED16" s="770"/>
      <c r="XEE16" s="770"/>
      <c r="XEF16" s="770"/>
      <c r="XEG16" s="770"/>
      <c r="XEH16" s="771"/>
      <c r="XEI16" s="770"/>
      <c r="XEJ16" s="770"/>
      <c r="XEK16" s="770"/>
      <c r="XEL16" s="770"/>
      <c r="XEM16" s="770"/>
      <c r="XEN16" s="771"/>
      <c r="XEO16" s="770"/>
      <c r="XEP16" s="770"/>
      <c r="XEQ16" s="770"/>
      <c r="XER16" s="770"/>
      <c r="XES16" s="770"/>
      <c r="XET16" s="771"/>
      <c r="XEU16" s="770"/>
      <c r="XEV16" s="770"/>
      <c r="XEW16" s="770"/>
      <c r="XEX16" s="770"/>
      <c r="XEY16" s="770"/>
      <c r="XEZ16" s="771"/>
      <c r="XFA16" s="770"/>
      <c r="XFB16" s="770"/>
      <c r="XFC16" s="770"/>
      <c r="XFD16" s="770"/>
    </row>
    <row r="17" spans="1:16384" x14ac:dyDescent="0.25">
      <c r="A17" s="715"/>
      <c r="B17" s="697"/>
      <c r="C17" s="697"/>
      <c r="D17" s="697"/>
      <c r="E17" s="697"/>
      <c r="F17" s="698"/>
    </row>
    <row r="18" spans="1:16384" x14ac:dyDescent="0.25">
      <c r="A18" s="715" t="str">
        <f>'C2.a elektro'!A2</f>
        <v>C.2.A.</v>
      </c>
      <c r="B18" s="697" t="str">
        <f>'C2.a elektro'!B2</f>
        <v>ELEKTROINSTALACIJA ZGRADE</v>
      </c>
      <c r="C18" s="697" t="s">
        <v>788</v>
      </c>
      <c r="D18" s="698">
        <f>'C2.a elektro'!G389</f>
        <v>0</v>
      </c>
    </row>
    <row r="19" spans="1:16384" x14ac:dyDescent="0.25">
      <c r="A19" s="715"/>
      <c r="B19" s="697"/>
      <c r="C19" s="697"/>
      <c r="D19" s="697"/>
      <c r="F19" s="698"/>
    </row>
    <row r="20" spans="1:16384" x14ac:dyDescent="0.25">
      <c r="A20" s="715" t="str">
        <f>'C.2.b. vatrodojava'!A2</f>
        <v>C.2.B.</v>
      </c>
      <c r="B20" s="697" t="str">
        <f>'C.2.b. vatrodojava'!B2</f>
        <v xml:space="preserve">INSTALACIJA VATRODOJAVE </v>
      </c>
      <c r="C20" s="697" t="s">
        <v>788</v>
      </c>
      <c r="D20" s="698">
        <f>'C.2.b. vatrodojava'!G58</f>
        <v>0</v>
      </c>
    </row>
    <row r="21" spans="1:16384" x14ac:dyDescent="0.25">
      <c r="A21" s="716"/>
      <c r="B21" s="699"/>
      <c r="C21" s="697"/>
      <c r="D21" s="697"/>
      <c r="E21" s="697"/>
      <c r="F21" s="698"/>
    </row>
    <row r="22" spans="1:16384" s="774" customFormat="1" ht="13.8" x14ac:dyDescent="0.25">
      <c r="A22" s="847" t="s">
        <v>1575</v>
      </c>
      <c r="B22" s="772" t="s">
        <v>392</v>
      </c>
      <c r="C22" s="772"/>
      <c r="D22" s="772"/>
      <c r="E22" s="772" t="s">
        <v>788</v>
      </c>
      <c r="F22" s="773">
        <f>SUM(D24:D30)</f>
        <v>0</v>
      </c>
      <c r="G22" s="772"/>
      <c r="H22" s="772"/>
      <c r="I22" s="772"/>
      <c r="J22" s="772"/>
      <c r="K22" s="772"/>
      <c r="L22" s="773"/>
      <c r="M22" s="772"/>
      <c r="N22" s="772"/>
      <c r="O22" s="772"/>
      <c r="P22" s="772"/>
      <c r="Q22" s="772"/>
      <c r="R22" s="773"/>
      <c r="S22" s="772"/>
      <c r="T22" s="772"/>
      <c r="U22" s="772"/>
      <c r="V22" s="772"/>
      <c r="W22" s="772"/>
      <c r="X22" s="773"/>
      <c r="Y22" s="772"/>
      <c r="Z22" s="772"/>
      <c r="AA22" s="772"/>
      <c r="AB22" s="772"/>
      <c r="AC22" s="772"/>
      <c r="AD22" s="773"/>
      <c r="AE22" s="772"/>
      <c r="AF22" s="772"/>
      <c r="AG22" s="772"/>
      <c r="AH22" s="772"/>
      <c r="AI22" s="772"/>
      <c r="AJ22" s="773"/>
      <c r="AK22" s="772"/>
      <c r="AL22" s="772"/>
      <c r="AM22" s="772"/>
      <c r="AN22" s="772"/>
      <c r="AO22" s="772"/>
      <c r="AP22" s="773"/>
      <c r="AQ22" s="772"/>
      <c r="AR22" s="772"/>
      <c r="AS22" s="772"/>
      <c r="AT22" s="772"/>
      <c r="AU22" s="772"/>
      <c r="AV22" s="773"/>
      <c r="AW22" s="772"/>
      <c r="AX22" s="772"/>
      <c r="AY22" s="772"/>
      <c r="AZ22" s="772"/>
      <c r="BA22" s="772"/>
      <c r="BB22" s="773"/>
      <c r="BC22" s="772"/>
      <c r="BD22" s="772"/>
      <c r="BE22" s="772"/>
      <c r="BF22" s="772"/>
      <c r="BG22" s="772"/>
      <c r="BH22" s="773"/>
      <c r="BI22" s="772"/>
      <c r="BJ22" s="772"/>
      <c r="BK22" s="772"/>
      <c r="BL22" s="772"/>
      <c r="BM22" s="772"/>
      <c r="BN22" s="773"/>
      <c r="BO22" s="772"/>
      <c r="BP22" s="772"/>
      <c r="BQ22" s="772"/>
      <c r="BR22" s="772"/>
      <c r="BS22" s="772"/>
      <c r="BT22" s="773"/>
      <c r="BU22" s="772"/>
      <c r="BV22" s="772"/>
      <c r="BW22" s="772"/>
      <c r="BX22" s="772"/>
      <c r="BY22" s="772"/>
      <c r="BZ22" s="773"/>
      <c r="CA22" s="772"/>
      <c r="CB22" s="772"/>
      <c r="CC22" s="772"/>
      <c r="CD22" s="772"/>
      <c r="CE22" s="772"/>
      <c r="CF22" s="773"/>
      <c r="CG22" s="772"/>
      <c r="CH22" s="772"/>
      <c r="CI22" s="772"/>
      <c r="CJ22" s="772"/>
      <c r="CK22" s="772"/>
      <c r="CL22" s="773"/>
      <c r="CM22" s="772"/>
      <c r="CN22" s="772"/>
      <c r="CO22" s="772"/>
      <c r="CP22" s="772"/>
      <c r="CQ22" s="772"/>
      <c r="CR22" s="773"/>
      <c r="CS22" s="772"/>
      <c r="CT22" s="772"/>
      <c r="CU22" s="772"/>
      <c r="CV22" s="772"/>
      <c r="CW22" s="772"/>
      <c r="CX22" s="773"/>
      <c r="CY22" s="772"/>
      <c r="CZ22" s="772"/>
      <c r="DA22" s="772"/>
      <c r="DB22" s="772"/>
      <c r="DC22" s="772"/>
      <c r="DD22" s="773"/>
      <c r="DE22" s="772"/>
      <c r="DF22" s="772"/>
      <c r="DG22" s="772"/>
      <c r="DH22" s="772"/>
      <c r="DI22" s="772"/>
      <c r="DJ22" s="773"/>
      <c r="DK22" s="772"/>
      <c r="DL22" s="772"/>
      <c r="DM22" s="772"/>
      <c r="DN22" s="772"/>
      <c r="DO22" s="772"/>
      <c r="DP22" s="773"/>
      <c r="DQ22" s="772"/>
      <c r="DR22" s="772"/>
      <c r="DS22" s="772"/>
      <c r="DT22" s="772"/>
      <c r="DU22" s="772"/>
      <c r="DV22" s="773"/>
      <c r="DW22" s="772"/>
      <c r="DX22" s="772"/>
      <c r="DY22" s="772"/>
      <c r="DZ22" s="772"/>
      <c r="EA22" s="772"/>
      <c r="EB22" s="773"/>
      <c r="EC22" s="772"/>
      <c r="ED22" s="772"/>
      <c r="EE22" s="772"/>
      <c r="EF22" s="772"/>
      <c r="EG22" s="772"/>
      <c r="EH22" s="773"/>
      <c r="EI22" s="772"/>
      <c r="EJ22" s="772"/>
      <c r="EK22" s="772"/>
      <c r="EL22" s="772"/>
      <c r="EM22" s="772"/>
      <c r="EN22" s="773"/>
      <c r="EO22" s="772"/>
      <c r="EP22" s="772"/>
      <c r="EQ22" s="772"/>
      <c r="ER22" s="772"/>
      <c r="ES22" s="772"/>
      <c r="ET22" s="773"/>
      <c r="EU22" s="772"/>
      <c r="EV22" s="772"/>
      <c r="EW22" s="772"/>
      <c r="EX22" s="772"/>
      <c r="EY22" s="772"/>
      <c r="EZ22" s="773"/>
      <c r="FA22" s="772"/>
      <c r="FB22" s="772"/>
      <c r="FC22" s="772"/>
      <c r="FD22" s="772"/>
      <c r="FE22" s="772"/>
      <c r="FF22" s="773"/>
      <c r="FG22" s="772"/>
      <c r="FH22" s="772"/>
      <c r="FI22" s="772"/>
      <c r="FJ22" s="772"/>
      <c r="FK22" s="772"/>
      <c r="FL22" s="773"/>
      <c r="FM22" s="772"/>
      <c r="FN22" s="772"/>
      <c r="FO22" s="772"/>
      <c r="FP22" s="772"/>
      <c r="FQ22" s="772"/>
      <c r="FR22" s="773"/>
      <c r="FS22" s="772"/>
      <c r="FT22" s="772"/>
      <c r="FU22" s="772"/>
      <c r="FV22" s="772"/>
      <c r="FW22" s="772"/>
      <c r="FX22" s="773"/>
      <c r="FY22" s="772"/>
      <c r="FZ22" s="772"/>
      <c r="GA22" s="772"/>
      <c r="GB22" s="772"/>
      <c r="GC22" s="772"/>
      <c r="GD22" s="773"/>
      <c r="GE22" s="772"/>
      <c r="GF22" s="772"/>
      <c r="GG22" s="772"/>
      <c r="GH22" s="772"/>
      <c r="GI22" s="772"/>
      <c r="GJ22" s="773"/>
      <c r="GK22" s="772"/>
      <c r="GL22" s="772"/>
      <c r="GM22" s="772"/>
      <c r="GN22" s="772"/>
      <c r="GO22" s="772"/>
      <c r="GP22" s="773"/>
      <c r="GQ22" s="772"/>
      <c r="GR22" s="772"/>
      <c r="GS22" s="772"/>
      <c r="GT22" s="772"/>
      <c r="GU22" s="772"/>
      <c r="GV22" s="773"/>
      <c r="GW22" s="772"/>
      <c r="GX22" s="772"/>
      <c r="GY22" s="772"/>
      <c r="GZ22" s="772"/>
      <c r="HA22" s="772"/>
      <c r="HB22" s="773"/>
      <c r="HC22" s="772"/>
      <c r="HD22" s="772"/>
      <c r="HE22" s="772"/>
      <c r="HF22" s="772"/>
      <c r="HG22" s="772"/>
      <c r="HH22" s="773"/>
      <c r="HI22" s="772"/>
      <c r="HJ22" s="772"/>
      <c r="HK22" s="772"/>
      <c r="HL22" s="772"/>
      <c r="HM22" s="772"/>
      <c r="HN22" s="773"/>
      <c r="HO22" s="772"/>
      <c r="HP22" s="772"/>
      <c r="HQ22" s="772"/>
      <c r="HR22" s="772"/>
      <c r="HS22" s="772"/>
      <c r="HT22" s="773"/>
      <c r="HU22" s="772"/>
      <c r="HV22" s="772"/>
      <c r="HW22" s="772"/>
      <c r="HX22" s="772"/>
      <c r="HY22" s="772"/>
      <c r="HZ22" s="773"/>
      <c r="IA22" s="772"/>
      <c r="IB22" s="772"/>
      <c r="IC22" s="772"/>
      <c r="ID22" s="772"/>
      <c r="IE22" s="772"/>
      <c r="IF22" s="773"/>
      <c r="IG22" s="772"/>
      <c r="IH22" s="772"/>
      <c r="II22" s="772"/>
      <c r="IJ22" s="772"/>
      <c r="IK22" s="772"/>
      <c r="IL22" s="773"/>
      <c r="IM22" s="772"/>
      <c r="IN22" s="772"/>
      <c r="IO22" s="772"/>
      <c r="IP22" s="772"/>
      <c r="IQ22" s="772"/>
      <c r="IR22" s="773"/>
      <c r="IS22" s="772"/>
      <c r="IT22" s="772"/>
      <c r="IU22" s="772"/>
      <c r="IV22" s="772"/>
      <c r="IW22" s="772"/>
      <c r="IX22" s="773"/>
      <c r="IY22" s="772"/>
      <c r="IZ22" s="772"/>
      <c r="JA22" s="772"/>
      <c r="JB22" s="772"/>
      <c r="JC22" s="772"/>
      <c r="JD22" s="773"/>
      <c r="JE22" s="772"/>
      <c r="JF22" s="772"/>
      <c r="JG22" s="772"/>
      <c r="JH22" s="772"/>
      <c r="JI22" s="772"/>
      <c r="JJ22" s="773"/>
      <c r="JK22" s="772"/>
      <c r="JL22" s="772"/>
      <c r="JM22" s="772"/>
      <c r="JN22" s="772"/>
      <c r="JO22" s="772"/>
      <c r="JP22" s="773"/>
      <c r="JQ22" s="772"/>
      <c r="JR22" s="772"/>
      <c r="JS22" s="772"/>
      <c r="JT22" s="772"/>
      <c r="JU22" s="772"/>
      <c r="JV22" s="773"/>
      <c r="JW22" s="772"/>
      <c r="JX22" s="772"/>
      <c r="JY22" s="772"/>
      <c r="JZ22" s="772"/>
      <c r="KA22" s="772"/>
      <c r="KB22" s="773"/>
      <c r="KC22" s="772"/>
      <c r="KD22" s="772"/>
      <c r="KE22" s="772"/>
      <c r="KF22" s="772"/>
      <c r="KG22" s="772"/>
      <c r="KH22" s="773"/>
      <c r="KI22" s="772"/>
      <c r="KJ22" s="772"/>
      <c r="KK22" s="772"/>
      <c r="KL22" s="772"/>
      <c r="KM22" s="772"/>
      <c r="KN22" s="773"/>
      <c r="KO22" s="772"/>
      <c r="KP22" s="772"/>
      <c r="KQ22" s="772"/>
      <c r="KR22" s="772"/>
      <c r="KS22" s="772"/>
      <c r="KT22" s="773"/>
      <c r="KU22" s="772"/>
      <c r="KV22" s="772"/>
      <c r="KW22" s="772"/>
      <c r="KX22" s="772"/>
      <c r="KY22" s="772"/>
      <c r="KZ22" s="773"/>
      <c r="LA22" s="772"/>
      <c r="LB22" s="772"/>
      <c r="LC22" s="772"/>
      <c r="LD22" s="772"/>
      <c r="LE22" s="772"/>
      <c r="LF22" s="773"/>
      <c r="LG22" s="772"/>
      <c r="LH22" s="772"/>
      <c r="LI22" s="772"/>
      <c r="LJ22" s="772"/>
      <c r="LK22" s="772"/>
      <c r="LL22" s="773"/>
      <c r="LM22" s="772"/>
      <c r="LN22" s="772"/>
      <c r="LO22" s="772"/>
      <c r="LP22" s="772"/>
      <c r="LQ22" s="772"/>
      <c r="LR22" s="773"/>
      <c r="LS22" s="772"/>
      <c r="LT22" s="772"/>
      <c r="LU22" s="772"/>
      <c r="LV22" s="772"/>
      <c r="LW22" s="772"/>
      <c r="LX22" s="773"/>
      <c r="LY22" s="772"/>
      <c r="LZ22" s="772"/>
      <c r="MA22" s="772"/>
      <c r="MB22" s="772"/>
      <c r="MC22" s="772"/>
      <c r="MD22" s="773"/>
      <c r="ME22" s="772"/>
      <c r="MF22" s="772"/>
      <c r="MG22" s="772"/>
      <c r="MH22" s="772"/>
      <c r="MI22" s="772"/>
      <c r="MJ22" s="773"/>
      <c r="MK22" s="772"/>
      <c r="ML22" s="772"/>
      <c r="MM22" s="772"/>
      <c r="MN22" s="772"/>
      <c r="MO22" s="772"/>
      <c r="MP22" s="773"/>
      <c r="MQ22" s="772"/>
      <c r="MR22" s="772"/>
      <c r="MS22" s="772"/>
      <c r="MT22" s="772"/>
      <c r="MU22" s="772"/>
      <c r="MV22" s="773"/>
      <c r="MW22" s="772"/>
      <c r="MX22" s="772"/>
      <c r="MY22" s="772"/>
      <c r="MZ22" s="772"/>
      <c r="NA22" s="772"/>
      <c r="NB22" s="773"/>
      <c r="NC22" s="772"/>
      <c r="ND22" s="772"/>
      <c r="NE22" s="772"/>
      <c r="NF22" s="772"/>
      <c r="NG22" s="772"/>
      <c r="NH22" s="773"/>
      <c r="NI22" s="772"/>
      <c r="NJ22" s="772"/>
      <c r="NK22" s="772"/>
      <c r="NL22" s="772"/>
      <c r="NM22" s="772"/>
      <c r="NN22" s="773"/>
      <c r="NO22" s="772"/>
      <c r="NP22" s="772"/>
      <c r="NQ22" s="772"/>
      <c r="NR22" s="772"/>
      <c r="NS22" s="772"/>
      <c r="NT22" s="773"/>
      <c r="NU22" s="772"/>
      <c r="NV22" s="772"/>
      <c r="NW22" s="772"/>
      <c r="NX22" s="772"/>
      <c r="NY22" s="772"/>
      <c r="NZ22" s="773"/>
      <c r="OA22" s="772"/>
      <c r="OB22" s="772"/>
      <c r="OC22" s="772"/>
      <c r="OD22" s="772"/>
      <c r="OE22" s="772"/>
      <c r="OF22" s="773"/>
      <c r="OG22" s="772"/>
      <c r="OH22" s="772"/>
      <c r="OI22" s="772"/>
      <c r="OJ22" s="772"/>
      <c r="OK22" s="772"/>
      <c r="OL22" s="773"/>
      <c r="OM22" s="772"/>
      <c r="ON22" s="772"/>
      <c r="OO22" s="772"/>
      <c r="OP22" s="772"/>
      <c r="OQ22" s="772"/>
      <c r="OR22" s="773"/>
      <c r="OS22" s="772"/>
      <c r="OT22" s="772"/>
      <c r="OU22" s="772"/>
      <c r="OV22" s="772"/>
      <c r="OW22" s="772"/>
      <c r="OX22" s="773"/>
      <c r="OY22" s="772"/>
      <c r="OZ22" s="772"/>
      <c r="PA22" s="772"/>
      <c r="PB22" s="772"/>
      <c r="PC22" s="772"/>
      <c r="PD22" s="773"/>
      <c r="PE22" s="772"/>
      <c r="PF22" s="772"/>
      <c r="PG22" s="772"/>
      <c r="PH22" s="772"/>
      <c r="PI22" s="772"/>
      <c r="PJ22" s="773"/>
      <c r="PK22" s="772"/>
      <c r="PL22" s="772"/>
      <c r="PM22" s="772"/>
      <c r="PN22" s="772"/>
      <c r="PO22" s="772"/>
      <c r="PP22" s="773"/>
      <c r="PQ22" s="772"/>
      <c r="PR22" s="772"/>
      <c r="PS22" s="772"/>
      <c r="PT22" s="772"/>
      <c r="PU22" s="772"/>
      <c r="PV22" s="773"/>
      <c r="PW22" s="772"/>
      <c r="PX22" s="772"/>
      <c r="PY22" s="772"/>
      <c r="PZ22" s="772"/>
      <c r="QA22" s="772"/>
      <c r="QB22" s="773"/>
      <c r="QC22" s="772"/>
      <c r="QD22" s="772"/>
      <c r="QE22" s="772"/>
      <c r="QF22" s="772"/>
      <c r="QG22" s="772"/>
      <c r="QH22" s="773"/>
      <c r="QI22" s="772"/>
      <c r="QJ22" s="772"/>
      <c r="QK22" s="772"/>
      <c r="QL22" s="772"/>
      <c r="QM22" s="772"/>
      <c r="QN22" s="773"/>
      <c r="QO22" s="772"/>
      <c r="QP22" s="772"/>
      <c r="QQ22" s="772"/>
      <c r="QR22" s="772"/>
      <c r="QS22" s="772"/>
      <c r="QT22" s="773"/>
      <c r="QU22" s="772"/>
      <c r="QV22" s="772"/>
      <c r="QW22" s="772"/>
      <c r="QX22" s="772"/>
      <c r="QY22" s="772"/>
      <c r="QZ22" s="773"/>
      <c r="RA22" s="772"/>
      <c r="RB22" s="772"/>
      <c r="RC22" s="772"/>
      <c r="RD22" s="772"/>
      <c r="RE22" s="772"/>
      <c r="RF22" s="773"/>
      <c r="RG22" s="772"/>
      <c r="RH22" s="772"/>
      <c r="RI22" s="772"/>
      <c r="RJ22" s="772"/>
      <c r="RK22" s="772"/>
      <c r="RL22" s="773"/>
      <c r="RM22" s="772"/>
      <c r="RN22" s="772"/>
      <c r="RO22" s="772"/>
      <c r="RP22" s="772"/>
      <c r="RQ22" s="772"/>
      <c r="RR22" s="773"/>
      <c r="RS22" s="772"/>
      <c r="RT22" s="772"/>
      <c r="RU22" s="772"/>
      <c r="RV22" s="772"/>
      <c r="RW22" s="772"/>
      <c r="RX22" s="773"/>
      <c r="RY22" s="772"/>
      <c r="RZ22" s="772"/>
      <c r="SA22" s="772"/>
      <c r="SB22" s="772"/>
      <c r="SC22" s="772"/>
      <c r="SD22" s="773"/>
      <c r="SE22" s="772"/>
      <c r="SF22" s="772"/>
      <c r="SG22" s="772"/>
      <c r="SH22" s="772"/>
      <c r="SI22" s="772"/>
      <c r="SJ22" s="773"/>
      <c r="SK22" s="772"/>
      <c r="SL22" s="772"/>
      <c r="SM22" s="772"/>
      <c r="SN22" s="772"/>
      <c r="SO22" s="772"/>
      <c r="SP22" s="773"/>
      <c r="SQ22" s="772"/>
      <c r="SR22" s="772"/>
      <c r="SS22" s="772"/>
      <c r="ST22" s="772"/>
      <c r="SU22" s="772"/>
      <c r="SV22" s="773"/>
      <c r="SW22" s="772"/>
      <c r="SX22" s="772"/>
      <c r="SY22" s="772"/>
      <c r="SZ22" s="772"/>
      <c r="TA22" s="772"/>
      <c r="TB22" s="773"/>
      <c r="TC22" s="772"/>
      <c r="TD22" s="772"/>
      <c r="TE22" s="772"/>
      <c r="TF22" s="772"/>
      <c r="TG22" s="772"/>
      <c r="TH22" s="773"/>
      <c r="TI22" s="772"/>
      <c r="TJ22" s="772"/>
      <c r="TK22" s="772"/>
      <c r="TL22" s="772"/>
      <c r="TM22" s="772"/>
      <c r="TN22" s="773"/>
      <c r="TO22" s="772"/>
      <c r="TP22" s="772"/>
      <c r="TQ22" s="772"/>
      <c r="TR22" s="772"/>
      <c r="TS22" s="772"/>
      <c r="TT22" s="773"/>
      <c r="TU22" s="772"/>
      <c r="TV22" s="772"/>
      <c r="TW22" s="772"/>
      <c r="TX22" s="772"/>
      <c r="TY22" s="772"/>
      <c r="TZ22" s="773"/>
      <c r="UA22" s="772"/>
      <c r="UB22" s="772"/>
      <c r="UC22" s="772"/>
      <c r="UD22" s="772"/>
      <c r="UE22" s="772"/>
      <c r="UF22" s="773"/>
      <c r="UG22" s="772"/>
      <c r="UH22" s="772"/>
      <c r="UI22" s="772"/>
      <c r="UJ22" s="772"/>
      <c r="UK22" s="772"/>
      <c r="UL22" s="773"/>
      <c r="UM22" s="772"/>
      <c r="UN22" s="772"/>
      <c r="UO22" s="772"/>
      <c r="UP22" s="772"/>
      <c r="UQ22" s="772"/>
      <c r="UR22" s="773"/>
      <c r="US22" s="772"/>
      <c r="UT22" s="772"/>
      <c r="UU22" s="772"/>
      <c r="UV22" s="772"/>
      <c r="UW22" s="772"/>
      <c r="UX22" s="773"/>
      <c r="UY22" s="772"/>
      <c r="UZ22" s="772"/>
      <c r="VA22" s="772"/>
      <c r="VB22" s="772"/>
      <c r="VC22" s="772"/>
      <c r="VD22" s="773"/>
      <c r="VE22" s="772"/>
      <c r="VF22" s="772"/>
      <c r="VG22" s="772"/>
      <c r="VH22" s="772"/>
      <c r="VI22" s="772"/>
      <c r="VJ22" s="773"/>
      <c r="VK22" s="772"/>
      <c r="VL22" s="772"/>
      <c r="VM22" s="772"/>
      <c r="VN22" s="772"/>
      <c r="VO22" s="772"/>
      <c r="VP22" s="773"/>
      <c r="VQ22" s="772"/>
      <c r="VR22" s="772"/>
      <c r="VS22" s="772"/>
      <c r="VT22" s="772"/>
      <c r="VU22" s="772"/>
      <c r="VV22" s="773"/>
      <c r="VW22" s="772"/>
      <c r="VX22" s="772"/>
      <c r="VY22" s="772"/>
      <c r="VZ22" s="772"/>
      <c r="WA22" s="772"/>
      <c r="WB22" s="773"/>
      <c r="WC22" s="772"/>
      <c r="WD22" s="772"/>
      <c r="WE22" s="772"/>
      <c r="WF22" s="772"/>
      <c r="WG22" s="772"/>
      <c r="WH22" s="773"/>
      <c r="WI22" s="772"/>
      <c r="WJ22" s="772"/>
      <c r="WK22" s="772"/>
      <c r="WL22" s="772"/>
      <c r="WM22" s="772"/>
      <c r="WN22" s="773"/>
      <c r="WO22" s="772"/>
      <c r="WP22" s="772"/>
      <c r="WQ22" s="772"/>
      <c r="WR22" s="772"/>
      <c r="WS22" s="772"/>
      <c r="WT22" s="773"/>
      <c r="WU22" s="772"/>
      <c r="WV22" s="772"/>
      <c r="WW22" s="772"/>
      <c r="WX22" s="772"/>
      <c r="WY22" s="772"/>
      <c r="WZ22" s="773"/>
      <c r="XA22" s="772"/>
      <c r="XB22" s="772"/>
      <c r="XC22" s="772"/>
      <c r="XD22" s="772"/>
      <c r="XE22" s="772"/>
      <c r="XF22" s="773"/>
      <c r="XG22" s="772"/>
      <c r="XH22" s="772"/>
      <c r="XI22" s="772"/>
      <c r="XJ22" s="772"/>
      <c r="XK22" s="772"/>
      <c r="XL22" s="773"/>
      <c r="XM22" s="772"/>
      <c r="XN22" s="772"/>
      <c r="XO22" s="772"/>
      <c r="XP22" s="772"/>
      <c r="XQ22" s="772"/>
      <c r="XR22" s="773"/>
      <c r="XS22" s="772"/>
      <c r="XT22" s="772"/>
      <c r="XU22" s="772"/>
      <c r="XV22" s="772"/>
      <c r="XW22" s="772"/>
      <c r="XX22" s="773"/>
      <c r="XY22" s="772"/>
      <c r="XZ22" s="772"/>
      <c r="YA22" s="772"/>
      <c r="YB22" s="772"/>
      <c r="YC22" s="772"/>
      <c r="YD22" s="773"/>
      <c r="YE22" s="772"/>
      <c r="YF22" s="772"/>
      <c r="YG22" s="772"/>
      <c r="YH22" s="772"/>
      <c r="YI22" s="772"/>
      <c r="YJ22" s="773"/>
      <c r="YK22" s="772"/>
      <c r="YL22" s="772"/>
      <c r="YM22" s="772"/>
      <c r="YN22" s="772"/>
      <c r="YO22" s="772"/>
      <c r="YP22" s="773"/>
      <c r="YQ22" s="772"/>
      <c r="YR22" s="772"/>
      <c r="YS22" s="772"/>
      <c r="YT22" s="772"/>
      <c r="YU22" s="772"/>
      <c r="YV22" s="773"/>
      <c r="YW22" s="772"/>
      <c r="YX22" s="772"/>
      <c r="YY22" s="772"/>
      <c r="YZ22" s="772"/>
      <c r="ZA22" s="772"/>
      <c r="ZB22" s="773"/>
      <c r="ZC22" s="772"/>
      <c r="ZD22" s="772"/>
      <c r="ZE22" s="772"/>
      <c r="ZF22" s="772"/>
      <c r="ZG22" s="772"/>
      <c r="ZH22" s="773"/>
      <c r="ZI22" s="772"/>
      <c r="ZJ22" s="772"/>
      <c r="ZK22" s="772"/>
      <c r="ZL22" s="772"/>
      <c r="ZM22" s="772"/>
      <c r="ZN22" s="773"/>
      <c r="ZO22" s="772"/>
      <c r="ZP22" s="772"/>
      <c r="ZQ22" s="772"/>
      <c r="ZR22" s="772"/>
      <c r="ZS22" s="772"/>
      <c r="ZT22" s="773"/>
      <c r="ZU22" s="772"/>
      <c r="ZV22" s="772"/>
      <c r="ZW22" s="772"/>
      <c r="ZX22" s="772"/>
      <c r="ZY22" s="772"/>
      <c r="ZZ22" s="773"/>
      <c r="AAA22" s="772"/>
      <c r="AAB22" s="772"/>
      <c r="AAC22" s="772"/>
      <c r="AAD22" s="772"/>
      <c r="AAE22" s="772"/>
      <c r="AAF22" s="773"/>
      <c r="AAG22" s="772"/>
      <c r="AAH22" s="772"/>
      <c r="AAI22" s="772"/>
      <c r="AAJ22" s="772"/>
      <c r="AAK22" s="772"/>
      <c r="AAL22" s="773"/>
      <c r="AAM22" s="772"/>
      <c r="AAN22" s="772"/>
      <c r="AAO22" s="772"/>
      <c r="AAP22" s="772"/>
      <c r="AAQ22" s="772"/>
      <c r="AAR22" s="773"/>
      <c r="AAS22" s="772"/>
      <c r="AAT22" s="772"/>
      <c r="AAU22" s="772"/>
      <c r="AAV22" s="772"/>
      <c r="AAW22" s="772"/>
      <c r="AAX22" s="773"/>
      <c r="AAY22" s="772"/>
      <c r="AAZ22" s="772"/>
      <c r="ABA22" s="772"/>
      <c r="ABB22" s="772"/>
      <c r="ABC22" s="772"/>
      <c r="ABD22" s="773"/>
      <c r="ABE22" s="772"/>
      <c r="ABF22" s="772"/>
      <c r="ABG22" s="772"/>
      <c r="ABH22" s="772"/>
      <c r="ABI22" s="772"/>
      <c r="ABJ22" s="773"/>
      <c r="ABK22" s="772"/>
      <c r="ABL22" s="772"/>
      <c r="ABM22" s="772"/>
      <c r="ABN22" s="772"/>
      <c r="ABO22" s="772"/>
      <c r="ABP22" s="773"/>
      <c r="ABQ22" s="772"/>
      <c r="ABR22" s="772"/>
      <c r="ABS22" s="772"/>
      <c r="ABT22" s="772"/>
      <c r="ABU22" s="772"/>
      <c r="ABV22" s="773"/>
      <c r="ABW22" s="772"/>
      <c r="ABX22" s="772"/>
      <c r="ABY22" s="772"/>
      <c r="ABZ22" s="772"/>
      <c r="ACA22" s="772"/>
      <c r="ACB22" s="773"/>
      <c r="ACC22" s="772"/>
      <c r="ACD22" s="772"/>
      <c r="ACE22" s="772"/>
      <c r="ACF22" s="772"/>
      <c r="ACG22" s="772"/>
      <c r="ACH22" s="773"/>
      <c r="ACI22" s="772"/>
      <c r="ACJ22" s="772"/>
      <c r="ACK22" s="772"/>
      <c r="ACL22" s="772"/>
      <c r="ACM22" s="772"/>
      <c r="ACN22" s="773"/>
      <c r="ACO22" s="772"/>
      <c r="ACP22" s="772"/>
      <c r="ACQ22" s="772"/>
      <c r="ACR22" s="772"/>
      <c r="ACS22" s="772"/>
      <c r="ACT22" s="773"/>
      <c r="ACU22" s="772"/>
      <c r="ACV22" s="772"/>
      <c r="ACW22" s="772"/>
      <c r="ACX22" s="772"/>
      <c r="ACY22" s="772"/>
      <c r="ACZ22" s="773"/>
      <c r="ADA22" s="772"/>
      <c r="ADB22" s="772"/>
      <c r="ADC22" s="772"/>
      <c r="ADD22" s="772"/>
      <c r="ADE22" s="772"/>
      <c r="ADF22" s="773"/>
      <c r="ADG22" s="772"/>
      <c r="ADH22" s="772"/>
      <c r="ADI22" s="772"/>
      <c r="ADJ22" s="772"/>
      <c r="ADK22" s="772"/>
      <c r="ADL22" s="773"/>
      <c r="ADM22" s="772"/>
      <c r="ADN22" s="772"/>
      <c r="ADO22" s="772"/>
      <c r="ADP22" s="772"/>
      <c r="ADQ22" s="772"/>
      <c r="ADR22" s="773"/>
      <c r="ADS22" s="772"/>
      <c r="ADT22" s="772"/>
      <c r="ADU22" s="772"/>
      <c r="ADV22" s="772"/>
      <c r="ADW22" s="772"/>
      <c r="ADX22" s="773"/>
      <c r="ADY22" s="772"/>
      <c r="ADZ22" s="772"/>
      <c r="AEA22" s="772"/>
      <c r="AEB22" s="772"/>
      <c r="AEC22" s="772"/>
      <c r="AED22" s="773"/>
      <c r="AEE22" s="772"/>
      <c r="AEF22" s="772"/>
      <c r="AEG22" s="772"/>
      <c r="AEH22" s="772"/>
      <c r="AEI22" s="772"/>
      <c r="AEJ22" s="773"/>
      <c r="AEK22" s="772"/>
      <c r="AEL22" s="772"/>
      <c r="AEM22" s="772"/>
      <c r="AEN22" s="772"/>
      <c r="AEO22" s="772"/>
      <c r="AEP22" s="773"/>
      <c r="AEQ22" s="772"/>
      <c r="AER22" s="772"/>
      <c r="AES22" s="772"/>
      <c r="AET22" s="772"/>
      <c r="AEU22" s="772"/>
      <c r="AEV22" s="773"/>
      <c r="AEW22" s="772"/>
      <c r="AEX22" s="772"/>
      <c r="AEY22" s="772"/>
      <c r="AEZ22" s="772"/>
      <c r="AFA22" s="772"/>
      <c r="AFB22" s="773"/>
      <c r="AFC22" s="772"/>
      <c r="AFD22" s="772"/>
      <c r="AFE22" s="772"/>
      <c r="AFF22" s="772"/>
      <c r="AFG22" s="772"/>
      <c r="AFH22" s="773"/>
      <c r="AFI22" s="772"/>
      <c r="AFJ22" s="772"/>
      <c r="AFK22" s="772"/>
      <c r="AFL22" s="772"/>
      <c r="AFM22" s="772"/>
      <c r="AFN22" s="773"/>
      <c r="AFO22" s="772"/>
      <c r="AFP22" s="772"/>
      <c r="AFQ22" s="772"/>
      <c r="AFR22" s="772"/>
      <c r="AFS22" s="772"/>
      <c r="AFT22" s="773"/>
      <c r="AFU22" s="772"/>
      <c r="AFV22" s="772"/>
      <c r="AFW22" s="772"/>
      <c r="AFX22" s="772"/>
      <c r="AFY22" s="772"/>
      <c r="AFZ22" s="773"/>
      <c r="AGA22" s="772"/>
      <c r="AGB22" s="772"/>
      <c r="AGC22" s="772"/>
      <c r="AGD22" s="772"/>
      <c r="AGE22" s="772"/>
      <c r="AGF22" s="773"/>
      <c r="AGG22" s="772"/>
      <c r="AGH22" s="772"/>
      <c r="AGI22" s="772"/>
      <c r="AGJ22" s="772"/>
      <c r="AGK22" s="772"/>
      <c r="AGL22" s="773"/>
      <c r="AGM22" s="772"/>
      <c r="AGN22" s="772"/>
      <c r="AGO22" s="772"/>
      <c r="AGP22" s="772"/>
      <c r="AGQ22" s="772"/>
      <c r="AGR22" s="773"/>
      <c r="AGS22" s="772"/>
      <c r="AGT22" s="772"/>
      <c r="AGU22" s="772"/>
      <c r="AGV22" s="772"/>
      <c r="AGW22" s="772"/>
      <c r="AGX22" s="773"/>
      <c r="AGY22" s="772"/>
      <c r="AGZ22" s="772"/>
      <c r="AHA22" s="772"/>
      <c r="AHB22" s="772"/>
      <c r="AHC22" s="772"/>
      <c r="AHD22" s="773"/>
      <c r="AHE22" s="772"/>
      <c r="AHF22" s="772"/>
      <c r="AHG22" s="772"/>
      <c r="AHH22" s="772"/>
      <c r="AHI22" s="772"/>
      <c r="AHJ22" s="773"/>
      <c r="AHK22" s="772"/>
      <c r="AHL22" s="772"/>
      <c r="AHM22" s="772"/>
      <c r="AHN22" s="772"/>
      <c r="AHO22" s="772"/>
      <c r="AHP22" s="773"/>
      <c r="AHQ22" s="772"/>
      <c r="AHR22" s="772"/>
      <c r="AHS22" s="772"/>
      <c r="AHT22" s="772"/>
      <c r="AHU22" s="772"/>
      <c r="AHV22" s="773"/>
      <c r="AHW22" s="772"/>
      <c r="AHX22" s="772"/>
      <c r="AHY22" s="772"/>
      <c r="AHZ22" s="772"/>
      <c r="AIA22" s="772"/>
      <c r="AIB22" s="773"/>
      <c r="AIC22" s="772"/>
      <c r="AID22" s="772"/>
      <c r="AIE22" s="772"/>
      <c r="AIF22" s="772"/>
      <c r="AIG22" s="772"/>
      <c r="AIH22" s="773"/>
      <c r="AII22" s="772"/>
      <c r="AIJ22" s="772"/>
      <c r="AIK22" s="772"/>
      <c r="AIL22" s="772"/>
      <c r="AIM22" s="772"/>
      <c r="AIN22" s="773"/>
      <c r="AIO22" s="772"/>
      <c r="AIP22" s="772"/>
      <c r="AIQ22" s="772"/>
      <c r="AIR22" s="772"/>
      <c r="AIS22" s="772"/>
      <c r="AIT22" s="773"/>
      <c r="AIU22" s="772"/>
      <c r="AIV22" s="772"/>
      <c r="AIW22" s="772"/>
      <c r="AIX22" s="772"/>
      <c r="AIY22" s="772"/>
      <c r="AIZ22" s="773"/>
      <c r="AJA22" s="772"/>
      <c r="AJB22" s="772"/>
      <c r="AJC22" s="772"/>
      <c r="AJD22" s="772"/>
      <c r="AJE22" s="772"/>
      <c r="AJF22" s="773"/>
      <c r="AJG22" s="772"/>
      <c r="AJH22" s="772"/>
      <c r="AJI22" s="772"/>
      <c r="AJJ22" s="772"/>
      <c r="AJK22" s="772"/>
      <c r="AJL22" s="773"/>
      <c r="AJM22" s="772"/>
      <c r="AJN22" s="772"/>
      <c r="AJO22" s="772"/>
      <c r="AJP22" s="772"/>
      <c r="AJQ22" s="772"/>
      <c r="AJR22" s="773"/>
      <c r="AJS22" s="772"/>
      <c r="AJT22" s="772"/>
      <c r="AJU22" s="772"/>
      <c r="AJV22" s="772"/>
      <c r="AJW22" s="772"/>
      <c r="AJX22" s="773"/>
      <c r="AJY22" s="772"/>
      <c r="AJZ22" s="772"/>
      <c r="AKA22" s="772"/>
      <c r="AKB22" s="772"/>
      <c r="AKC22" s="772"/>
      <c r="AKD22" s="773"/>
      <c r="AKE22" s="772"/>
      <c r="AKF22" s="772"/>
      <c r="AKG22" s="772"/>
      <c r="AKH22" s="772"/>
      <c r="AKI22" s="772"/>
      <c r="AKJ22" s="773"/>
      <c r="AKK22" s="772"/>
      <c r="AKL22" s="772"/>
      <c r="AKM22" s="772"/>
      <c r="AKN22" s="772"/>
      <c r="AKO22" s="772"/>
      <c r="AKP22" s="773"/>
      <c r="AKQ22" s="772"/>
      <c r="AKR22" s="772"/>
      <c r="AKS22" s="772"/>
      <c r="AKT22" s="772"/>
      <c r="AKU22" s="772"/>
      <c r="AKV22" s="773"/>
      <c r="AKW22" s="772"/>
      <c r="AKX22" s="772"/>
      <c r="AKY22" s="772"/>
      <c r="AKZ22" s="772"/>
      <c r="ALA22" s="772"/>
      <c r="ALB22" s="773"/>
      <c r="ALC22" s="772"/>
      <c r="ALD22" s="772"/>
      <c r="ALE22" s="772"/>
      <c r="ALF22" s="772"/>
      <c r="ALG22" s="772"/>
      <c r="ALH22" s="773"/>
      <c r="ALI22" s="772"/>
      <c r="ALJ22" s="772"/>
      <c r="ALK22" s="772"/>
      <c r="ALL22" s="772"/>
      <c r="ALM22" s="772"/>
      <c r="ALN22" s="773"/>
      <c r="ALO22" s="772"/>
      <c r="ALP22" s="772"/>
      <c r="ALQ22" s="772"/>
      <c r="ALR22" s="772"/>
      <c r="ALS22" s="772"/>
      <c r="ALT22" s="773"/>
      <c r="ALU22" s="772"/>
      <c r="ALV22" s="772"/>
      <c r="ALW22" s="772"/>
      <c r="ALX22" s="772"/>
      <c r="ALY22" s="772"/>
      <c r="ALZ22" s="773"/>
      <c r="AMA22" s="772"/>
      <c r="AMB22" s="772"/>
      <c r="AMC22" s="772"/>
      <c r="AMD22" s="772"/>
      <c r="AME22" s="772"/>
      <c r="AMF22" s="773"/>
      <c r="AMG22" s="772"/>
      <c r="AMH22" s="772"/>
      <c r="AMI22" s="772"/>
      <c r="AMJ22" s="772"/>
      <c r="AMK22" s="772"/>
      <c r="AML22" s="773"/>
      <c r="AMM22" s="772"/>
      <c r="AMN22" s="772"/>
      <c r="AMO22" s="772"/>
      <c r="AMP22" s="772"/>
      <c r="AMQ22" s="772"/>
      <c r="AMR22" s="773"/>
      <c r="AMS22" s="772"/>
      <c r="AMT22" s="772"/>
      <c r="AMU22" s="772"/>
      <c r="AMV22" s="772"/>
      <c r="AMW22" s="772"/>
      <c r="AMX22" s="773"/>
      <c r="AMY22" s="772"/>
      <c r="AMZ22" s="772"/>
      <c r="ANA22" s="772"/>
      <c r="ANB22" s="772"/>
      <c r="ANC22" s="772"/>
      <c r="AND22" s="773"/>
      <c r="ANE22" s="772"/>
      <c r="ANF22" s="772"/>
      <c r="ANG22" s="772"/>
      <c r="ANH22" s="772"/>
      <c r="ANI22" s="772"/>
      <c r="ANJ22" s="773"/>
      <c r="ANK22" s="772"/>
      <c r="ANL22" s="772"/>
      <c r="ANM22" s="772"/>
      <c r="ANN22" s="772"/>
      <c r="ANO22" s="772"/>
      <c r="ANP22" s="773"/>
      <c r="ANQ22" s="772"/>
      <c r="ANR22" s="772"/>
      <c r="ANS22" s="772"/>
      <c r="ANT22" s="772"/>
      <c r="ANU22" s="772"/>
      <c r="ANV22" s="773"/>
      <c r="ANW22" s="772"/>
      <c r="ANX22" s="772"/>
      <c r="ANY22" s="772"/>
      <c r="ANZ22" s="772"/>
      <c r="AOA22" s="772"/>
      <c r="AOB22" s="773"/>
      <c r="AOC22" s="772"/>
      <c r="AOD22" s="772"/>
      <c r="AOE22" s="772"/>
      <c r="AOF22" s="772"/>
      <c r="AOG22" s="772"/>
      <c r="AOH22" s="773"/>
      <c r="AOI22" s="772"/>
      <c r="AOJ22" s="772"/>
      <c r="AOK22" s="772"/>
      <c r="AOL22" s="772"/>
      <c r="AOM22" s="772"/>
      <c r="AON22" s="773"/>
      <c r="AOO22" s="772"/>
      <c r="AOP22" s="772"/>
      <c r="AOQ22" s="772"/>
      <c r="AOR22" s="772"/>
      <c r="AOS22" s="772"/>
      <c r="AOT22" s="773"/>
      <c r="AOU22" s="772"/>
      <c r="AOV22" s="772"/>
      <c r="AOW22" s="772"/>
      <c r="AOX22" s="772"/>
      <c r="AOY22" s="772"/>
      <c r="AOZ22" s="773"/>
      <c r="APA22" s="772"/>
      <c r="APB22" s="772"/>
      <c r="APC22" s="772"/>
      <c r="APD22" s="772"/>
      <c r="APE22" s="772"/>
      <c r="APF22" s="773"/>
      <c r="APG22" s="772"/>
      <c r="APH22" s="772"/>
      <c r="API22" s="772"/>
      <c r="APJ22" s="772"/>
      <c r="APK22" s="772"/>
      <c r="APL22" s="773"/>
      <c r="APM22" s="772"/>
      <c r="APN22" s="772"/>
      <c r="APO22" s="772"/>
      <c r="APP22" s="772"/>
      <c r="APQ22" s="772"/>
      <c r="APR22" s="773"/>
      <c r="APS22" s="772"/>
      <c r="APT22" s="772"/>
      <c r="APU22" s="772"/>
      <c r="APV22" s="772"/>
      <c r="APW22" s="772"/>
      <c r="APX22" s="773"/>
      <c r="APY22" s="772"/>
      <c r="APZ22" s="772"/>
      <c r="AQA22" s="772"/>
      <c r="AQB22" s="772"/>
      <c r="AQC22" s="772"/>
      <c r="AQD22" s="773"/>
      <c r="AQE22" s="772"/>
      <c r="AQF22" s="772"/>
      <c r="AQG22" s="772"/>
      <c r="AQH22" s="772"/>
      <c r="AQI22" s="772"/>
      <c r="AQJ22" s="773"/>
      <c r="AQK22" s="772"/>
      <c r="AQL22" s="772"/>
      <c r="AQM22" s="772"/>
      <c r="AQN22" s="772"/>
      <c r="AQO22" s="772"/>
      <c r="AQP22" s="773"/>
      <c r="AQQ22" s="772"/>
      <c r="AQR22" s="772"/>
      <c r="AQS22" s="772"/>
      <c r="AQT22" s="772"/>
      <c r="AQU22" s="772"/>
      <c r="AQV22" s="773"/>
      <c r="AQW22" s="772"/>
      <c r="AQX22" s="772"/>
      <c r="AQY22" s="772"/>
      <c r="AQZ22" s="772"/>
      <c r="ARA22" s="772"/>
      <c r="ARB22" s="773"/>
      <c r="ARC22" s="772"/>
      <c r="ARD22" s="772"/>
      <c r="ARE22" s="772"/>
      <c r="ARF22" s="772"/>
      <c r="ARG22" s="772"/>
      <c r="ARH22" s="773"/>
      <c r="ARI22" s="772"/>
      <c r="ARJ22" s="772"/>
      <c r="ARK22" s="772"/>
      <c r="ARL22" s="772"/>
      <c r="ARM22" s="772"/>
      <c r="ARN22" s="773"/>
      <c r="ARO22" s="772"/>
      <c r="ARP22" s="772"/>
      <c r="ARQ22" s="772"/>
      <c r="ARR22" s="772"/>
      <c r="ARS22" s="772"/>
      <c r="ART22" s="773"/>
      <c r="ARU22" s="772"/>
      <c r="ARV22" s="772"/>
      <c r="ARW22" s="772"/>
      <c r="ARX22" s="772"/>
      <c r="ARY22" s="772"/>
      <c r="ARZ22" s="773"/>
      <c r="ASA22" s="772"/>
      <c r="ASB22" s="772"/>
      <c r="ASC22" s="772"/>
      <c r="ASD22" s="772"/>
      <c r="ASE22" s="772"/>
      <c r="ASF22" s="773"/>
      <c r="ASG22" s="772"/>
      <c r="ASH22" s="772"/>
      <c r="ASI22" s="772"/>
      <c r="ASJ22" s="772"/>
      <c r="ASK22" s="772"/>
      <c r="ASL22" s="773"/>
      <c r="ASM22" s="772"/>
      <c r="ASN22" s="772"/>
      <c r="ASO22" s="772"/>
      <c r="ASP22" s="772"/>
      <c r="ASQ22" s="772"/>
      <c r="ASR22" s="773"/>
      <c r="ASS22" s="772"/>
      <c r="AST22" s="772"/>
      <c r="ASU22" s="772"/>
      <c r="ASV22" s="772"/>
      <c r="ASW22" s="772"/>
      <c r="ASX22" s="773"/>
      <c r="ASY22" s="772"/>
      <c r="ASZ22" s="772"/>
      <c r="ATA22" s="772"/>
      <c r="ATB22" s="772"/>
      <c r="ATC22" s="772"/>
      <c r="ATD22" s="773"/>
      <c r="ATE22" s="772"/>
      <c r="ATF22" s="772"/>
      <c r="ATG22" s="772"/>
      <c r="ATH22" s="772"/>
      <c r="ATI22" s="772"/>
      <c r="ATJ22" s="773"/>
      <c r="ATK22" s="772"/>
      <c r="ATL22" s="772"/>
      <c r="ATM22" s="772"/>
      <c r="ATN22" s="772"/>
      <c r="ATO22" s="772"/>
      <c r="ATP22" s="773"/>
      <c r="ATQ22" s="772"/>
      <c r="ATR22" s="772"/>
      <c r="ATS22" s="772"/>
      <c r="ATT22" s="772"/>
      <c r="ATU22" s="772"/>
      <c r="ATV22" s="773"/>
      <c r="ATW22" s="772"/>
      <c r="ATX22" s="772"/>
      <c r="ATY22" s="772"/>
      <c r="ATZ22" s="772"/>
      <c r="AUA22" s="772"/>
      <c r="AUB22" s="773"/>
      <c r="AUC22" s="772"/>
      <c r="AUD22" s="772"/>
      <c r="AUE22" s="772"/>
      <c r="AUF22" s="772"/>
      <c r="AUG22" s="772"/>
      <c r="AUH22" s="773"/>
      <c r="AUI22" s="772"/>
      <c r="AUJ22" s="772"/>
      <c r="AUK22" s="772"/>
      <c r="AUL22" s="772"/>
      <c r="AUM22" s="772"/>
      <c r="AUN22" s="773"/>
      <c r="AUO22" s="772"/>
      <c r="AUP22" s="772"/>
      <c r="AUQ22" s="772"/>
      <c r="AUR22" s="772"/>
      <c r="AUS22" s="772"/>
      <c r="AUT22" s="773"/>
      <c r="AUU22" s="772"/>
      <c r="AUV22" s="772"/>
      <c r="AUW22" s="772"/>
      <c r="AUX22" s="772"/>
      <c r="AUY22" s="772"/>
      <c r="AUZ22" s="773"/>
      <c r="AVA22" s="772"/>
      <c r="AVB22" s="772"/>
      <c r="AVC22" s="772"/>
      <c r="AVD22" s="772"/>
      <c r="AVE22" s="772"/>
      <c r="AVF22" s="773"/>
      <c r="AVG22" s="772"/>
      <c r="AVH22" s="772"/>
      <c r="AVI22" s="772"/>
      <c r="AVJ22" s="772"/>
      <c r="AVK22" s="772"/>
      <c r="AVL22" s="773"/>
      <c r="AVM22" s="772"/>
      <c r="AVN22" s="772"/>
      <c r="AVO22" s="772"/>
      <c r="AVP22" s="772"/>
      <c r="AVQ22" s="772"/>
      <c r="AVR22" s="773"/>
      <c r="AVS22" s="772"/>
      <c r="AVT22" s="772"/>
      <c r="AVU22" s="772"/>
      <c r="AVV22" s="772"/>
      <c r="AVW22" s="772"/>
      <c r="AVX22" s="773"/>
      <c r="AVY22" s="772"/>
      <c r="AVZ22" s="772"/>
      <c r="AWA22" s="772"/>
      <c r="AWB22" s="772"/>
      <c r="AWC22" s="772"/>
      <c r="AWD22" s="773"/>
      <c r="AWE22" s="772"/>
      <c r="AWF22" s="772"/>
      <c r="AWG22" s="772"/>
      <c r="AWH22" s="772"/>
      <c r="AWI22" s="772"/>
      <c r="AWJ22" s="773"/>
      <c r="AWK22" s="772"/>
      <c r="AWL22" s="772"/>
      <c r="AWM22" s="772"/>
      <c r="AWN22" s="772"/>
      <c r="AWO22" s="772"/>
      <c r="AWP22" s="773"/>
      <c r="AWQ22" s="772"/>
      <c r="AWR22" s="772"/>
      <c r="AWS22" s="772"/>
      <c r="AWT22" s="772"/>
      <c r="AWU22" s="772"/>
      <c r="AWV22" s="773"/>
      <c r="AWW22" s="772"/>
      <c r="AWX22" s="772"/>
      <c r="AWY22" s="772"/>
      <c r="AWZ22" s="772"/>
      <c r="AXA22" s="772"/>
      <c r="AXB22" s="773"/>
      <c r="AXC22" s="772"/>
      <c r="AXD22" s="772"/>
      <c r="AXE22" s="772"/>
      <c r="AXF22" s="772"/>
      <c r="AXG22" s="772"/>
      <c r="AXH22" s="773"/>
      <c r="AXI22" s="772"/>
      <c r="AXJ22" s="772"/>
      <c r="AXK22" s="772"/>
      <c r="AXL22" s="772"/>
      <c r="AXM22" s="772"/>
      <c r="AXN22" s="773"/>
      <c r="AXO22" s="772"/>
      <c r="AXP22" s="772"/>
      <c r="AXQ22" s="772"/>
      <c r="AXR22" s="772"/>
      <c r="AXS22" s="772"/>
      <c r="AXT22" s="773"/>
      <c r="AXU22" s="772"/>
      <c r="AXV22" s="772"/>
      <c r="AXW22" s="772"/>
      <c r="AXX22" s="772"/>
      <c r="AXY22" s="772"/>
      <c r="AXZ22" s="773"/>
      <c r="AYA22" s="772"/>
      <c r="AYB22" s="772"/>
      <c r="AYC22" s="772"/>
      <c r="AYD22" s="772"/>
      <c r="AYE22" s="772"/>
      <c r="AYF22" s="773"/>
      <c r="AYG22" s="772"/>
      <c r="AYH22" s="772"/>
      <c r="AYI22" s="772"/>
      <c r="AYJ22" s="772"/>
      <c r="AYK22" s="772"/>
      <c r="AYL22" s="773"/>
      <c r="AYM22" s="772"/>
      <c r="AYN22" s="772"/>
      <c r="AYO22" s="772"/>
      <c r="AYP22" s="772"/>
      <c r="AYQ22" s="772"/>
      <c r="AYR22" s="773"/>
      <c r="AYS22" s="772"/>
      <c r="AYT22" s="772"/>
      <c r="AYU22" s="772"/>
      <c r="AYV22" s="772"/>
      <c r="AYW22" s="772"/>
      <c r="AYX22" s="773"/>
      <c r="AYY22" s="772"/>
      <c r="AYZ22" s="772"/>
      <c r="AZA22" s="772"/>
      <c r="AZB22" s="772"/>
      <c r="AZC22" s="772"/>
      <c r="AZD22" s="773"/>
      <c r="AZE22" s="772"/>
      <c r="AZF22" s="772"/>
      <c r="AZG22" s="772"/>
      <c r="AZH22" s="772"/>
      <c r="AZI22" s="772"/>
      <c r="AZJ22" s="773"/>
      <c r="AZK22" s="772"/>
      <c r="AZL22" s="772"/>
      <c r="AZM22" s="772"/>
      <c r="AZN22" s="772"/>
      <c r="AZO22" s="772"/>
      <c r="AZP22" s="773"/>
      <c r="AZQ22" s="772"/>
      <c r="AZR22" s="772"/>
      <c r="AZS22" s="772"/>
      <c r="AZT22" s="772"/>
      <c r="AZU22" s="772"/>
      <c r="AZV22" s="773"/>
      <c r="AZW22" s="772"/>
      <c r="AZX22" s="772"/>
      <c r="AZY22" s="772"/>
      <c r="AZZ22" s="772"/>
      <c r="BAA22" s="772"/>
      <c r="BAB22" s="773"/>
      <c r="BAC22" s="772"/>
      <c r="BAD22" s="772"/>
      <c r="BAE22" s="772"/>
      <c r="BAF22" s="772"/>
      <c r="BAG22" s="772"/>
      <c r="BAH22" s="773"/>
      <c r="BAI22" s="772"/>
      <c r="BAJ22" s="772"/>
      <c r="BAK22" s="772"/>
      <c r="BAL22" s="772"/>
      <c r="BAM22" s="772"/>
      <c r="BAN22" s="773"/>
      <c r="BAO22" s="772"/>
      <c r="BAP22" s="772"/>
      <c r="BAQ22" s="772"/>
      <c r="BAR22" s="772"/>
      <c r="BAS22" s="772"/>
      <c r="BAT22" s="773"/>
      <c r="BAU22" s="772"/>
      <c r="BAV22" s="772"/>
      <c r="BAW22" s="772"/>
      <c r="BAX22" s="772"/>
      <c r="BAY22" s="772"/>
      <c r="BAZ22" s="773"/>
      <c r="BBA22" s="772"/>
      <c r="BBB22" s="772"/>
      <c r="BBC22" s="772"/>
      <c r="BBD22" s="772"/>
      <c r="BBE22" s="772"/>
      <c r="BBF22" s="773"/>
      <c r="BBG22" s="772"/>
      <c r="BBH22" s="772"/>
      <c r="BBI22" s="772"/>
      <c r="BBJ22" s="772"/>
      <c r="BBK22" s="772"/>
      <c r="BBL22" s="773"/>
      <c r="BBM22" s="772"/>
      <c r="BBN22" s="772"/>
      <c r="BBO22" s="772"/>
      <c r="BBP22" s="772"/>
      <c r="BBQ22" s="772"/>
      <c r="BBR22" s="773"/>
      <c r="BBS22" s="772"/>
      <c r="BBT22" s="772"/>
      <c r="BBU22" s="772"/>
      <c r="BBV22" s="772"/>
      <c r="BBW22" s="772"/>
      <c r="BBX22" s="773"/>
      <c r="BBY22" s="772"/>
      <c r="BBZ22" s="772"/>
      <c r="BCA22" s="772"/>
      <c r="BCB22" s="772"/>
      <c r="BCC22" s="772"/>
      <c r="BCD22" s="773"/>
      <c r="BCE22" s="772"/>
      <c r="BCF22" s="772"/>
      <c r="BCG22" s="772"/>
      <c r="BCH22" s="772"/>
      <c r="BCI22" s="772"/>
      <c r="BCJ22" s="773"/>
      <c r="BCK22" s="772"/>
      <c r="BCL22" s="772"/>
      <c r="BCM22" s="772"/>
      <c r="BCN22" s="772"/>
      <c r="BCO22" s="772"/>
      <c r="BCP22" s="773"/>
      <c r="BCQ22" s="772"/>
      <c r="BCR22" s="772"/>
      <c r="BCS22" s="772"/>
      <c r="BCT22" s="772"/>
      <c r="BCU22" s="772"/>
      <c r="BCV22" s="773"/>
      <c r="BCW22" s="772"/>
      <c r="BCX22" s="772"/>
      <c r="BCY22" s="772"/>
      <c r="BCZ22" s="772"/>
      <c r="BDA22" s="772"/>
      <c r="BDB22" s="773"/>
      <c r="BDC22" s="772"/>
      <c r="BDD22" s="772"/>
      <c r="BDE22" s="772"/>
      <c r="BDF22" s="772"/>
      <c r="BDG22" s="772"/>
      <c r="BDH22" s="773"/>
      <c r="BDI22" s="772"/>
      <c r="BDJ22" s="772"/>
      <c r="BDK22" s="772"/>
      <c r="BDL22" s="772"/>
      <c r="BDM22" s="772"/>
      <c r="BDN22" s="773"/>
      <c r="BDO22" s="772"/>
      <c r="BDP22" s="772"/>
      <c r="BDQ22" s="772"/>
      <c r="BDR22" s="772"/>
      <c r="BDS22" s="772"/>
      <c r="BDT22" s="773"/>
      <c r="BDU22" s="772"/>
      <c r="BDV22" s="772"/>
      <c r="BDW22" s="772"/>
      <c r="BDX22" s="772"/>
      <c r="BDY22" s="772"/>
      <c r="BDZ22" s="773"/>
      <c r="BEA22" s="772"/>
      <c r="BEB22" s="772"/>
      <c r="BEC22" s="772"/>
      <c r="BED22" s="772"/>
      <c r="BEE22" s="772"/>
      <c r="BEF22" s="773"/>
      <c r="BEG22" s="772"/>
      <c r="BEH22" s="772"/>
      <c r="BEI22" s="772"/>
      <c r="BEJ22" s="772"/>
      <c r="BEK22" s="772"/>
      <c r="BEL22" s="773"/>
      <c r="BEM22" s="772"/>
      <c r="BEN22" s="772"/>
      <c r="BEO22" s="772"/>
      <c r="BEP22" s="772"/>
      <c r="BEQ22" s="772"/>
      <c r="BER22" s="773"/>
      <c r="BES22" s="772"/>
      <c r="BET22" s="772"/>
      <c r="BEU22" s="772"/>
      <c r="BEV22" s="772"/>
      <c r="BEW22" s="772"/>
      <c r="BEX22" s="773"/>
      <c r="BEY22" s="772"/>
      <c r="BEZ22" s="772"/>
      <c r="BFA22" s="772"/>
      <c r="BFB22" s="772"/>
      <c r="BFC22" s="772"/>
      <c r="BFD22" s="773"/>
      <c r="BFE22" s="772"/>
      <c r="BFF22" s="772"/>
      <c r="BFG22" s="772"/>
      <c r="BFH22" s="772"/>
      <c r="BFI22" s="772"/>
      <c r="BFJ22" s="773"/>
      <c r="BFK22" s="772"/>
      <c r="BFL22" s="772"/>
      <c r="BFM22" s="772"/>
      <c r="BFN22" s="772"/>
      <c r="BFO22" s="772"/>
      <c r="BFP22" s="773"/>
      <c r="BFQ22" s="772"/>
      <c r="BFR22" s="772"/>
      <c r="BFS22" s="772"/>
      <c r="BFT22" s="772"/>
      <c r="BFU22" s="772"/>
      <c r="BFV22" s="773"/>
      <c r="BFW22" s="772"/>
      <c r="BFX22" s="772"/>
      <c r="BFY22" s="772"/>
      <c r="BFZ22" s="772"/>
      <c r="BGA22" s="772"/>
      <c r="BGB22" s="773"/>
      <c r="BGC22" s="772"/>
      <c r="BGD22" s="772"/>
      <c r="BGE22" s="772"/>
      <c r="BGF22" s="772"/>
      <c r="BGG22" s="772"/>
      <c r="BGH22" s="773"/>
      <c r="BGI22" s="772"/>
      <c r="BGJ22" s="772"/>
      <c r="BGK22" s="772"/>
      <c r="BGL22" s="772"/>
      <c r="BGM22" s="772"/>
      <c r="BGN22" s="773"/>
      <c r="BGO22" s="772"/>
      <c r="BGP22" s="772"/>
      <c r="BGQ22" s="772"/>
      <c r="BGR22" s="772"/>
      <c r="BGS22" s="772"/>
      <c r="BGT22" s="773"/>
      <c r="BGU22" s="772"/>
      <c r="BGV22" s="772"/>
      <c r="BGW22" s="772"/>
      <c r="BGX22" s="772"/>
      <c r="BGY22" s="772"/>
      <c r="BGZ22" s="773"/>
      <c r="BHA22" s="772"/>
      <c r="BHB22" s="772"/>
      <c r="BHC22" s="772"/>
      <c r="BHD22" s="772"/>
      <c r="BHE22" s="772"/>
      <c r="BHF22" s="773"/>
      <c r="BHG22" s="772"/>
      <c r="BHH22" s="772"/>
      <c r="BHI22" s="772"/>
      <c r="BHJ22" s="772"/>
      <c r="BHK22" s="772"/>
      <c r="BHL22" s="773"/>
      <c r="BHM22" s="772"/>
      <c r="BHN22" s="772"/>
      <c r="BHO22" s="772"/>
      <c r="BHP22" s="772"/>
      <c r="BHQ22" s="772"/>
      <c r="BHR22" s="773"/>
      <c r="BHS22" s="772"/>
      <c r="BHT22" s="772"/>
      <c r="BHU22" s="772"/>
      <c r="BHV22" s="772"/>
      <c r="BHW22" s="772"/>
      <c r="BHX22" s="773"/>
      <c r="BHY22" s="772"/>
      <c r="BHZ22" s="772"/>
      <c r="BIA22" s="772"/>
      <c r="BIB22" s="772"/>
      <c r="BIC22" s="772"/>
      <c r="BID22" s="773"/>
      <c r="BIE22" s="772"/>
      <c r="BIF22" s="772"/>
      <c r="BIG22" s="772"/>
      <c r="BIH22" s="772"/>
      <c r="BII22" s="772"/>
      <c r="BIJ22" s="773"/>
      <c r="BIK22" s="772"/>
      <c r="BIL22" s="772"/>
      <c r="BIM22" s="772"/>
      <c r="BIN22" s="772"/>
      <c r="BIO22" s="772"/>
      <c r="BIP22" s="773"/>
      <c r="BIQ22" s="772"/>
      <c r="BIR22" s="772"/>
      <c r="BIS22" s="772"/>
      <c r="BIT22" s="772"/>
      <c r="BIU22" s="772"/>
      <c r="BIV22" s="773"/>
      <c r="BIW22" s="772"/>
      <c r="BIX22" s="772"/>
      <c r="BIY22" s="772"/>
      <c r="BIZ22" s="772"/>
      <c r="BJA22" s="772"/>
      <c r="BJB22" s="773"/>
      <c r="BJC22" s="772"/>
      <c r="BJD22" s="772"/>
      <c r="BJE22" s="772"/>
      <c r="BJF22" s="772"/>
      <c r="BJG22" s="772"/>
      <c r="BJH22" s="773"/>
      <c r="BJI22" s="772"/>
      <c r="BJJ22" s="772"/>
      <c r="BJK22" s="772"/>
      <c r="BJL22" s="772"/>
      <c r="BJM22" s="772"/>
      <c r="BJN22" s="773"/>
      <c r="BJO22" s="772"/>
      <c r="BJP22" s="772"/>
      <c r="BJQ22" s="772"/>
      <c r="BJR22" s="772"/>
      <c r="BJS22" s="772"/>
      <c r="BJT22" s="773"/>
      <c r="BJU22" s="772"/>
      <c r="BJV22" s="772"/>
      <c r="BJW22" s="772"/>
      <c r="BJX22" s="772"/>
      <c r="BJY22" s="772"/>
      <c r="BJZ22" s="773"/>
      <c r="BKA22" s="772"/>
      <c r="BKB22" s="772"/>
      <c r="BKC22" s="772"/>
      <c r="BKD22" s="772"/>
      <c r="BKE22" s="772"/>
      <c r="BKF22" s="773"/>
      <c r="BKG22" s="772"/>
      <c r="BKH22" s="772"/>
      <c r="BKI22" s="772"/>
      <c r="BKJ22" s="772"/>
      <c r="BKK22" s="772"/>
      <c r="BKL22" s="773"/>
      <c r="BKM22" s="772"/>
      <c r="BKN22" s="772"/>
      <c r="BKO22" s="772"/>
      <c r="BKP22" s="772"/>
      <c r="BKQ22" s="772"/>
      <c r="BKR22" s="773"/>
      <c r="BKS22" s="772"/>
      <c r="BKT22" s="772"/>
      <c r="BKU22" s="772"/>
      <c r="BKV22" s="772"/>
      <c r="BKW22" s="772"/>
      <c r="BKX22" s="773"/>
      <c r="BKY22" s="772"/>
      <c r="BKZ22" s="772"/>
      <c r="BLA22" s="772"/>
      <c r="BLB22" s="772"/>
      <c r="BLC22" s="772"/>
      <c r="BLD22" s="773"/>
      <c r="BLE22" s="772"/>
      <c r="BLF22" s="772"/>
      <c r="BLG22" s="772"/>
      <c r="BLH22" s="772"/>
      <c r="BLI22" s="772"/>
      <c r="BLJ22" s="773"/>
      <c r="BLK22" s="772"/>
      <c r="BLL22" s="772"/>
      <c r="BLM22" s="772"/>
      <c r="BLN22" s="772"/>
      <c r="BLO22" s="772"/>
      <c r="BLP22" s="773"/>
      <c r="BLQ22" s="772"/>
      <c r="BLR22" s="772"/>
      <c r="BLS22" s="772"/>
      <c r="BLT22" s="772"/>
      <c r="BLU22" s="772"/>
      <c r="BLV22" s="773"/>
      <c r="BLW22" s="772"/>
      <c r="BLX22" s="772"/>
      <c r="BLY22" s="772"/>
      <c r="BLZ22" s="772"/>
      <c r="BMA22" s="772"/>
      <c r="BMB22" s="773"/>
      <c r="BMC22" s="772"/>
      <c r="BMD22" s="772"/>
      <c r="BME22" s="772"/>
      <c r="BMF22" s="772"/>
      <c r="BMG22" s="772"/>
      <c r="BMH22" s="773"/>
      <c r="BMI22" s="772"/>
      <c r="BMJ22" s="772"/>
      <c r="BMK22" s="772"/>
      <c r="BML22" s="772"/>
      <c r="BMM22" s="772"/>
      <c r="BMN22" s="773"/>
      <c r="BMO22" s="772"/>
      <c r="BMP22" s="772"/>
      <c r="BMQ22" s="772"/>
      <c r="BMR22" s="772"/>
      <c r="BMS22" s="772"/>
      <c r="BMT22" s="773"/>
      <c r="BMU22" s="772"/>
      <c r="BMV22" s="772"/>
      <c r="BMW22" s="772"/>
      <c r="BMX22" s="772"/>
      <c r="BMY22" s="772"/>
      <c r="BMZ22" s="773"/>
      <c r="BNA22" s="772"/>
      <c r="BNB22" s="772"/>
      <c r="BNC22" s="772"/>
      <c r="BND22" s="772"/>
      <c r="BNE22" s="772"/>
      <c r="BNF22" s="773"/>
      <c r="BNG22" s="772"/>
      <c r="BNH22" s="772"/>
      <c r="BNI22" s="772"/>
      <c r="BNJ22" s="772"/>
      <c r="BNK22" s="772"/>
      <c r="BNL22" s="773"/>
      <c r="BNM22" s="772"/>
      <c r="BNN22" s="772"/>
      <c r="BNO22" s="772"/>
      <c r="BNP22" s="772"/>
      <c r="BNQ22" s="772"/>
      <c r="BNR22" s="773"/>
      <c r="BNS22" s="772"/>
      <c r="BNT22" s="772"/>
      <c r="BNU22" s="772"/>
      <c r="BNV22" s="772"/>
      <c r="BNW22" s="772"/>
      <c r="BNX22" s="773"/>
      <c r="BNY22" s="772"/>
      <c r="BNZ22" s="772"/>
      <c r="BOA22" s="772"/>
      <c r="BOB22" s="772"/>
      <c r="BOC22" s="772"/>
      <c r="BOD22" s="773"/>
      <c r="BOE22" s="772"/>
      <c r="BOF22" s="772"/>
      <c r="BOG22" s="772"/>
      <c r="BOH22" s="772"/>
      <c r="BOI22" s="772"/>
      <c r="BOJ22" s="773"/>
      <c r="BOK22" s="772"/>
      <c r="BOL22" s="772"/>
      <c r="BOM22" s="772"/>
      <c r="BON22" s="772"/>
      <c r="BOO22" s="772"/>
      <c r="BOP22" s="773"/>
      <c r="BOQ22" s="772"/>
      <c r="BOR22" s="772"/>
      <c r="BOS22" s="772"/>
      <c r="BOT22" s="772"/>
      <c r="BOU22" s="772"/>
      <c r="BOV22" s="773"/>
      <c r="BOW22" s="772"/>
      <c r="BOX22" s="772"/>
      <c r="BOY22" s="772"/>
      <c r="BOZ22" s="772"/>
      <c r="BPA22" s="772"/>
      <c r="BPB22" s="773"/>
      <c r="BPC22" s="772"/>
      <c r="BPD22" s="772"/>
      <c r="BPE22" s="772"/>
      <c r="BPF22" s="772"/>
      <c r="BPG22" s="772"/>
      <c r="BPH22" s="773"/>
      <c r="BPI22" s="772"/>
      <c r="BPJ22" s="772"/>
      <c r="BPK22" s="772"/>
      <c r="BPL22" s="772"/>
      <c r="BPM22" s="772"/>
      <c r="BPN22" s="773"/>
      <c r="BPO22" s="772"/>
      <c r="BPP22" s="772"/>
      <c r="BPQ22" s="772"/>
      <c r="BPR22" s="772"/>
      <c r="BPS22" s="772"/>
      <c r="BPT22" s="773"/>
      <c r="BPU22" s="772"/>
      <c r="BPV22" s="772"/>
      <c r="BPW22" s="772"/>
      <c r="BPX22" s="772"/>
      <c r="BPY22" s="772"/>
      <c r="BPZ22" s="773"/>
      <c r="BQA22" s="772"/>
      <c r="BQB22" s="772"/>
      <c r="BQC22" s="772"/>
      <c r="BQD22" s="772"/>
      <c r="BQE22" s="772"/>
      <c r="BQF22" s="773"/>
      <c r="BQG22" s="772"/>
      <c r="BQH22" s="772"/>
      <c r="BQI22" s="772"/>
      <c r="BQJ22" s="772"/>
      <c r="BQK22" s="772"/>
      <c r="BQL22" s="773"/>
      <c r="BQM22" s="772"/>
      <c r="BQN22" s="772"/>
      <c r="BQO22" s="772"/>
      <c r="BQP22" s="772"/>
      <c r="BQQ22" s="772"/>
      <c r="BQR22" s="773"/>
      <c r="BQS22" s="772"/>
      <c r="BQT22" s="772"/>
      <c r="BQU22" s="772"/>
      <c r="BQV22" s="772"/>
      <c r="BQW22" s="772"/>
      <c r="BQX22" s="773"/>
      <c r="BQY22" s="772"/>
      <c r="BQZ22" s="772"/>
      <c r="BRA22" s="772"/>
      <c r="BRB22" s="772"/>
      <c r="BRC22" s="772"/>
      <c r="BRD22" s="773"/>
      <c r="BRE22" s="772"/>
      <c r="BRF22" s="772"/>
      <c r="BRG22" s="772"/>
      <c r="BRH22" s="772"/>
      <c r="BRI22" s="772"/>
      <c r="BRJ22" s="773"/>
      <c r="BRK22" s="772"/>
      <c r="BRL22" s="772"/>
      <c r="BRM22" s="772"/>
      <c r="BRN22" s="772"/>
      <c r="BRO22" s="772"/>
      <c r="BRP22" s="773"/>
      <c r="BRQ22" s="772"/>
      <c r="BRR22" s="772"/>
      <c r="BRS22" s="772"/>
      <c r="BRT22" s="772"/>
      <c r="BRU22" s="772"/>
      <c r="BRV22" s="773"/>
      <c r="BRW22" s="772"/>
      <c r="BRX22" s="772"/>
      <c r="BRY22" s="772"/>
      <c r="BRZ22" s="772"/>
      <c r="BSA22" s="772"/>
      <c r="BSB22" s="773"/>
      <c r="BSC22" s="772"/>
      <c r="BSD22" s="772"/>
      <c r="BSE22" s="772"/>
      <c r="BSF22" s="772"/>
      <c r="BSG22" s="772"/>
      <c r="BSH22" s="773"/>
      <c r="BSI22" s="772"/>
      <c r="BSJ22" s="772"/>
      <c r="BSK22" s="772"/>
      <c r="BSL22" s="772"/>
      <c r="BSM22" s="772"/>
      <c r="BSN22" s="773"/>
      <c r="BSO22" s="772"/>
      <c r="BSP22" s="772"/>
      <c r="BSQ22" s="772"/>
      <c r="BSR22" s="772"/>
      <c r="BSS22" s="772"/>
      <c r="BST22" s="773"/>
      <c r="BSU22" s="772"/>
      <c r="BSV22" s="772"/>
      <c r="BSW22" s="772"/>
      <c r="BSX22" s="772"/>
      <c r="BSY22" s="772"/>
      <c r="BSZ22" s="773"/>
      <c r="BTA22" s="772"/>
      <c r="BTB22" s="772"/>
      <c r="BTC22" s="772"/>
      <c r="BTD22" s="772"/>
      <c r="BTE22" s="772"/>
      <c r="BTF22" s="773"/>
      <c r="BTG22" s="772"/>
      <c r="BTH22" s="772"/>
      <c r="BTI22" s="772"/>
      <c r="BTJ22" s="772"/>
      <c r="BTK22" s="772"/>
      <c r="BTL22" s="773"/>
      <c r="BTM22" s="772"/>
      <c r="BTN22" s="772"/>
      <c r="BTO22" s="772"/>
      <c r="BTP22" s="772"/>
      <c r="BTQ22" s="772"/>
      <c r="BTR22" s="773"/>
      <c r="BTS22" s="772"/>
      <c r="BTT22" s="772"/>
      <c r="BTU22" s="772"/>
      <c r="BTV22" s="772"/>
      <c r="BTW22" s="772"/>
      <c r="BTX22" s="773"/>
      <c r="BTY22" s="772"/>
      <c r="BTZ22" s="772"/>
      <c r="BUA22" s="772"/>
      <c r="BUB22" s="772"/>
      <c r="BUC22" s="772"/>
      <c r="BUD22" s="773"/>
      <c r="BUE22" s="772"/>
      <c r="BUF22" s="772"/>
      <c r="BUG22" s="772"/>
      <c r="BUH22" s="772"/>
      <c r="BUI22" s="772"/>
      <c r="BUJ22" s="773"/>
      <c r="BUK22" s="772"/>
      <c r="BUL22" s="772"/>
      <c r="BUM22" s="772"/>
      <c r="BUN22" s="772"/>
      <c r="BUO22" s="772"/>
      <c r="BUP22" s="773"/>
      <c r="BUQ22" s="772"/>
      <c r="BUR22" s="772"/>
      <c r="BUS22" s="772"/>
      <c r="BUT22" s="772"/>
      <c r="BUU22" s="772"/>
      <c r="BUV22" s="773"/>
      <c r="BUW22" s="772"/>
      <c r="BUX22" s="772"/>
      <c r="BUY22" s="772"/>
      <c r="BUZ22" s="772"/>
      <c r="BVA22" s="772"/>
      <c r="BVB22" s="773"/>
      <c r="BVC22" s="772"/>
      <c r="BVD22" s="772"/>
      <c r="BVE22" s="772"/>
      <c r="BVF22" s="772"/>
      <c r="BVG22" s="772"/>
      <c r="BVH22" s="773"/>
      <c r="BVI22" s="772"/>
      <c r="BVJ22" s="772"/>
      <c r="BVK22" s="772"/>
      <c r="BVL22" s="772"/>
      <c r="BVM22" s="772"/>
      <c r="BVN22" s="773"/>
      <c r="BVO22" s="772"/>
      <c r="BVP22" s="772"/>
      <c r="BVQ22" s="772"/>
      <c r="BVR22" s="772"/>
      <c r="BVS22" s="772"/>
      <c r="BVT22" s="773"/>
      <c r="BVU22" s="772"/>
      <c r="BVV22" s="772"/>
      <c r="BVW22" s="772"/>
      <c r="BVX22" s="772"/>
      <c r="BVY22" s="772"/>
      <c r="BVZ22" s="773"/>
      <c r="BWA22" s="772"/>
      <c r="BWB22" s="772"/>
      <c r="BWC22" s="772"/>
      <c r="BWD22" s="772"/>
      <c r="BWE22" s="772"/>
      <c r="BWF22" s="773"/>
      <c r="BWG22" s="772"/>
      <c r="BWH22" s="772"/>
      <c r="BWI22" s="772"/>
      <c r="BWJ22" s="772"/>
      <c r="BWK22" s="772"/>
      <c r="BWL22" s="773"/>
      <c r="BWM22" s="772"/>
      <c r="BWN22" s="772"/>
      <c r="BWO22" s="772"/>
      <c r="BWP22" s="772"/>
      <c r="BWQ22" s="772"/>
      <c r="BWR22" s="773"/>
      <c r="BWS22" s="772"/>
      <c r="BWT22" s="772"/>
      <c r="BWU22" s="772"/>
      <c r="BWV22" s="772"/>
      <c r="BWW22" s="772"/>
      <c r="BWX22" s="773"/>
      <c r="BWY22" s="772"/>
      <c r="BWZ22" s="772"/>
      <c r="BXA22" s="772"/>
      <c r="BXB22" s="772"/>
      <c r="BXC22" s="772"/>
      <c r="BXD22" s="773"/>
      <c r="BXE22" s="772"/>
      <c r="BXF22" s="772"/>
      <c r="BXG22" s="772"/>
      <c r="BXH22" s="772"/>
      <c r="BXI22" s="772"/>
      <c r="BXJ22" s="773"/>
      <c r="BXK22" s="772"/>
      <c r="BXL22" s="772"/>
      <c r="BXM22" s="772"/>
      <c r="BXN22" s="772"/>
      <c r="BXO22" s="772"/>
      <c r="BXP22" s="773"/>
      <c r="BXQ22" s="772"/>
      <c r="BXR22" s="772"/>
      <c r="BXS22" s="772"/>
      <c r="BXT22" s="772"/>
      <c r="BXU22" s="772"/>
      <c r="BXV22" s="773"/>
      <c r="BXW22" s="772"/>
      <c r="BXX22" s="772"/>
      <c r="BXY22" s="772"/>
      <c r="BXZ22" s="772"/>
      <c r="BYA22" s="772"/>
      <c r="BYB22" s="773"/>
      <c r="BYC22" s="772"/>
      <c r="BYD22" s="772"/>
      <c r="BYE22" s="772"/>
      <c r="BYF22" s="772"/>
      <c r="BYG22" s="772"/>
      <c r="BYH22" s="773"/>
      <c r="BYI22" s="772"/>
      <c r="BYJ22" s="772"/>
      <c r="BYK22" s="772"/>
      <c r="BYL22" s="772"/>
      <c r="BYM22" s="772"/>
      <c r="BYN22" s="773"/>
      <c r="BYO22" s="772"/>
      <c r="BYP22" s="772"/>
      <c r="BYQ22" s="772"/>
      <c r="BYR22" s="772"/>
      <c r="BYS22" s="772"/>
      <c r="BYT22" s="773"/>
      <c r="BYU22" s="772"/>
      <c r="BYV22" s="772"/>
      <c r="BYW22" s="772"/>
      <c r="BYX22" s="772"/>
      <c r="BYY22" s="772"/>
      <c r="BYZ22" s="773"/>
      <c r="BZA22" s="772"/>
      <c r="BZB22" s="772"/>
      <c r="BZC22" s="772"/>
      <c r="BZD22" s="772"/>
      <c r="BZE22" s="772"/>
      <c r="BZF22" s="773"/>
      <c r="BZG22" s="772"/>
      <c r="BZH22" s="772"/>
      <c r="BZI22" s="772"/>
      <c r="BZJ22" s="772"/>
      <c r="BZK22" s="772"/>
      <c r="BZL22" s="773"/>
      <c r="BZM22" s="772"/>
      <c r="BZN22" s="772"/>
      <c r="BZO22" s="772"/>
      <c r="BZP22" s="772"/>
      <c r="BZQ22" s="772"/>
      <c r="BZR22" s="773"/>
      <c r="BZS22" s="772"/>
      <c r="BZT22" s="772"/>
      <c r="BZU22" s="772"/>
      <c r="BZV22" s="772"/>
      <c r="BZW22" s="772"/>
      <c r="BZX22" s="773"/>
      <c r="BZY22" s="772"/>
      <c r="BZZ22" s="772"/>
      <c r="CAA22" s="772"/>
      <c r="CAB22" s="772"/>
      <c r="CAC22" s="772"/>
      <c r="CAD22" s="773"/>
      <c r="CAE22" s="772"/>
      <c r="CAF22" s="772"/>
      <c r="CAG22" s="772"/>
      <c r="CAH22" s="772"/>
      <c r="CAI22" s="772"/>
      <c r="CAJ22" s="773"/>
      <c r="CAK22" s="772"/>
      <c r="CAL22" s="772"/>
      <c r="CAM22" s="772"/>
      <c r="CAN22" s="772"/>
      <c r="CAO22" s="772"/>
      <c r="CAP22" s="773"/>
      <c r="CAQ22" s="772"/>
      <c r="CAR22" s="772"/>
      <c r="CAS22" s="772"/>
      <c r="CAT22" s="772"/>
      <c r="CAU22" s="772"/>
      <c r="CAV22" s="773"/>
      <c r="CAW22" s="772"/>
      <c r="CAX22" s="772"/>
      <c r="CAY22" s="772"/>
      <c r="CAZ22" s="772"/>
      <c r="CBA22" s="772"/>
      <c r="CBB22" s="773"/>
      <c r="CBC22" s="772"/>
      <c r="CBD22" s="772"/>
      <c r="CBE22" s="772"/>
      <c r="CBF22" s="772"/>
      <c r="CBG22" s="772"/>
      <c r="CBH22" s="773"/>
      <c r="CBI22" s="772"/>
      <c r="CBJ22" s="772"/>
      <c r="CBK22" s="772"/>
      <c r="CBL22" s="772"/>
      <c r="CBM22" s="772"/>
      <c r="CBN22" s="773"/>
      <c r="CBO22" s="772"/>
      <c r="CBP22" s="772"/>
      <c r="CBQ22" s="772"/>
      <c r="CBR22" s="772"/>
      <c r="CBS22" s="772"/>
      <c r="CBT22" s="773"/>
      <c r="CBU22" s="772"/>
      <c r="CBV22" s="772"/>
      <c r="CBW22" s="772"/>
      <c r="CBX22" s="772"/>
      <c r="CBY22" s="772"/>
      <c r="CBZ22" s="773"/>
      <c r="CCA22" s="772"/>
      <c r="CCB22" s="772"/>
      <c r="CCC22" s="772"/>
      <c r="CCD22" s="772"/>
      <c r="CCE22" s="772"/>
      <c r="CCF22" s="773"/>
      <c r="CCG22" s="772"/>
      <c r="CCH22" s="772"/>
      <c r="CCI22" s="772"/>
      <c r="CCJ22" s="772"/>
      <c r="CCK22" s="772"/>
      <c r="CCL22" s="773"/>
      <c r="CCM22" s="772"/>
      <c r="CCN22" s="772"/>
      <c r="CCO22" s="772"/>
      <c r="CCP22" s="772"/>
      <c r="CCQ22" s="772"/>
      <c r="CCR22" s="773"/>
      <c r="CCS22" s="772"/>
      <c r="CCT22" s="772"/>
      <c r="CCU22" s="772"/>
      <c r="CCV22" s="772"/>
      <c r="CCW22" s="772"/>
      <c r="CCX22" s="773"/>
      <c r="CCY22" s="772"/>
      <c r="CCZ22" s="772"/>
      <c r="CDA22" s="772"/>
      <c r="CDB22" s="772"/>
      <c r="CDC22" s="772"/>
      <c r="CDD22" s="773"/>
      <c r="CDE22" s="772"/>
      <c r="CDF22" s="772"/>
      <c r="CDG22" s="772"/>
      <c r="CDH22" s="772"/>
      <c r="CDI22" s="772"/>
      <c r="CDJ22" s="773"/>
      <c r="CDK22" s="772"/>
      <c r="CDL22" s="772"/>
      <c r="CDM22" s="772"/>
      <c r="CDN22" s="772"/>
      <c r="CDO22" s="772"/>
      <c r="CDP22" s="773"/>
      <c r="CDQ22" s="772"/>
      <c r="CDR22" s="772"/>
      <c r="CDS22" s="772"/>
      <c r="CDT22" s="772"/>
      <c r="CDU22" s="772"/>
      <c r="CDV22" s="773"/>
      <c r="CDW22" s="772"/>
      <c r="CDX22" s="772"/>
      <c r="CDY22" s="772"/>
      <c r="CDZ22" s="772"/>
      <c r="CEA22" s="772"/>
      <c r="CEB22" s="773"/>
      <c r="CEC22" s="772"/>
      <c r="CED22" s="772"/>
      <c r="CEE22" s="772"/>
      <c r="CEF22" s="772"/>
      <c r="CEG22" s="772"/>
      <c r="CEH22" s="773"/>
      <c r="CEI22" s="772"/>
      <c r="CEJ22" s="772"/>
      <c r="CEK22" s="772"/>
      <c r="CEL22" s="772"/>
      <c r="CEM22" s="772"/>
      <c r="CEN22" s="773"/>
      <c r="CEO22" s="772"/>
      <c r="CEP22" s="772"/>
      <c r="CEQ22" s="772"/>
      <c r="CER22" s="772"/>
      <c r="CES22" s="772"/>
      <c r="CET22" s="773"/>
      <c r="CEU22" s="772"/>
      <c r="CEV22" s="772"/>
      <c r="CEW22" s="772"/>
      <c r="CEX22" s="772"/>
      <c r="CEY22" s="772"/>
      <c r="CEZ22" s="773"/>
      <c r="CFA22" s="772"/>
      <c r="CFB22" s="772"/>
      <c r="CFC22" s="772"/>
      <c r="CFD22" s="772"/>
      <c r="CFE22" s="772"/>
      <c r="CFF22" s="773"/>
      <c r="CFG22" s="772"/>
      <c r="CFH22" s="772"/>
      <c r="CFI22" s="772"/>
      <c r="CFJ22" s="772"/>
      <c r="CFK22" s="772"/>
      <c r="CFL22" s="773"/>
      <c r="CFM22" s="772"/>
      <c r="CFN22" s="772"/>
      <c r="CFO22" s="772"/>
      <c r="CFP22" s="772"/>
      <c r="CFQ22" s="772"/>
      <c r="CFR22" s="773"/>
      <c r="CFS22" s="772"/>
      <c r="CFT22" s="772"/>
      <c r="CFU22" s="772"/>
      <c r="CFV22" s="772"/>
      <c r="CFW22" s="772"/>
      <c r="CFX22" s="773"/>
      <c r="CFY22" s="772"/>
      <c r="CFZ22" s="772"/>
      <c r="CGA22" s="772"/>
      <c r="CGB22" s="772"/>
      <c r="CGC22" s="772"/>
      <c r="CGD22" s="773"/>
      <c r="CGE22" s="772"/>
      <c r="CGF22" s="772"/>
      <c r="CGG22" s="772"/>
      <c r="CGH22" s="772"/>
      <c r="CGI22" s="772"/>
      <c r="CGJ22" s="773"/>
      <c r="CGK22" s="772"/>
      <c r="CGL22" s="772"/>
      <c r="CGM22" s="772"/>
      <c r="CGN22" s="772"/>
      <c r="CGO22" s="772"/>
      <c r="CGP22" s="773"/>
      <c r="CGQ22" s="772"/>
      <c r="CGR22" s="772"/>
      <c r="CGS22" s="772"/>
      <c r="CGT22" s="772"/>
      <c r="CGU22" s="772"/>
      <c r="CGV22" s="773"/>
      <c r="CGW22" s="772"/>
      <c r="CGX22" s="772"/>
      <c r="CGY22" s="772"/>
      <c r="CGZ22" s="772"/>
      <c r="CHA22" s="772"/>
      <c r="CHB22" s="773"/>
      <c r="CHC22" s="772"/>
      <c r="CHD22" s="772"/>
      <c r="CHE22" s="772"/>
      <c r="CHF22" s="772"/>
      <c r="CHG22" s="772"/>
      <c r="CHH22" s="773"/>
      <c r="CHI22" s="772"/>
      <c r="CHJ22" s="772"/>
      <c r="CHK22" s="772"/>
      <c r="CHL22" s="772"/>
      <c r="CHM22" s="772"/>
      <c r="CHN22" s="773"/>
      <c r="CHO22" s="772"/>
      <c r="CHP22" s="772"/>
      <c r="CHQ22" s="772"/>
      <c r="CHR22" s="772"/>
      <c r="CHS22" s="772"/>
      <c r="CHT22" s="773"/>
      <c r="CHU22" s="772"/>
      <c r="CHV22" s="772"/>
      <c r="CHW22" s="772"/>
      <c r="CHX22" s="772"/>
      <c r="CHY22" s="772"/>
      <c r="CHZ22" s="773"/>
      <c r="CIA22" s="772"/>
      <c r="CIB22" s="772"/>
      <c r="CIC22" s="772"/>
      <c r="CID22" s="772"/>
      <c r="CIE22" s="772"/>
      <c r="CIF22" s="773"/>
      <c r="CIG22" s="772"/>
      <c r="CIH22" s="772"/>
      <c r="CII22" s="772"/>
      <c r="CIJ22" s="772"/>
      <c r="CIK22" s="772"/>
      <c r="CIL22" s="773"/>
      <c r="CIM22" s="772"/>
      <c r="CIN22" s="772"/>
      <c r="CIO22" s="772"/>
      <c r="CIP22" s="772"/>
      <c r="CIQ22" s="772"/>
      <c r="CIR22" s="773"/>
      <c r="CIS22" s="772"/>
      <c r="CIT22" s="772"/>
      <c r="CIU22" s="772"/>
      <c r="CIV22" s="772"/>
      <c r="CIW22" s="772"/>
      <c r="CIX22" s="773"/>
      <c r="CIY22" s="772"/>
      <c r="CIZ22" s="772"/>
      <c r="CJA22" s="772"/>
      <c r="CJB22" s="772"/>
      <c r="CJC22" s="772"/>
      <c r="CJD22" s="773"/>
      <c r="CJE22" s="772"/>
      <c r="CJF22" s="772"/>
      <c r="CJG22" s="772"/>
      <c r="CJH22" s="772"/>
      <c r="CJI22" s="772"/>
      <c r="CJJ22" s="773"/>
      <c r="CJK22" s="772"/>
      <c r="CJL22" s="772"/>
      <c r="CJM22" s="772"/>
      <c r="CJN22" s="772"/>
      <c r="CJO22" s="772"/>
      <c r="CJP22" s="773"/>
      <c r="CJQ22" s="772"/>
      <c r="CJR22" s="772"/>
      <c r="CJS22" s="772"/>
      <c r="CJT22" s="772"/>
      <c r="CJU22" s="772"/>
      <c r="CJV22" s="773"/>
      <c r="CJW22" s="772"/>
      <c r="CJX22" s="772"/>
      <c r="CJY22" s="772"/>
      <c r="CJZ22" s="772"/>
      <c r="CKA22" s="772"/>
      <c r="CKB22" s="773"/>
      <c r="CKC22" s="772"/>
      <c r="CKD22" s="772"/>
      <c r="CKE22" s="772"/>
      <c r="CKF22" s="772"/>
      <c r="CKG22" s="772"/>
      <c r="CKH22" s="773"/>
      <c r="CKI22" s="772"/>
      <c r="CKJ22" s="772"/>
      <c r="CKK22" s="772"/>
      <c r="CKL22" s="772"/>
      <c r="CKM22" s="772"/>
      <c r="CKN22" s="773"/>
      <c r="CKO22" s="772"/>
      <c r="CKP22" s="772"/>
      <c r="CKQ22" s="772"/>
      <c r="CKR22" s="772"/>
      <c r="CKS22" s="772"/>
      <c r="CKT22" s="773"/>
      <c r="CKU22" s="772"/>
      <c r="CKV22" s="772"/>
      <c r="CKW22" s="772"/>
      <c r="CKX22" s="772"/>
      <c r="CKY22" s="772"/>
      <c r="CKZ22" s="773"/>
      <c r="CLA22" s="772"/>
      <c r="CLB22" s="772"/>
      <c r="CLC22" s="772"/>
      <c r="CLD22" s="772"/>
      <c r="CLE22" s="772"/>
      <c r="CLF22" s="773"/>
      <c r="CLG22" s="772"/>
      <c r="CLH22" s="772"/>
      <c r="CLI22" s="772"/>
      <c r="CLJ22" s="772"/>
      <c r="CLK22" s="772"/>
      <c r="CLL22" s="773"/>
      <c r="CLM22" s="772"/>
      <c r="CLN22" s="772"/>
      <c r="CLO22" s="772"/>
      <c r="CLP22" s="772"/>
      <c r="CLQ22" s="772"/>
      <c r="CLR22" s="773"/>
      <c r="CLS22" s="772"/>
      <c r="CLT22" s="772"/>
      <c r="CLU22" s="772"/>
      <c r="CLV22" s="772"/>
      <c r="CLW22" s="772"/>
      <c r="CLX22" s="773"/>
      <c r="CLY22" s="772"/>
      <c r="CLZ22" s="772"/>
      <c r="CMA22" s="772"/>
      <c r="CMB22" s="772"/>
      <c r="CMC22" s="772"/>
      <c r="CMD22" s="773"/>
      <c r="CME22" s="772"/>
      <c r="CMF22" s="772"/>
      <c r="CMG22" s="772"/>
      <c r="CMH22" s="772"/>
      <c r="CMI22" s="772"/>
      <c r="CMJ22" s="773"/>
      <c r="CMK22" s="772"/>
      <c r="CML22" s="772"/>
      <c r="CMM22" s="772"/>
      <c r="CMN22" s="772"/>
      <c r="CMO22" s="772"/>
      <c r="CMP22" s="773"/>
      <c r="CMQ22" s="772"/>
      <c r="CMR22" s="772"/>
      <c r="CMS22" s="772"/>
      <c r="CMT22" s="772"/>
      <c r="CMU22" s="772"/>
      <c r="CMV22" s="773"/>
      <c r="CMW22" s="772"/>
      <c r="CMX22" s="772"/>
      <c r="CMY22" s="772"/>
      <c r="CMZ22" s="772"/>
      <c r="CNA22" s="772"/>
      <c r="CNB22" s="773"/>
      <c r="CNC22" s="772"/>
      <c r="CND22" s="772"/>
      <c r="CNE22" s="772"/>
      <c r="CNF22" s="772"/>
      <c r="CNG22" s="772"/>
      <c r="CNH22" s="773"/>
      <c r="CNI22" s="772"/>
      <c r="CNJ22" s="772"/>
      <c r="CNK22" s="772"/>
      <c r="CNL22" s="772"/>
      <c r="CNM22" s="772"/>
      <c r="CNN22" s="773"/>
      <c r="CNO22" s="772"/>
      <c r="CNP22" s="772"/>
      <c r="CNQ22" s="772"/>
      <c r="CNR22" s="772"/>
      <c r="CNS22" s="772"/>
      <c r="CNT22" s="773"/>
      <c r="CNU22" s="772"/>
      <c r="CNV22" s="772"/>
      <c r="CNW22" s="772"/>
      <c r="CNX22" s="772"/>
      <c r="CNY22" s="772"/>
      <c r="CNZ22" s="773"/>
      <c r="COA22" s="772"/>
      <c r="COB22" s="772"/>
      <c r="COC22" s="772"/>
      <c r="COD22" s="772"/>
      <c r="COE22" s="772"/>
      <c r="COF22" s="773"/>
      <c r="COG22" s="772"/>
      <c r="COH22" s="772"/>
      <c r="COI22" s="772"/>
      <c r="COJ22" s="772"/>
      <c r="COK22" s="772"/>
      <c r="COL22" s="773"/>
      <c r="COM22" s="772"/>
      <c r="CON22" s="772"/>
      <c r="COO22" s="772"/>
      <c r="COP22" s="772"/>
      <c r="COQ22" s="772"/>
      <c r="COR22" s="773"/>
      <c r="COS22" s="772"/>
      <c r="COT22" s="772"/>
      <c r="COU22" s="772"/>
      <c r="COV22" s="772"/>
      <c r="COW22" s="772"/>
      <c r="COX22" s="773"/>
      <c r="COY22" s="772"/>
      <c r="COZ22" s="772"/>
      <c r="CPA22" s="772"/>
      <c r="CPB22" s="772"/>
      <c r="CPC22" s="772"/>
      <c r="CPD22" s="773"/>
      <c r="CPE22" s="772"/>
      <c r="CPF22" s="772"/>
      <c r="CPG22" s="772"/>
      <c r="CPH22" s="772"/>
      <c r="CPI22" s="772"/>
      <c r="CPJ22" s="773"/>
      <c r="CPK22" s="772"/>
      <c r="CPL22" s="772"/>
      <c r="CPM22" s="772"/>
      <c r="CPN22" s="772"/>
      <c r="CPO22" s="772"/>
      <c r="CPP22" s="773"/>
      <c r="CPQ22" s="772"/>
      <c r="CPR22" s="772"/>
      <c r="CPS22" s="772"/>
      <c r="CPT22" s="772"/>
      <c r="CPU22" s="772"/>
      <c r="CPV22" s="773"/>
      <c r="CPW22" s="772"/>
      <c r="CPX22" s="772"/>
      <c r="CPY22" s="772"/>
      <c r="CPZ22" s="772"/>
      <c r="CQA22" s="772"/>
      <c r="CQB22" s="773"/>
      <c r="CQC22" s="772"/>
      <c r="CQD22" s="772"/>
      <c r="CQE22" s="772"/>
      <c r="CQF22" s="772"/>
      <c r="CQG22" s="772"/>
      <c r="CQH22" s="773"/>
      <c r="CQI22" s="772"/>
      <c r="CQJ22" s="772"/>
      <c r="CQK22" s="772"/>
      <c r="CQL22" s="772"/>
      <c r="CQM22" s="772"/>
      <c r="CQN22" s="773"/>
      <c r="CQO22" s="772"/>
      <c r="CQP22" s="772"/>
      <c r="CQQ22" s="772"/>
      <c r="CQR22" s="772"/>
      <c r="CQS22" s="772"/>
      <c r="CQT22" s="773"/>
      <c r="CQU22" s="772"/>
      <c r="CQV22" s="772"/>
      <c r="CQW22" s="772"/>
      <c r="CQX22" s="772"/>
      <c r="CQY22" s="772"/>
      <c r="CQZ22" s="773"/>
      <c r="CRA22" s="772"/>
      <c r="CRB22" s="772"/>
      <c r="CRC22" s="772"/>
      <c r="CRD22" s="772"/>
      <c r="CRE22" s="772"/>
      <c r="CRF22" s="773"/>
      <c r="CRG22" s="772"/>
      <c r="CRH22" s="772"/>
      <c r="CRI22" s="772"/>
      <c r="CRJ22" s="772"/>
      <c r="CRK22" s="772"/>
      <c r="CRL22" s="773"/>
      <c r="CRM22" s="772"/>
      <c r="CRN22" s="772"/>
      <c r="CRO22" s="772"/>
      <c r="CRP22" s="772"/>
      <c r="CRQ22" s="772"/>
      <c r="CRR22" s="773"/>
      <c r="CRS22" s="772"/>
      <c r="CRT22" s="772"/>
      <c r="CRU22" s="772"/>
      <c r="CRV22" s="772"/>
      <c r="CRW22" s="772"/>
      <c r="CRX22" s="773"/>
      <c r="CRY22" s="772"/>
      <c r="CRZ22" s="772"/>
      <c r="CSA22" s="772"/>
      <c r="CSB22" s="772"/>
      <c r="CSC22" s="772"/>
      <c r="CSD22" s="773"/>
      <c r="CSE22" s="772"/>
      <c r="CSF22" s="772"/>
      <c r="CSG22" s="772"/>
      <c r="CSH22" s="772"/>
      <c r="CSI22" s="772"/>
      <c r="CSJ22" s="773"/>
      <c r="CSK22" s="772"/>
      <c r="CSL22" s="772"/>
      <c r="CSM22" s="772"/>
      <c r="CSN22" s="772"/>
      <c r="CSO22" s="772"/>
      <c r="CSP22" s="773"/>
      <c r="CSQ22" s="772"/>
      <c r="CSR22" s="772"/>
      <c r="CSS22" s="772"/>
      <c r="CST22" s="772"/>
      <c r="CSU22" s="772"/>
      <c r="CSV22" s="773"/>
      <c r="CSW22" s="772"/>
      <c r="CSX22" s="772"/>
      <c r="CSY22" s="772"/>
      <c r="CSZ22" s="772"/>
      <c r="CTA22" s="772"/>
      <c r="CTB22" s="773"/>
      <c r="CTC22" s="772"/>
      <c r="CTD22" s="772"/>
      <c r="CTE22" s="772"/>
      <c r="CTF22" s="772"/>
      <c r="CTG22" s="772"/>
      <c r="CTH22" s="773"/>
      <c r="CTI22" s="772"/>
      <c r="CTJ22" s="772"/>
      <c r="CTK22" s="772"/>
      <c r="CTL22" s="772"/>
      <c r="CTM22" s="772"/>
      <c r="CTN22" s="773"/>
      <c r="CTO22" s="772"/>
      <c r="CTP22" s="772"/>
      <c r="CTQ22" s="772"/>
      <c r="CTR22" s="772"/>
      <c r="CTS22" s="772"/>
      <c r="CTT22" s="773"/>
      <c r="CTU22" s="772"/>
      <c r="CTV22" s="772"/>
      <c r="CTW22" s="772"/>
      <c r="CTX22" s="772"/>
      <c r="CTY22" s="772"/>
      <c r="CTZ22" s="773"/>
      <c r="CUA22" s="772"/>
      <c r="CUB22" s="772"/>
      <c r="CUC22" s="772"/>
      <c r="CUD22" s="772"/>
      <c r="CUE22" s="772"/>
      <c r="CUF22" s="773"/>
      <c r="CUG22" s="772"/>
      <c r="CUH22" s="772"/>
      <c r="CUI22" s="772"/>
      <c r="CUJ22" s="772"/>
      <c r="CUK22" s="772"/>
      <c r="CUL22" s="773"/>
      <c r="CUM22" s="772"/>
      <c r="CUN22" s="772"/>
      <c r="CUO22" s="772"/>
      <c r="CUP22" s="772"/>
      <c r="CUQ22" s="772"/>
      <c r="CUR22" s="773"/>
      <c r="CUS22" s="772"/>
      <c r="CUT22" s="772"/>
      <c r="CUU22" s="772"/>
      <c r="CUV22" s="772"/>
      <c r="CUW22" s="772"/>
      <c r="CUX22" s="773"/>
      <c r="CUY22" s="772"/>
      <c r="CUZ22" s="772"/>
      <c r="CVA22" s="772"/>
      <c r="CVB22" s="772"/>
      <c r="CVC22" s="772"/>
      <c r="CVD22" s="773"/>
      <c r="CVE22" s="772"/>
      <c r="CVF22" s="772"/>
      <c r="CVG22" s="772"/>
      <c r="CVH22" s="772"/>
      <c r="CVI22" s="772"/>
      <c r="CVJ22" s="773"/>
      <c r="CVK22" s="772"/>
      <c r="CVL22" s="772"/>
      <c r="CVM22" s="772"/>
      <c r="CVN22" s="772"/>
      <c r="CVO22" s="772"/>
      <c r="CVP22" s="773"/>
      <c r="CVQ22" s="772"/>
      <c r="CVR22" s="772"/>
      <c r="CVS22" s="772"/>
      <c r="CVT22" s="772"/>
      <c r="CVU22" s="772"/>
      <c r="CVV22" s="773"/>
      <c r="CVW22" s="772"/>
      <c r="CVX22" s="772"/>
      <c r="CVY22" s="772"/>
      <c r="CVZ22" s="772"/>
      <c r="CWA22" s="772"/>
      <c r="CWB22" s="773"/>
      <c r="CWC22" s="772"/>
      <c r="CWD22" s="772"/>
      <c r="CWE22" s="772"/>
      <c r="CWF22" s="772"/>
      <c r="CWG22" s="772"/>
      <c r="CWH22" s="773"/>
      <c r="CWI22" s="772"/>
      <c r="CWJ22" s="772"/>
      <c r="CWK22" s="772"/>
      <c r="CWL22" s="772"/>
      <c r="CWM22" s="772"/>
      <c r="CWN22" s="773"/>
      <c r="CWO22" s="772"/>
      <c r="CWP22" s="772"/>
      <c r="CWQ22" s="772"/>
      <c r="CWR22" s="772"/>
      <c r="CWS22" s="772"/>
      <c r="CWT22" s="773"/>
      <c r="CWU22" s="772"/>
      <c r="CWV22" s="772"/>
      <c r="CWW22" s="772"/>
      <c r="CWX22" s="772"/>
      <c r="CWY22" s="772"/>
      <c r="CWZ22" s="773"/>
      <c r="CXA22" s="772"/>
      <c r="CXB22" s="772"/>
      <c r="CXC22" s="772"/>
      <c r="CXD22" s="772"/>
      <c r="CXE22" s="772"/>
      <c r="CXF22" s="773"/>
      <c r="CXG22" s="772"/>
      <c r="CXH22" s="772"/>
      <c r="CXI22" s="772"/>
      <c r="CXJ22" s="772"/>
      <c r="CXK22" s="772"/>
      <c r="CXL22" s="773"/>
      <c r="CXM22" s="772"/>
      <c r="CXN22" s="772"/>
      <c r="CXO22" s="772"/>
      <c r="CXP22" s="772"/>
      <c r="CXQ22" s="772"/>
      <c r="CXR22" s="773"/>
      <c r="CXS22" s="772"/>
      <c r="CXT22" s="772"/>
      <c r="CXU22" s="772"/>
      <c r="CXV22" s="772"/>
      <c r="CXW22" s="772"/>
      <c r="CXX22" s="773"/>
      <c r="CXY22" s="772"/>
      <c r="CXZ22" s="772"/>
      <c r="CYA22" s="772"/>
      <c r="CYB22" s="772"/>
      <c r="CYC22" s="772"/>
      <c r="CYD22" s="773"/>
      <c r="CYE22" s="772"/>
      <c r="CYF22" s="772"/>
      <c r="CYG22" s="772"/>
      <c r="CYH22" s="772"/>
      <c r="CYI22" s="772"/>
      <c r="CYJ22" s="773"/>
      <c r="CYK22" s="772"/>
      <c r="CYL22" s="772"/>
      <c r="CYM22" s="772"/>
      <c r="CYN22" s="772"/>
      <c r="CYO22" s="772"/>
      <c r="CYP22" s="773"/>
      <c r="CYQ22" s="772"/>
      <c r="CYR22" s="772"/>
      <c r="CYS22" s="772"/>
      <c r="CYT22" s="772"/>
      <c r="CYU22" s="772"/>
      <c r="CYV22" s="773"/>
      <c r="CYW22" s="772"/>
      <c r="CYX22" s="772"/>
      <c r="CYY22" s="772"/>
      <c r="CYZ22" s="772"/>
      <c r="CZA22" s="772"/>
      <c r="CZB22" s="773"/>
      <c r="CZC22" s="772"/>
      <c r="CZD22" s="772"/>
      <c r="CZE22" s="772"/>
      <c r="CZF22" s="772"/>
      <c r="CZG22" s="772"/>
      <c r="CZH22" s="773"/>
      <c r="CZI22" s="772"/>
      <c r="CZJ22" s="772"/>
      <c r="CZK22" s="772"/>
      <c r="CZL22" s="772"/>
      <c r="CZM22" s="772"/>
      <c r="CZN22" s="773"/>
      <c r="CZO22" s="772"/>
      <c r="CZP22" s="772"/>
      <c r="CZQ22" s="772"/>
      <c r="CZR22" s="772"/>
      <c r="CZS22" s="772"/>
      <c r="CZT22" s="773"/>
      <c r="CZU22" s="772"/>
      <c r="CZV22" s="772"/>
      <c r="CZW22" s="772"/>
      <c r="CZX22" s="772"/>
      <c r="CZY22" s="772"/>
      <c r="CZZ22" s="773"/>
      <c r="DAA22" s="772"/>
      <c r="DAB22" s="772"/>
      <c r="DAC22" s="772"/>
      <c r="DAD22" s="772"/>
      <c r="DAE22" s="772"/>
      <c r="DAF22" s="773"/>
      <c r="DAG22" s="772"/>
      <c r="DAH22" s="772"/>
      <c r="DAI22" s="772"/>
      <c r="DAJ22" s="772"/>
      <c r="DAK22" s="772"/>
      <c r="DAL22" s="773"/>
      <c r="DAM22" s="772"/>
      <c r="DAN22" s="772"/>
      <c r="DAO22" s="772"/>
      <c r="DAP22" s="772"/>
      <c r="DAQ22" s="772"/>
      <c r="DAR22" s="773"/>
      <c r="DAS22" s="772"/>
      <c r="DAT22" s="772"/>
      <c r="DAU22" s="772"/>
      <c r="DAV22" s="772"/>
      <c r="DAW22" s="772"/>
      <c r="DAX22" s="773"/>
      <c r="DAY22" s="772"/>
      <c r="DAZ22" s="772"/>
      <c r="DBA22" s="772"/>
      <c r="DBB22" s="772"/>
      <c r="DBC22" s="772"/>
      <c r="DBD22" s="773"/>
      <c r="DBE22" s="772"/>
      <c r="DBF22" s="772"/>
      <c r="DBG22" s="772"/>
      <c r="DBH22" s="772"/>
      <c r="DBI22" s="772"/>
      <c r="DBJ22" s="773"/>
      <c r="DBK22" s="772"/>
      <c r="DBL22" s="772"/>
      <c r="DBM22" s="772"/>
      <c r="DBN22" s="772"/>
      <c r="DBO22" s="772"/>
      <c r="DBP22" s="773"/>
      <c r="DBQ22" s="772"/>
      <c r="DBR22" s="772"/>
      <c r="DBS22" s="772"/>
      <c r="DBT22" s="772"/>
      <c r="DBU22" s="772"/>
      <c r="DBV22" s="773"/>
      <c r="DBW22" s="772"/>
      <c r="DBX22" s="772"/>
      <c r="DBY22" s="772"/>
      <c r="DBZ22" s="772"/>
      <c r="DCA22" s="772"/>
      <c r="DCB22" s="773"/>
      <c r="DCC22" s="772"/>
      <c r="DCD22" s="772"/>
      <c r="DCE22" s="772"/>
      <c r="DCF22" s="772"/>
      <c r="DCG22" s="772"/>
      <c r="DCH22" s="773"/>
      <c r="DCI22" s="772"/>
      <c r="DCJ22" s="772"/>
      <c r="DCK22" s="772"/>
      <c r="DCL22" s="772"/>
      <c r="DCM22" s="772"/>
      <c r="DCN22" s="773"/>
      <c r="DCO22" s="772"/>
      <c r="DCP22" s="772"/>
      <c r="DCQ22" s="772"/>
      <c r="DCR22" s="772"/>
      <c r="DCS22" s="772"/>
      <c r="DCT22" s="773"/>
      <c r="DCU22" s="772"/>
      <c r="DCV22" s="772"/>
      <c r="DCW22" s="772"/>
      <c r="DCX22" s="772"/>
      <c r="DCY22" s="772"/>
      <c r="DCZ22" s="773"/>
      <c r="DDA22" s="772"/>
      <c r="DDB22" s="772"/>
      <c r="DDC22" s="772"/>
      <c r="DDD22" s="772"/>
      <c r="DDE22" s="772"/>
      <c r="DDF22" s="773"/>
      <c r="DDG22" s="772"/>
      <c r="DDH22" s="772"/>
      <c r="DDI22" s="772"/>
      <c r="DDJ22" s="772"/>
      <c r="DDK22" s="772"/>
      <c r="DDL22" s="773"/>
      <c r="DDM22" s="772"/>
      <c r="DDN22" s="772"/>
      <c r="DDO22" s="772"/>
      <c r="DDP22" s="772"/>
      <c r="DDQ22" s="772"/>
      <c r="DDR22" s="773"/>
      <c r="DDS22" s="772"/>
      <c r="DDT22" s="772"/>
      <c r="DDU22" s="772"/>
      <c r="DDV22" s="772"/>
      <c r="DDW22" s="772"/>
      <c r="DDX22" s="773"/>
      <c r="DDY22" s="772"/>
      <c r="DDZ22" s="772"/>
      <c r="DEA22" s="772"/>
      <c r="DEB22" s="772"/>
      <c r="DEC22" s="772"/>
      <c r="DED22" s="773"/>
      <c r="DEE22" s="772"/>
      <c r="DEF22" s="772"/>
      <c r="DEG22" s="772"/>
      <c r="DEH22" s="772"/>
      <c r="DEI22" s="772"/>
      <c r="DEJ22" s="773"/>
      <c r="DEK22" s="772"/>
      <c r="DEL22" s="772"/>
      <c r="DEM22" s="772"/>
      <c r="DEN22" s="772"/>
      <c r="DEO22" s="772"/>
      <c r="DEP22" s="773"/>
      <c r="DEQ22" s="772"/>
      <c r="DER22" s="772"/>
      <c r="DES22" s="772"/>
      <c r="DET22" s="772"/>
      <c r="DEU22" s="772"/>
      <c r="DEV22" s="773"/>
      <c r="DEW22" s="772"/>
      <c r="DEX22" s="772"/>
      <c r="DEY22" s="772"/>
      <c r="DEZ22" s="772"/>
      <c r="DFA22" s="772"/>
      <c r="DFB22" s="773"/>
      <c r="DFC22" s="772"/>
      <c r="DFD22" s="772"/>
      <c r="DFE22" s="772"/>
      <c r="DFF22" s="772"/>
      <c r="DFG22" s="772"/>
      <c r="DFH22" s="773"/>
      <c r="DFI22" s="772"/>
      <c r="DFJ22" s="772"/>
      <c r="DFK22" s="772"/>
      <c r="DFL22" s="772"/>
      <c r="DFM22" s="772"/>
      <c r="DFN22" s="773"/>
      <c r="DFO22" s="772"/>
      <c r="DFP22" s="772"/>
      <c r="DFQ22" s="772"/>
      <c r="DFR22" s="772"/>
      <c r="DFS22" s="772"/>
      <c r="DFT22" s="773"/>
      <c r="DFU22" s="772"/>
      <c r="DFV22" s="772"/>
      <c r="DFW22" s="772"/>
      <c r="DFX22" s="772"/>
      <c r="DFY22" s="772"/>
      <c r="DFZ22" s="773"/>
      <c r="DGA22" s="772"/>
      <c r="DGB22" s="772"/>
      <c r="DGC22" s="772"/>
      <c r="DGD22" s="772"/>
      <c r="DGE22" s="772"/>
      <c r="DGF22" s="773"/>
      <c r="DGG22" s="772"/>
      <c r="DGH22" s="772"/>
      <c r="DGI22" s="772"/>
      <c r="DGJ22" s="772"/>
      <c r="DGK22" s="772"/>
      <c r="DGL22" s="773"/>
      <c r="DGM22" s="772"/>
      <c r="DGN22" s="772"/>
      <c r="DGO22" s="772"/>
      <c r="DGP22" s="772"/>
      <c r="DGQ22" s="772"/>
      <c r="DGR22" s="773"/>
      <c r="DGS22" s="772"/>
      <c r="DGT22" s="772"/>
      <c r="DGU22" s="772"/>
      <c r="DGV22" s="772"/>
      <c r="DGW22" s="772"/>
      <c r="DGX22" s="773"/>
      <c r="DGY22" s="772"/>
      <c r="DGZ22" s="772"/>
      <c r="DHA22" s="772"/>
      <c r="DHB22" s="772"/>
      <c r="DHC22" s="772"/>
      <c r="DHD22" s="773"/>
      <c r="DHE22" s="772"/>
      <c r="DHF22" s="772"/>
      <c r="DHG22" s="772"/>
      <c r="DHH22" s="772"/>
      <c r="DHI22" s="772"/>
      <c r="DHJ22" s="773"/>
      <c r="DHK22" s="772"/>
      <c r="DHL22" s="772"/>
      <c r="DHM22" s="772"/>
      <c r="DHN22" s="772"/>
      <c r="DHO22" s="772"/>
      <c r="DHP22" s="773"/>
      <c r="DHQ22" s="772"/>
      <c r="DHR22" s="772"/>
      <c r="DHS22" s="772"/>
      <c r="DHT22" s="772"/>
      <c r="DHU22" s="772"/>
      <c r="DHV22" s="773"/>
      <c r="DHW22" s="772"/>
      <c r="DHX22" s="772"/>
      <c r="DHY22" s="772"/>
      <c r="DHZ22" s="772"/>
      <c r="DIA22" s="772"/>
      <c r="DIB22" s="773"/>
      <c r="DIC22" s="772"/>
      <c r="DID22" s="772"/>
      <c r="DIE22" s="772"/>
      <c r="DIF22" s="772"/>
      <c r="DIG22" s="772"/>
      <c r="DIH22" s="773"/>
      <c r="DII22" s="772"/>
      <c r="DIJ22" s="772"/>
      <c r="DIK22" s="772"/>
      <c r="DIL22" s="772"/>
      <c r="DIM22" s="772"/>
      <c r="DIN22" s="773"/>
      <c r="DIO22" s="772"/>
      <c r="DIP22" s="772"/>
      <c r="DIQ22" s="772"/>
      <c r="DIR22" s="772"/>
      <c r="DIS22" s="772"/>
      <c r="DIT22" s="773"/>
      <c r="DIU22" s="772"/>
      <c r="DIV22" s="772"/>
      <c r="DIW22" s="772"/>
      <c r="DIX22" s="772"/>
      <c r="DIY22" s="772"/>
      <c r="DIZ22" s="773"/>
      <c r="DJA22" s="772"/>
      <c r="DJB22" s="772"/>
      <c r="DJC22" s="772"/>
      <c r="DJD22" s="772"/>
      <c r="DJE22" s="772"/>
      <c r="DJF22" s="773"/>
      <c r="DJG22" s="772"/>
      <c r="DJH22" s="772"/>
      <c r="DJI22" s="772"/>
      <c r="DJJ22" s="772"/>
      <c r="DJK22" s="772"/>
      <c r="DJL22" s="773"/>
      <c r="DJM22" s="772"/>
      <c r="DJN22" s="772"/>
      <c r="DJO22" s="772"/>
      <c r="DJP22" s="772"/>
      <c r="DJQ22" s="772"/>
      <c r="DJR22" s="773"/>
      <c r="DJS22" s="772"/>
      <c r="DJT22" s="772"/>
      <c r="DJU22" s="772"/>
      <c r="DJV22" s="772"/>
      <c r="DJW22" s="772"/>
      <c r="DJX22" s="773"/>
      <c r="DJY22" s="772"/>
      <c r="DJZ22" s="772"/>
      <c r="DKA22" s="772"/>
      <c r="DKB22" s="772"/>
      <c r="DKC22" s="772"/>
      <c r="DKD22" s="773"/>
      <c r="DKE22" s="772"/>
      <c r="DKF22" s="772"/>
      <c r="DKG22" s="772"/>
      <c r="DKH22" s="772"/>
      <c r="DKI22" s="772"/>
      <c r="DKJ22" s="773"/>
      <c r="DKK22" s="772"/>
      <c r="DKL22" s="772"/>
      <c r="DKM22" s="772"/>
      <c r="DKN22" s="772"/>
      <c r="DKO22" s="772"/>
      <c r="DKP22" s="773"/>
      <c r="DKQ22" s="772"/>
      <c r="DKR22" s="772"/>
      <c r="DKS22" s="772"/>
      <c r="DKT22" s="772"/>
      <c r="DKU22" s="772"/>
      <c r="DKV22" s="773"/>
      <c r="DKW22" s="772"/>
      <c r="DKX22" s="772"/>
      <c r="DKY22" s="772"/>
      <c r="DKZ22" s="772"/>
      <c r="DLA22" s="772"/>
      <c r="DLB22" s="773"/>
      <c r="DLC22" s="772"/>
      <c r="DLD22" s="772"/>
      <c r="DLE22" s="772"/>
      <c r="DLF22" s="772"/>
      <c r="DLG22" s="772"/>
      <c r="DLH22" s="773"/>
      <c r="DLI22" s="772"/>
      <c r="DLJ22" s="772"/>
      <c r="DLK22" s="772"/>
      <c r="DLL22" s="772"/>
      <c r="DLM22" s="772"/>
      <c r="DLN22" s="773"/>
      <c r="DLO22" s="772"/>
      <c r="DLP22" s="772"/>
      <c r="DLQ22" s="772"/>
      <c r="DLR22" s="772"/>
      <c r="DLS22" s="772"/>
      <c r="DLT22" s="773"/>
      <c r="DLU22" s="772"/>
      <c r="DLV22" s="772"/>
      <c r="DLW22" s="772"/>
      <c r="DLX22" s="772"/>
      <c r="DLY22" s="772"/>
      <c r="DLZ22" s="773"/>
      <c r="DMA22" s="772"/>
      <c r="DMB22" s="772"/>
      <c r="DMC22" s="772"/>
      <c r="DMD22" s="772"/>
      <c r="DME22" s="772"/>
      <c r="DMF22" s="773"/>
      <c r="DMG22" s="772"/>
      <c r="DMH22" s="772"/>
      <c r="DMI22" s="772"/>
      <c r="DMJ22" s="772"/>
      <c r="DMK22" s="772"/>
      <c r="DML22" s="773"/>
      <c r="DMM22" s="772"/>
      <c r="DMN22" s="772"/>
      <c r="DMO22" s="772"/>
      <c r="DMP22" s="772"/>
      <c r="DMQ22" s="772"/>
      <c r="DMR22" s="773"/>
      <c r="DMS22" s="772"/>
      <c r="DMT22" s="772"/>
      <c r="DMU22" s="772"/>
      <c r="DMV22" s="772"/>
      <c r="DMW22" s="772"/>
      <c r="DMX22" s="773"/>
      <c r="DMY22" s="772"/>
      <c r="DMZ22" s="772"/>
      <c r="DNA22" s="772"/>
      <c r="DNB22" s="772"/>
      <c r="DNC22" s="772"/>
      <c r="DND22" s="773"/>
      <c r="DNE22" s="772"/>
      <c r="DNF22" s="772"/>
      <c r="DNG22" s="772"/>
      <c r="DNH22" s="772"/>
      <c r="DNI22" s="772"/>
      <c r="DNJ22" s="773"/>
      <c r="DNK22" s="772"/>
      <c r="DNL22" s="772"/>
      <c r="DNM22" s="772"/>
      <c r="DNN22" s="772"/>
      <c r="DNO22" s="772"/>
      <c r="DNP22" s="773"/>
      <c r="DNQ22" s="772"/>
      <c r="DNR22" s="772"/>
      <c r="DNS22" s="772"/>
      <c r="DNT22" s="772"/>
      <c r="DNU22" s="772"/>
      <c r="DNV22" s="773"/>
      <c r="DNW22" s="772"/>
      <c r="DNX22" s="772"/>
      <c r="DNY22" s="772"/>
      <c r="DNZ22" s="772"/>
      <c r="DOA22" s="772"/>
      <c r="DOB22" s="773"/>
      <c r="DOC22" s="772"/>
      <c r="DOD22" s="772"/>
      <c r="DOE22" s="772"/>
      <c r="DOF22" s="772"/>
      <c r="DOG22" s="772"/>
      <c r="DOH22" s="773"/>
      <c r="DOI22" s="772"/>
      <c r="DOJ22" s="772"/>
      <c r="DOK22" s="772"/>
      <c r="DOL22" s="772"/>
      <c r="DOM22" s="772"/>
      <c r="DON22" s="773"/>
      <c r="DOO22" s="772"/>
      <c r="DOP22" s="772"/>
      <c r="DOQ22" s="772"/>
      <c r="DOR22" s="772"/>
      <c r="DOS22" s="772"/>
      <c r="DOT22" s="773"/>
      <c r="DOU22" s="772"/>
      <c r="DOV22" s="772"/>
      <c r="DOW22" s="772"/>
      <c r="DOX22" s="772"/>
      <c r="DOY22" s="772"/>
      <c r="DOZ22" s="773"/>
      <c r="DPA22" s="772"/>
      <c r="DPB22" s="772"/>
      <c r="DPC22" s="772"/>
      <c r="DPD22" s="772"/>
      <c r="DPE22" s="772"/>
      <c r="DPF22" s="773"/>
      <c r="DPG22" s="772"/>
      <c r="DPH22" s="772"/>
      <c r="DPI22" s="772"/>
      <c r="DPJ22" s="772"/>
      <c r="DPK22" s="772"/>
      <c r="DPL22" s="773"/>
      <c r="DPM22" s="772"/>
      <c r="DPN22" s="772"/>
      <c r="DPO22" s="772"/>
      <c r="DPP22" s="772"/>
      <c r="DPQ22" s="772"/>
      <c r="DPR22" s="773"/>
      <c r="DPS22" s="772"/>
      <c r="DPT22" s="772"/>
      <c r="DPU22" s="772"/>
      <c r="DPV22" s="772"/>
      <c r="DPW22" s="772"/>
      <c r="DPX22" s="773"/>
      <c r="DPY22" s="772"/>
      <c r="DPZ22" s="772"/>
      <c r="DQA22" s="772"/>
      <c r="DQB22" s="772"/>
      <c r="DQC22" s="772"/>
      <c r="DQD22" s="773"/>
      <c r="DQE22" s="772"/>
      <c r="DQF22" s="772"/>
      <c r="DQG22" s="772"/>
      <c r="DQH22" s="772"/>
      <c r="DQI22" s="772"/>
      <c r="DQJ22" s="773"/>
      <c r="DQK22" s="772"/>
      <c r="DQL22" s="772"/>
      <c r="DQM22" s="772"/>
      <c r="DQN22" s="772"/>
      <c r="DQO22" s="772"/>
      <c r="DQP22" s="773"/>
      <c r="DQQ22" s="772"/>
      <c r="DQR22" s="772"/>
      <c r="DQS22" s="772"/>
      <c r="DQT22" s="772"/>
      <c r="DQU22" s="772"/>
      <c r="DQV22" s="773"/>
      <c r="DQW22" s="772"/>
      <c r="DQX22" s="772"/>
      <c r="DQY22" s="772"/>
      <c r="DQZ22" s="772"/>
      <c r="DRA22" s="772"/>
      <c r="DRB22" s="773"/>
      <c r="DRC22" s="772"/>
      <c r="DRD22" s="772"/>
      <c r="DRE22" s="772"/>
      <c r="DRF22" s="772"/>
      <c r="DRG22" s="772"/>
      <c r="DRH22" s="773"/>
      <c r="DRI22" s="772"/>
      <c r="DRJ22" s="772"/>
      <c r="DRK22" s="772"/>
      <c r="DRL22" s="772"/>
      <c r="DRM22" s="772"/>
      <c r="DRN22" s="773"/>
      <c r="DRO22" s="772"/>
      <c r="DRP22" s="772"/>
      <c r="DRQ22" s="772"/>
      <c r="DRR22" s="772"/>
      <c r="DRS22" s="772"/>
      <c r="DRT22" s="773"/>
      <c r="DRU22" s="772"/>
      <c r="DRV22" s="772"/>
      <c r="DRW22" s="772"/>
      <c r="DRX22" s="772"/>
      <c r="DRY22" s="772"/>
      <c r="DRZ22" s="773"/>
      <c r="DSA22" s="772"/>
      <c r="DSB22" s="772"/>
      <c r="DSC22" s="772"/>
      <c r="DSD22" s="772"/>
      <c r="DSE22" s="772"/>
      <c r="DSF22" s="773"/>
      <c r="DSG22" s="772"/>
      <c r="DSH22" s="772"/>
      <c r="DSI22" s="772"/>
      <c r="DSJ22" s="772"/>
      <c r="DSK22" s="772"/>
      <c r="DSL22" s="773"/>
      <c r="DSM22" s="772"/>
      <c r="DSN22" s="772"/>
      <c r="DSO22" s="772"/>
      <c r="DSP22" s="772"/>
      <c r="DSQ22" s="772"/>
      <c r="DSR22" s="773"/>
      <c r="DSS22" s="772"/>
      <c r="DST22" s="772"/>
      <c r="DSU22" s="772"/>
      <c r="DSV22" s="772"/>
      <c r="DSW22" s="772"/>
      <c r="DSX22" s="773"/>
      <c r="DSY22" s="772"/>
      <c r="DSZ22" s="772"/>
      <c r="DTA22" s="772"/>
      <c r="DTB22" s="772"/>
      <c r="DTC22" s="772"/>
      <c r="DTD22" s="773"/>
      <c r="DTE22" s="772"/>
      <c r="DTF22" s="772"/>
      <c r="DTG22" s="772"/>
      <c r="DTH22" s="772"/>
      <c r="DTI22" s="772"/>
      <c r="DTJ22" s="773"/>
      <c r="DTK22" s="772"/>
      <c r="DTL22" s="772"/>
      <c r="DTM22" s="772"/>
      <c r="DTN22" s="772"/>
      <c r="DTO22" s="772"/>
      <c r="DTP22" s="773"/>
      <c r="DTQ22" s="772"/>
      <c r="DTR22" s="772"/>
      <c r="DTS22" s="772"/>
      <c r="DTT22" s="772"/>
      <c r="DTU22" s="772"/>
      <c r="DTV22" s="773"/>
      <c r="DTW22" s="772"/>
      <c r="DTX22" s="772"/>
      <c r="DTY22" s="772"/>
      <c r="DTZ22" s="772"/>
      <c r="DUA22" s="772"/>
      <c r="DUB22" s="773"/>
      <c r="DUC22" s="772"/>
      <c r="DUD22" s="772"/>
      <c r="DUE22" s="772"/>
      <c r="DUF22" s="772"/>
      <c r="DUG22" s="772"/>
      <c r="DUH22" s="773"/>
      <c r="DUI22" s="772"/>
      <c r="DUJ22" s="772"/>
      <c r="DUK22" s="772"/>
      <c r="DUL22" s="772"/>
      <c r="DUM22" s="772"/>
      <c r="DUN22" s="773"/>
      <c r="DUO22" s="772"/>
      <c r="DUP22" s="772"/>
      <c r="DUQ22" s="772"/>
      <c r="DUR22" s="772"/>
      <c r="DUS22" s="772"/>
      <c r="DUT22" s="773"/>
      <c r="DUU22" s="772"/>
      <c r="DUV22" s="772"/>
      <c r="DUW22" s="772"/>
      <c r="DUX22" s="772"/>
      <c r="DUY22" s="772"/>
      <c r="DUZ22" s="773"/>
      <c r="DVA22" s="772"/>
      <c r="DVB22" s="772"/>
      <c r="DVC22" s="772"/>
      <c r="DVD22" s="772"/>
      <c r="DVE22" s="772"/>
      <c r="DVF22" s="773"/>
      <c r="DVG22" s="772"/>
      <c r="DVH22" s="772"/>
      <c r="DVI22" s="772"/>
      <c r="DVJ22" s="772"/>
      <c r="DVK22" s="772"/>
      <c r="DVL22" s="773"/>
      <c r="DVM22" s="772"/>
      <c r="DVN22" s="772"/>
      <c r="DVO22" s="772"/>
      <c r="DVP22" s="772"/>
      <c r="DVQ22" s="772"/>
      <c r="DVR22" s="773"/>
      <c r="DVS22" s="772"/>
      <c r="DVT22" s="772"/>
      <c r="DVU22" s="772"/>
      <c r="DVV22" s="772"/>
      <c r="DVW22" s="772"/>
      <c r="DVX22" s="773"/>
      <c r="DVY22" s="772"/>
      <c r="DVZ22" s="772"/>
      <c r="DWA22" s="772"/>
      <c r="DWB22" s="772"/>
      <c r="DWC22" s="772"/>
      <c r="DWD22" s="773"/>
      <c r="DWE22" s="772"/>
      <c r="DWF22" s="772"/>
      <c r="DWG22" s="772"/>
      <c r="DWH22" s="772"/>
      <c r="DWI22" s="772"/>
      <c r="DWJ22" s="773"/>
      <c r="DWK22" s="772"/>
      <c r="DWL22" s="772"/>
      <c r="DWM22" s="772"/>
      <c r="DWN22" s="772"/>
      <c r="DWO22" s="772"/>
      <c r="DWP22" s="773"/>
      <c r="DWQ22" s="772"/>
      <c r="DWR22" s="772"/>
      <c r="DWS22" s="772"/>
      <c r="DWT22" s="772"/>
      <c r="DWU22" s="772"/>
      <c r="DWV22" s="773"/>
      <c r="DWW22" s="772"/>
      <c r="DWX22" s="772"/>
      <c r="DWY22" s="772"/>
      <c r="DWZ22" s="772"/>
      <c r="DXA22" s="772"/>
      <c r="DXB22" s="773"/>
      <c r="DXC22" s="772"/>
      <c r="DXD22" s="772"/>
      <c r="DXE22" s="772"/>
      <c r="DXF22" s="772"/>
      <c r="DXG22" s="772"/>
      <c r="DXH22" s="773"/>
      <c r="DXI22" s="772"/>
      <c r="DXJ22" s="772"/>
      <c r="DXK22" s="772"/>
      <c r="DXL22" s="772"/>
      <c r="DXM22" s="772"/>
      <c r="DXN22" s="773"/>
      <c r="DXO22" s="772"/>
      <c r="DXP22" s="772"/>
      <c r="DXQ22" s="772"/>
      <c r="DXR22" s="772"/>
      <c r="DXS22" s="772"/>
      <c r="DXT22" s="773"/>
      <c r="DXU22" s="772"/>
      <c r="DXV22" s="772"/>
      <c r="DXW22" s="772"/>
      <c r="DXX22" s="772"/>
      <c r="DXY22" s="772"/>
      <c r="DXZ22" s="773"/>
      <c r="DYA22" s="772"/>
      <c r="DYB22" s="772"/>
      <c r="DYC22" s="772"/>
      <c r="DYD22" s="772"/>
      <c r="DYE22" s="772"/>
      <c r="DYF22" s="773"/>
      <c r="DYG22" s="772"/>
      <c r="DYH22" s="772"/>
      <c r="DYI22" s="772"/>
      <c r="DYJ22" s="772"/>
      <c r="DYK22" s="772"/>
      <c r="DYL22" s="773"/>
      <c r="DYM22" s="772"/>
      <c r="DYN22" s="772"/>
      <c r="DYO22" s="772"/>
      <c r="DYP22" s="772"/>
      <c r="DYQ22" s="772"/>
      <c r="DYR22" s="773"/>
      <c r="DYS22" s="772"/>
      <c r="DYT22" s="772"/>
      <c r="DYU22" s="772"/>
      <c r="DYV22" s="772"/>
      <c r="DYW22" s="772"/>
      <c r="DYX22" s="773"/>
      <c r="DYY22" s="772"/>
      <c r="DYZ22" s="772"/>
      <c r="DZA22" s="772"/>
      <c r="DZB22" s="772"/>
      <c r="DZC22" s="772"/>
      <c r="DZD22" s="773"/>
      <c r="DZE22" s="772"/>
      <c r="DZF22" s="772"/>
      <c r="DZG22" s="772"/>
      <c r="DZH22" s="772"/>
      <c r="DZI22" s="772"/>
      <c r="DZJ22" s="773"/>
      <c r="DZK22" s="772"/>
      <c r="DZL22" s="772"/>
      <c r="DZM22" s="772"/>
      <c r="DZN22" s="772"/>
      <c r="DZO22" s="772"/>
      <c r="DZP22" s="773"/>
      <c r="DZQ22" s="772"/>
      <c r="DZR22" s="772"/>
      <c r="DZS22" s="772"/>
      <c r="DZT22" s="772"/>
      <c r="DZU22" s="772"/>
      <c r="DZV22" s="773"/>
      <c r="DZW22" s="772"/>
      <c r="DZX22" s="772"/>
      <c r="DZY22" s="772"/>
      <c r="DZZ22" s="772"/>
      <c r="EAA22" s="772"/>
      <c r="EAB22" s="773"/>
      <c r="EAC22" s="772"/>
      <c r="EAD22" s="772"/>
      <c r="EAE22" s="772"/>
      <c r="EAF22" s="772"/>
      <c r="EAG22" s="772"/>
      <c r="EAH22" s="773"/>
      <c r="EAI22" s="772"/>
      <c r="EAJ22" s="772"/>
      <c r="EAK22" s="772"/>
      <c r="EAL22" s="772"/>
      <c r="EAM22" s="772"/>
      <c r="EAN22" s="773"/>
      <c r="EAO22" s="772"/>
      <c r="EAP22" s="772"/>
      <c r="EAQ22" s="772"/>
      <c r="EAR22" s="772"/>
      <c r="EAS22" s="772"/>
      <c r="EAT22" s="773"/>
      <c r="EAU22" s="772"/>
      <c r="EAV22" s="772"/>
      <c r="EAW22" s="772"/>
      <c r="EAX22" s="772"/>
      <c r="EAY22" s="772"/>
      <c r="EAZ22" s="773"/>
      <c r="EBA22" s="772"/>
      <c r="EBB22" s="772"/>
      <c r="EBC22" s="772"/>
      <c r="EBD22" s="772"/>
      <c r="EBE22" s="772"/>
      <c r="EBF22" s="773"/>
      <c r="EBG22" s="772"/>
      <c r="EBH22" s="772"/>
      <c r="EBI22" s="772"/>
      <c r="EBJ22" s="772"/>
      <c r="EBK22" s="772"/>
      <c r="EBL22" s="773"/>
      <c r="EBM22" s="772"/>
      <c r="EBN22" s="772"/>
      <c r="EBO22" s="772"/>
      <c r="EBP22" s="772"/>
      <c r="EBQ22" s="772"/>
      <c r="EBR22" s="773"/>
      <c r="EBS22" s="772"/>
      <c r="EBT22" s="772"/>
      <c r="EBU22" s="772"/>
      <c r="EBV22" s="772"/>
      <c r="EBW22" s="772"/>
      <c r="EBX22" s="773"/>
      <c r="EBY22" s="772"/>
      <c r="EBZ22" s="772"/>
      <c r="ECA22" s="772"/>
      <c r="ECB22" s="772"/>
      <c r="ECC22" s="772"/>
      <c r="ECD22" s="773"/>
      <c r="ECE22" s="772"/>
      <c r="ECF22" s="772"/>
      <c r="ECG22" s="772"/>
      <c r="ECH22" s="772"/>
      <c r="ECI22" s="772"/>
      <c r="ECJ22" s="773"/>
      <c r="ECK22" s="772"/>
      <c r="ECL22" s="772"/>
      <c r="ECM22" s="772"/>
      <c r="ECN22" s="772"/>
      <c r="ECO22" s="772"/>
      <c r="ECP22" s="773"/>
      <c r="ECQ22" s="772"/>
      <c r="ECR22" s="772"/>
      <c r="ECS22" s="772"/>
      <c r="ECT22" s="772"/>
      <c r="ECU22" s="772"/>
      <c r="ECV22" s="773"/>
      <c r="ECW22" s="772"/>
      <c r="ECX22" s="772"/>
      <c r="ECY22" s="772"/>
      <c r="ECZ22" s="772"/>
      <c r="EDA22" s="772"/>
      <c r="EDB22" s="773"/>
      <c r="EDC22" s="772"/>
      <c r="EDD22" s="772"/>
      <c r="EDE22" s="772"/>
      <c r="EDF22" s="772"/>
      <c r="EDG22" s="772"/>
      <c r="EDH22" s="773"/>
      <c r="EDI22" s="772"/>
      <c r="EDJ22" s="772"/>
      <c r="EDK22" s="772"/>
      <c r="EDL22" s="772"/>
      <c r="EDM22" s="772"/>
      <c r="EDN22" s="773"/>
      <c r="EDO22" s="772"/>
      <c r="EDP22" s="772"/>
      <c r="EDQ22" s="772"/>
      <c r="EDR22" s="772"/>
      <c r="EDS22" s="772"/>
      <c r="EDT22" s="773"/>
      <c r="EDU22" s="772"/>
      <c r="EDV22" s="772"/>
      <c r="EDW22" s="772"/>
      <c r="EDX22" s="772"/>
      <c r="EDY22" s="772"/>
      <c r="EDZ22" s="773"/>
      <c r="EEA22" s="772"/>
      <c r="EEB22" s="772"/>
      <c r="EEC22" s="772"/>
      <c r="EED22" s="772"/>
      <c r="EEE22" s="772"/>
      <c r="EEF22" s="773"/>
      <c r="EEG22" s="772"/>
      <c r="EEH22" s="772"/>
      <c r="EEI22" s="772"/>
      <c r="EEJ22" s="772"/>
      <c r="EEK22" s="772"/>
      <c r="EEL22" s="773"/>
      <c r="EEM22" s="772"/>
      <c r="EEN22" s="772"/>
      <c r="EEO22" s="772"/>
      <c r="EEP22" s="772"/>
      <c r="EEQ22" s="772"/>
      <c r="EER22" s="773"/>
      <c r="EES22" s="772"/>
      <c r="EET22" s="772"/>
      <c r="EEU22" s="772"/>
      <c r="EEV22" s="772"/>
      <c r="EEW22" s="772"/>
      <c r="EEX22" s="773"/>
      <c r="EEY22" s="772"/>
      <c r="EEZ22" s="772"/>
      <c r="EFA22" s="772"/>
      <c r="EFB22" s="772"/>
      <c r="EFC22" s="772"/>
      <c r="EFD22" s="773"/>
      <c r="EFE22" s="772"/>
      <c r="EFF22" s="772"/>
      <c r="EFG22" s="772"/>
      <c r="EFH22" s="772"/>
      <c r="EFI22" s="772"/>
      <c r="EFJ22" s="773"/>
      <c r="EFK22" s="772"/>
      <c r="EFL22" s="772"/>
      <c r="EFM22" s="772"/>
      <c r="EFN22" s="772"/>
      <c r="EFO22" s="772"/>
      <c r="EFP22" s="773"/>
      <c r="EFQ22" s="772"/>
      <c r="EFR22" s="772"/>
      <c r="EFS22" s="772"/>
      <c r="EFT22" s="772"/>
      <c r="EFU22" s="772"/>
      <c r="EFV22" s="773"/>
      <c r="EFW22" s="772"/>
      <c r="EFX22" s="772"/>
      <c r="EFY22" s="772"/>
      <c r="EFZ22" s="772"/>
      <c r="EGA22" s="772"/>
      <c r="EGB22" s="773"/>
      <c r="EGC22" s="772"/>
      <c r="EGD22" s="772"/>
      <c r="EGE22" s="772"/>
      <c r="EGF22" s="772"/>
      <c r="EGG22" s="772"/>
      <c r="EGH22" s="773"/>
      <c r="EGI22" s="772"/>
      <c r="EGJ22" s="772"/>
      <c r="EGK22" s="772"/>
      <c r="EGL22" s="772"/>
      <c r="EGM22" s="772"/>
      <c r="EGN22" s="773"/>
      <c r="EGO22" s="772"/>
      <c r="EGP22" s="772"/>
      <c r="EGQ22" s="772"/>
      <c r="EGR22" s="772"/>
      <c r="EGS22" s="772"/>
      <c r="EGT22" s="773"/>
      <c r="EGU22" s="772"/>
      <c r="EGV22" s="772"/>
      <c r="EGW22" s="772"/>
      <c r="EGX22" s="772"/>
      <c r="EGY22" s="772"/>
      <c r="EGZ22" s="773"/>
      <c r="EHA22" s="772"/>
      <c r="EHB22" s="772"/>
      <c r="EHC22" s="772"/>
      <c r="EHD22" s="772"/>
      <c r="EHE22" s="772"/>
      <c r="EHF22" s="773"/>
      <c r="EHG22" s="772"/>
      <c r="EHH22" s="772"/>
      <c r="EHI22" s="772"/>
      <c r="EHJ22" s="772"/>
      <c r="EHK22" s="772"/>
      <c r="EHL22" s="773"/>
      <c r="EHM22" s="772"/>
      <c r="EHN22" s="772"/>
      <c r="EHO22" s="772"/>
      <c r="EHP22" s="772"/>
      <c r="EHQ22" s="772"/>
      <c r="EHR22" s="773"/>
      <c r="EHS22" s="772"/>
      <c r="EHT22" s="772"/>
      <c r="EHU22" s="772"/>
      <c r="EHV22" s="772"/>
      <c r="EHW22" s="772"/>
      <c r="EHX22" s="773"/>
      <c r="EHY22" s="772"/>
      <c r="EHZ22" s="772"/>
      <c r="EIA22" s="772"/>
      <c r="EIB22" s="772"/>
      <c r="EIC22" s="772"/>
      <c r="EID22" s="773"/>
      <c r="EIE22" s="772"/>
      <c r="EIF22" s="772"/>
      <c r="EIG22" s="772"/>
      <c r="EIH22" s="772"/>
      <c r="EII22" s="772"/>
      <c r="EIJ22" s="773"/>
      <c r="EIK22" s="772"/>
      <c r="EIL22" s="772"/>
      <c r="EIM22" s="772"/>
      <c r="EIN22" s="772"/>
      <c r="EIO22" s="772"/>
      <c r="EIP22" s="773"/>
      <c r="EIQ22" s="772"/>
      <c r="EIR22" s="772"/>
      <c r="EIS22" s="772"/>
      <c r="EIT22" s="772"/>
      <c r="EIU22" s="772"/>
      <c r="EIV22" s="773"/>
      <c r="EIW22" s="772"/>
      <c r="EIX22" s="772"/>
      <c r="EIY22" s="772"/>
      <c r="EIZ22" s="772"/>
      <c r="EJA22" s="772"/>
      <c r="EJB22" s="773"/>
      <c r="EJC22" s="772"/>
      <c r="EJD22" s="772"/>
      <c r="EJE22" s="772"/>
      <c r="EJF22" s="772"/>
      <c r="EJG22" s="772"/>
      <c r="EJH22" s="773"/>
      <c r="EJI22" s="772"/>
      <c r="EJJ22" s="772"/>
      <c r="EJK22" s="772"/>
      <c r="EJL22" s="772"/>
      <c r="EJM22" s="772"/>
      <c r="EJN22" s="773"/>
      <c r="EJO22" s="772"/>
      <c r="EJP22" s="772"/>
      <c r="EJQ22" s="772"/>
      <c r="EJR22" s="772"/>
      <c r="EJS22" s="772"/>
      <c r="EJT22" s="773"/>
      <c r="EJU22" s="772"/>
      <c r="EJV22" s="772"/>
      <c r="EJW22" s="772"/>
      <c r="EJX22" s="772"/>
      <c r="EJY22" s="772"/>
      <c r="EJZ22" s="773"/>
      <c r="EKA22" s="772"/>
      <c r="EKB22" s="772"/>
      <c r="EKC22" s="772"/>
      <c r="EKD22" s="772"/>
      <c r="EKE22" s="772"/>
      <c r="EKF22" s="773"/>
      <c r="EKG22" s="772"/>
      <c r="EKH22" s="772"/>
      <c r="EKI22" s="772"/>
      <c r="EKJ22" s="772"/>
      <c r="EKK22" s="772"/>
      <c r="EKL22" s="773"/>
      <c r="EKM22" s="772"/>
      <c r="EKN22" s="772"/>
      <c r="EKO22" s="772"/>
      <c r="EKP22" s="772"/>
      <c r="EKQ22" s="772"/>
      <c r="EKR22" s="773"/>
      <c r="EKS22" s="772"/>
      <c r="EKT22" s="772"/>
      <c r="EKU22" s="772"/>
      <c r="EKV22" s="772"/>
      <c r="EKW22" s="772"/>
      <c r="EKX22" s="773"/>
      <c r="EKY22" s="772"/>
      <c r="EKZ22" s="772"/>
      <c r="ELA22" s="772"/>
      <c r="ELB22" s="772"/>
      <c r="ELC22" s="772"/>
      <c r="ELD22" s="773"/>
      <c r="ELE22" s="772"/>
      <c r="ELF22" s="772"/>
      <c r="ELG22" s="772"/>
      <c r="ELH22" s="772"/>
      <c r="ELI22" s="772"/>
      <c r="ELJ22" s="773"/>
      <c r="ELK22" s="772"/>
      <c r="ELL22" s="772"/>
      <c r="ELM22" s="772"/>
      <c r="ELN22" s="772"/>
      <c r="ELO22" s="772"/>
      <c r="ELP22" s="773"/>
      <c r="ELQ22" s="772"/>
      <c r="ELR22" s="772"/>
      <c r="ELS22" s="772"/>
      <c r="ELT22" s="772"/>
      <c r="ELU22" s="772"/>
      <c r="ELV22" s="773"/>
      <c r="ELW22" s="772"/>
      <c r="ELX22" s="772"/>
      <c r="ELY22" s="772"/>
      <c r="ELZ22" s="772"/>
      <c r="EMA22" s="772"/>
      <c r="EMB22" s="773"/>
      <c r="EMC22" s="772"/>
      <c r="EMD22" s="772"/>
      <c r="EME22" s="772"/>
      <c r="EMF22" s="772"/>
      <c r="EMG22" s="772"/>
      <c r="EMH22" s="773"/>
      <c r="EMI22" s="772"/>
      <c r="EMJ22" s="772"/>
      <c r="EMK22" s="772"/>
      <c r="EML22" s="772"/>
      <c r="EMM22" s="772"/>
      <c r="EMN22" s="773"/>
      <c r="EMO22" s="772"/>
      <c r="EMP22" s="772"/>
      <c r="EMQ22" s="772"/>
      <c r="EMR22" s="772"/>
      <c r="EMS22" s="772"/>
      <c r="EMT22" s="773"/>
      <c r="EMU22" s="772"/>
      <c r="EMV22" s="772"/>
      <c r="EMW22" s="772"/>
      <c r="EMX22" s="772"/>
      <c r="EMY22" s="772"/>
      <c r="EMZ22" s="773"/>
      <c r="ENA22" s="772"/>
      <c r="ENB22" s="772"/>
      <c r="ENC22" s="772"/>
      <c r="END22" s="772"/>
      <c r="ENE22" s="772"/>
      <c r="ENF22" s="773"/>
      <c r="ENG22" s="772"/>
      <c r="ENH22" s="772"/>
      <c r="ENI22" s="772"/>
      <c r="ENJ22" s="772"/>
      <c r="ENK22" s="772"/>
      <c r="ENL22" s="773"/>
      <c r="ENM22" s="772"/>
      <c r="ENN22" s="772"/>
      <c r="ENO22" s="772"/>
      <c r="ENP22" s="772"/>
      <c r="ENQ22" s="772"/>
      <c r="ENR22" s="773"/>
      <c r="ENS22" s="772"/>
      <c r="ENT22" s="772"/>
      <c r="ENU22" s="772"/>
      <c r="ENV22" s="772"/>
      <c r="ENW22" s="772"/>
      <c r="ENX22" s="773"/>
      <c r="ENY22" s="772"/>
      <c r="ENZ22" s="772"/>
      <c r="EOA22" s="772"/>
      <c r="EOB22" s="772"/>
      <c r="EOC22" s="772"/>
      <c r="EOD22" s="773"/>
      <c r="EOE22" s="772"/>
      <c r="EOF22" s="772"/>
      <c r="EOG22" s="772"/>
      <c r="EOH22" s="772"/>
      <c r="EOI22" s="772"/>
      <c r="EOJ22" s="773"/>
      <c r="EOK22" s="772"/>
      <c r="EOL22" s="772"/>
      <c r="EOM22" s="772"/>
      <c r="EON22" s="772"/>
      <c r="EOO22" s="772"/>
      <c r="EOP22" s="773"/>
      <c r="EOQ22" s="772"/>
      <c r="EOR22" s="772"/>
      <c r="EOS22" s="772"/>
      <c r="EOT22" s="772"/>
      <c r="EOU22" s="772"/>
      <c r="EOV22" s="773"/>
      <c r="EOW22" s="772"/>
      <c r="EOX22" s="772"/>
      <c r="EOY22" s="772"/>
      <c r="EOZ22" s="772"/>
      <c r="EPA22" s="772"/>
      <c r="EPB22" s="773"/>
      <c r="EPC22" s="772"/>
      <c r="EPD22" s="772"/>
      <c r="EPE22" s="772"/>
      <c r="EPF22" s="772"/>
      <c r="EPG22" s="772"/>
      <c r="EPH22" s="773"/>
      <c r="EPI22" s="772"/>
      <c r="EPJ22" s="772"/>
      <c r="EPK22" s="772"/>
      <c r="EPL22" s="772"/>
      <c r="EPM22" s="772"/>
      <c r="EPN22" s="773"/>
      <c r="EPO22" s="772"/>
      <c r="EPP22" s="772"/>
      <c r="EPQ22" s="772"/>
      <c r="EPR22" s="772"/>
      <c r="EPS22" s="772"/>
      <c r="EPT22" s="773"/>
      <c r="EPU22" s="772"/>
      <c r="EPV22" s="772"/>
      <c r="EPW22" s="772"/>
      <c r="EPX22" s="772"/>
      <c r="EPY22" s="772"/>
      <c r="EPZ22" s="773"/>
      <c r="EQA22" s="772"/>
      <c r="EQB22" s="772"/>
      <c r="EQC22" s="772"/>
      <c r="EQD22" s="772"/>
      <c r="EQE22" s="772"/>
      <c r="EQF22" s="773"/>
      <c r="EQG22" s="772"/>
      <c r="EQH22" s="772"/>
      <c r="EQI22" s="772"/>
      <c r="EQJ22" s="772"/>
      <c r="EQK22" s="772"/>
      <c r="EQL22" s="773"/>
      <c r="EQM22" s="772"/>
      <c r="EQN22" s="772"/>
      <c r="EQO22" s="772"/>
      <c r="EQP22" s="772"/>
      <c r="EQQ22" s="772"/>
      <c r="EQR22" s="773"/>
      <c r="EQS22" s="772"/>
      <c r="EQT22" s="772"/>
      <c r="EQU22" s="772"/>
      <c r="EQV22" s="772"/>
      <c r="EQW22" s="772"/>
      <c r="EQX22" s="773"/>
      <c r="EQY22" s="772"/>
      <c r="EQZ22" s="772"/>
      <c r="ERA22" s="772"/>
      <c r="ERB22" s="772"/>
      <c r="ERC22" s="772"/>
      <c r="ERD22" s="773"/>
      <c r="ERE22" s="772"/>
      <c r="ERF22" s="772"/>
      <c r="ERG22" s="772"/>
      <c r="ERH22" s="772"/>
      <c r="ERI22" s="772"/>
      <c r="ERJ22" s="773"/>
      <c r="ERK22" s="772"/>
      <c r="ERL22" s="772"/>
      <c r="ERM22" s="772"/>
      <c r="ERN22" s="772"/>
      <c r="ERO22" s="772"/>
      <c r="ERP22" s="773"/>
      <c r="ERQ22" s="772"/>
      <c r="ERR22" s="772"/>
      <c r="ERS22" s="772"/>
      <c r="ERT22" s="772"/>
      <c r="ERU22" s="772"/>
      <c r="ERV22" s="773"/>
      <c r="ERW22" s="772"/>
      <c r="ERX22" s="772"/>
      <c r="ERY22" s="772"/>
      <c r="ERZ22" s="772"/>
      <c r="ESA22" s="772"/>
      <c r="ESB22" s="773"/>
      <c r="ESC22" s="772"/>
      <c r="ESD22" s="772"/>
      <c r="ESE22" s="772"/>
      <c r="ESF22" s="772"/>
      <c r="ESG22" s="772"/>
      <c r="ESH22" s="773"/>
      <c r="ESI22" s="772"/>
      <c r="ESJ22" s="772"/>
      <c r="ESK22" s="772"/>
      <c r="ESL22" s="772"/>
      <c r="ESM22" s="772"/>
      <c r="ESN22" s="773"/>
      <c r="ESO22" s="772"/>
      <c r="ESP22" s="772"/>
      <c r="ESQ22" s="772"/>
      <c r="ESR22" s="772"/>
      <c r="ESS22" s="772"/>
      <c r="EST22" s="773"/>
      <c r="ESU22" s="772"/>
      <c r="ESV22" s="772"/>
      <c r="ESW22" s="772"/>
      <c r="ESX22" s="772"/>
      <c r="ESY22" s="772"/>
      <c r="ESZ22" s="773"/>
      <c r="ETA22" s="772"/>
      <c r="ETB22" s="772"/>
      <c r="ETC22" s="772"/>
      <c r="ETD22" s="772"/>
      <c r="ETE22" s="772"/>
      <c r="ETF22" s="773"/>
      <c r="ETG22" s="772"/>
      <c r="ETH22" s="772"/>
      <c r="ETI22" s="772"/>
      <c r="ETJ22" s="772"/>
      <c r="ETK22" s="772"/>
      <c r="ETL22" s="773"/>
      <c r="ETM22" s="772"/>
      <c r="ETN22" s="772"/>
      <c r="ETO22" s="772"/>
      <c r="ETP22" s="772"/>
      <c r="ETQ22" s="772"/>
      <c r="ETR22" s="773"/>
      <c r="ETS22" s="772"/>
      <c r="ETT22" s="772"/>
      <c r="ETU22" s="772"/>
      <c r="ETV22" s="772"/>
      <c r="ETW22" s="772"/>
      <c r="ETX22" s="773"/>
      <c r="ETY22" s="772"/>
      <c r="ETZ22" s="772"/>
      <c r="EUA22" s="772"/>
      <c r="EUB22" s="772"/>
      <c r="EUC22" s="772"/>
      <c r="EUD22" s="773"/>
      <c r="EUE22" s="772"/>
      <c r="EUF22" s="772"/>
      <c r="EUG22" s="772"/>
      <c r="EUH22" s="772"/>
      <c r="EUI22" s="772"/>
      <c r="EUJ22" s="773"/>
      <c r="EUK22" s="772"/>
      <c r="EUL22" s="772"/>
      <c r="EUM22" s="772"/>
      <c r="EUN22" s="772"/>
      <c r="EUO22" s="772"/>
      <c r="EUP22" s="773"/>
      <c r="EUQ22" s="772"/>
      <c r="EUR22" s="772"/>
      <c r="EUS22" s="772"/>
      <c r="EUT22" s="772"/>
      <c r="EUU22" s="772"/>
      <c r="EUV22" s="773"/>
      <c r="EUW22" s="772"/>
      <c r="EUX22" s="772"/>
      <c r="EUY22" s="772"/>
      <c r="EUZ22" s="772"/>
      <c r="EVA22" s="772"/>
      <c r="EVB22" s="773"/>
      <c r="EVC22" s="772"/>
      <c r="EVD22" s="772"/>
      <c r="EVE22" s="772"/>
      <c r="EVF22" s="772"/>
      <c r="EVG22" s="772"/>
      <c r="EVH22" s="773"/>
      <c r="EVI22" s="772"/>
      <c r="EVJ22" s="772"/>
      <c r="EVK22" s="772"/>
      <c r="EVL22" s="772"/>
      <c r="EVM22" s="772"/>
      <c r="EVN22" s="773"/>
      <c r="EVO22" s="772"/>
      <c r="EVP22" s="772"/>
      <c r="EVQ22" s="772"/>
      <c r="EVR22" s="772"/>
      <c r="EVS22" s="772"/>
      <c r="EVT22" s="773"/>
      <c r="EVU22" s="772"/>
      <c r="EVV22" s="772"/>
      <c r="EVW22" s="772"/>
      <c r="EVX22" s="772"/>
      <c r="EVY22" s="772"/>
      <c r="EVZ22" s="773"/>
      <c r="EWA22" s="772"/>
      <c r="EWB22" s="772"/>
      <c r="EWC22" s="772"/>
      <c r="EWD22" s="772"/>
      <c r="EWE22" s="772"/>
      <c r="EWF22" s="773"/>
      <c r="EWG22" s="772"/>
      <c r="EWH22" s="772"/>
      <c r="EWI22" s="772"/>
      <c r="EWJ22" s="772"/>
      <c r="EWK22" s="772"/>
      <c r="EWL22" s="773"/>
      <c r="EWM22" s="772"/>
      <c r="EWN22" s="772"/>
      <c r="EWO22" s="772"/>
      <c r="EWP22" s="772"/>
      <c r="EWQ22" s="772"/>
      <c r="EWR22" s="773"/>
      <c r="EWS22" s="772"/>
      <c r="EWT22" s="772"/>
      <c r="EWU22" s="772"/>
      <c r="EWV22" s="772"/>
      <c r="EWW22" s="772"/>
      <c r="EWX22" s="773"/>
      <c r="EWY22" s="772"/>
      <c r="EWZ22" s="772"/>
      <c r="EXA22" s="772"/>
      <c r="EXB22" s="772"/>
      <c r="EXC22" s="772"/>
      <c r="EXD22" s="773"/>
      <c r="EXE22" s="772"/>
      <c r="EXF22" s="772"/>
      <c r="EXG22" s="772"/>
      <c r="EXH22" s="772"/>
      <c r="EXI22" s="772"/>
      <c r="EXJ22" s="773"/>
      <c r="EXK22" s="772"/>
      <c r="EXL22" s="772"/>
      <c r="EXM22" s="772"/>
      <c r="EXN22" s="772"/>
      <c r="EXO22" s="772"/>
      <c r="EXP22" s="773"/>
      <c r="EXQ22" s="772"/>
      <c r="EXR22" s="772"/>
      <c r="EXS22" s="772"/>
      <c r="EXT22" s="772"/>
      <c r="EXU22" s="772"/>
      <c r="EXV22" s="773"/>
      <c r="EXW22" s="772"/>
      <c r="EXX22" s="772"/>
      <c r="EXY22" s="772"/>
      <c r="EXZ22" s="772"/>
      <c r="EYA22" s="772"/>
      <c r="EYB22" s="773"/>
      <c r="EYC22" s="772"/>
      <c r="EYD22" s="772"/>
      <c r="EYE22" s="772"/>
      <c r="EYF22" s="772"/>
      <c r="EYG22" s="772"/>
      <c r="EYH22" s="773"/>
      <c r="EYI22" s="772"/>
      <c r="EYJ22" s="772"/>
      <c r="EYK22" s="772"/>
      <c r="EYL22" s="772"/>
      <c r="EYM22" s="772"/>
      <c r="EYN22" s="773"/>
      <c r="EYO22" s="772"/>
      <c r="EYP22" s="772"/>
      <c r="EYQ22" s="772"/>
      <c r="EYR22" s="772"/>
      <c r="EYS22" s="772"/>
      <c r="EYT22" s="773"/>
      <c r="EYU22" s="772"/>
      <c r="EYV22" s="772"/>
      <c r="EYW22" s="772"/>
      <c r="EYX22" s="772"/>
      <c r="EYY22" s="772"/>
      <c r="EYZ22" s="773"/>
      <c r="EZA22" s="772"/>
      <c r="EZB22" s="772"/>
      <c r="EZC22" s="772"/>
      <c r="EZD22" s="772"/>
      <c r="EZE22" s="772"/>
      <c r="EZF22" s="773"/>
      <c r="EZG22" s="772"/>
      <c r="EZH22" s="772"/>
      <c r="EZI22" s="772"/>
      <c r="EZJ22" s="772"/>
      <c r="EZK22" s="772"/>
      <c r="EZL22" s="773"/>
      <c r="EZM22" s="772"/>
      <c r="EZN22" s="772"/>
      <c r="EZO22" s="772"/>
      <c r="EZP22" s="772"/>
      <c r="EZQ22" s="772"/>
      <c r="EZR22" s="773"/>
      <c r="EZS22" s="772"/>
      <c r="EZT22" s="772"/>
      <c r="EZU22" s="772"/>
      <c r="EZV22" s="772"/>
      <c r="EZW22" s="772"/>
      <c r="EZX22" s="773"/>
      <c r="EZY22" s="772"/>
      <c r="EZZ22" s="772"/>
      <c r="FAA22" s="772"/>
      <c r="FAB22" s="772"/>
      <c r="FAC22" s="772"/>
      <c r="FAD22" s="773"/>
      <c r="FAE22" s="772"/>
      <c r="FAF22" s="772"/>
      <c r="FAG22" s="772"/>
      <c r="FAH22" s="772"/>
      <c r="FAI22" s="772"/>
      <c r="FAJ22" s="773"/>
      <c r="FAK22" s="772"/>
      <c r="FAL22" s="772"/>
      <c r="FAM22" s="772"/>
      <c r="FAN22" s="772"/>
      <c r="FAO22" s="772"/>
      <c r="FAP22" s="773"/>
      <c r="FAQ22" s="772"/>
      <c r="FAR22" s="772"/>
      <c r="FAS22" s="772"/>
      <c r="FAT22" s="772"/>
      <c r="FAU22" s="772"/>
      <c r="FAV22" s="773"/>
      <c r="FAW22" s="772"/>
      <c r="FAX22" s="772"/>
      <c r="FAY22" s="772"/>
      <c r="FAZ22" s="772"/>
      <c r="FBA22" s="772"/>
      <c r="FBB22" s="773"/>
      <c r="FBC22" s="772"/>
      <c r="FBD22" s="772"/>
      <c r="FBE22" s="772"/>
      <c r="FBF22" s="772"/>
      <c r="FBG22" s="772"/>
      <c r="FBH22" s="773"/>
      <c r="FBI22" s="772"/>
      <c r="FBJ22" s="772"/>
      <c r="FBK22" s="772"/>
      <c r="FBL22" s="772"/>
      <c r="FBM22" s="772"/>
      <c r="FBN22" s="773"/>
      <c r="FBO22" s="772"/>
      <c r="FBP22" s="772"/>
      <c r="FBQ22" s="772"/>
      <c r="FBR22" s="772"/>
      <c r="FBS22" s="772"/>
      <c r="FBT22" s="773"/>
      <c r="FBU22" s="772"/>
      <c r="FBV22" s="772"/>
      <c r="FBW22" s="772"/>
      <c r="FBX22" s="772"/>
      <c r="FBY22" s="772"/>
      <c r="FBZ22" s="773"/>
      <c r="FCA22" s="772"/>
      <c r="FCB22" s="772"/>
      <c r="FCC22" s="772"/>
      <c r="FCD22" s="772"/>
      <c r="FCE22" s="772"/>
      <c r="FCF22" s="773"/>
      <c r="FCG22" s="772"/>
      <c r="FCH22" s="772"/>
      <c r="FCI22" s="772"/>
      <c r="FCJ22" s="772"/>
      <c r="FCK22" s="772"/>
      <c r="FCL22" s="773"/>
      <c r="FCM22" s="772"/>
      <c r="FCN22" s="772"/>
      <c r="FCO22" s="772"/>
      <c r="FCP22" s="772"/>
      <c r="FCQ22" s="772"/>
      <c r="FCR22" s="773"/>
      <c r="FCS22" s="772"/>
      <c r="FCT22" s="772"/>
      <c r="FCU22" s="772"/>
      <c r="FCV22" s="772"/>
      <c r="FCW22" s="772"/>
      <c r="FCX22" s="773"/>
      <c r="FCY22" s="772"/>
      <c r="FCZ22" s="772"/>
      <c r="FDA22" s="772"/>
      <c r="FDB22" s="772"/>
      <c r="FDC22" s="772"/>
      <c r="FDD22" s="773"/>
      <c r="FDE22" s="772"/>
      <c r="FDF22" s="772"/>
      <c r="FDG22" s="772"/>
      <c r="FDH22" s="772"/>
      <c r="FDI22" s="772"/>
      <c r="FDJ22" s="773"/>
      <c r="FDK22" s="772"/>
      <c r="FDL22" s="772"/>
      <c r="FDM22" s="772"/>
      <c r="FDN22" s="772"/>
      <c r="FDO22" s="772"/>
      <c r="FDP22" s="773"/>
      <c r="FDQ22" s="772"/>
      <c r="FDR22" s="772"/>
      <c r="FDS22" s="772"/>
      <c r="FDT22" s="772"/>
      <c r="FDU22" s="772"/>
      <c r="FDV22" s="773"/>
      <c r="FDW22" s="772"/>
      <c r="FDX22" s="772"/>
      <c r="FDY22" s="772"/>
      <c r="FDZ22" s="772"/>
      <c r="FEA22" s="772"/>
      <c r="FEB22" s="773"/>
      <c r="FEC22" s="772"/>
      <c r="FED22" s="772"/>
      <c r="FEE22" s="772"/>
      <c r="FEF22" s="772"/>
      <c r="FEG22" s="772"/>
      <c r="FEH22" s="773"/>
      <c r="FEI22" s="772"/>
      <c r="FEJ22" s="772"/>
      <c r="FEK22" s="772"/>
      <c r="FEL22" s="772"/>
      <c r="FEM22" s="772"/>
      <c r="FEN22" s="773"/>
      <c r="FEO22" s="772"/>
      <c r="FEP22" s="772"/>
      <c r="FEQ22" s="772"/>
      <c r="FER22" s="772"/>
      <c r="FES22" s="772"/>
      <c r="FET22" s="773"/>
      <c r="FEU22" s="772"/>
      <c r="FEV22" s="772"/>
      <c r="FEW22" s="772"/>
      <c r="FEX22" s="772"/>
      <c r="FEY22" s="772"/>
      <c r="FEZ22" s="773"/>
      <c r="FFA22" s="772"/>
      <c r="FFB22" s="772"/>
      <c r="FFC22" s="772"/>
      <c r="FFD22" s="772"/>
      <c r="FFE22" s="772"/>
      <c r="FFF22" s="773"/>
      <c r="FFG22" s="772"/>
      <c r="FFH22" s="772"/>
      <c r="FFI22" s="772"/>
      <c r="FFJ22" s="772"/>
      <c r="FFK22" s="772"/>
      <c r="FFL22" s="773"/>
      <c r="FFM22" s="772"/>
      <c r="FFN22" s="772"/>
      <c r="FFO22" s="772"/>
      <c r="FFP22" s="772"/>
      <c r="FFQ22" s="772"/>
      <c r="FFR22" s="773"/>
      <c r="FFS22" s="772"/>
      <c r="FFT22" s="772"/>
      <c r="FFU22" s="772"/>
      <c r="FFV22" s="772"/>
      <c r="FFW22" s="772"/>
      <c r="FFX22" s="773"/>
      <c r="FFY22" s="772"/>
      <c r="FFZ22" s="772"/>
      <c r="FGA22" s="772"/>
      <c r="FGB22" s="772"/>
      <c r="FGC22" s="772"/>
      <c r="FGD22" s="773"/>
      <c r="FGE22" s="772"/>
      <c r="FGF22" s="772"/>
      <c r="FGG22" s="772"/>
      <c r="FGH22" s="772"/>
      <c r="FGI22" s="772"/>
      <c r="FGJ22" s="773"/>
      <c r="FGK22" s="772"/>
      <c r="FGL22" s="772"/>
      <c r="FGM22" s="772"/>
      <c r="FGN22" s="772"/>
      <c r="FGO22" s="772"/>
      <c r="FGP22" s="773"/>
      <c r="FGQ22" s="772"/>
      <c r="FGR22" s="772"/>
      <c r="FGS22" s="772"/>
      <c r="FGT22" s="772"/>
      <c r="FGU22" s="772"/>
      <c r="FGV22" s="773"/>
      <c r="FGW22" s="772"/>
      <c r="FGX22" s="772"/>
      <c r="FGY22" s="772"/>
      <c r="FGZ22" s="772"/>
      <c r="FHA22" s="772"/>
      <c r="FHB22" s="773"/>
      <c r="FHC22" s="772"/>
      <c r="FHD22" s="772"/>
      <c r="FHE22" s="772"/>
      <c r="FHF22" s="772"/>
      <c r="FHG22" s="772"/>
      <c r="FHH22" s="773"/>
      <c r="FHI22" s="772"/>
      <c r="FHJ22" s="772"/>
      <c r="FHK22" s="772"/>
      <c r="FHL22" s="772"/>
      <c r="FHM22" s="772"/>
      <c r="FHN22" s="773"/>
      <c r="FHO22" s="772"/>
      <c r="FHP22" s="772"/>
      <c r="FHQ22" s="772"/>
      <c r="FHR22" s="772"/>
      <c r="FHS22" s="772"/>
      <c r="FHT22" s="773"/>
      <c r="FHU22" s="772"/>
      <c r="FHV22" s="772"/>
      <c r="FHW22" s="772"/>
      <c r="FHX22" s="772"/>
      <c r="FHY22" s="772"/>
      <c r="FHZ22" s="773"/>
      <c r="FIA22" s="772"/>
      <c r="FIB22" s="772"/>
      <c r="FIC22" s="772"/>
      <c r="FID22" s="772"/>
      <c r="FIE22" s="772"/>
      <c r="FIF22" s="773"/>
      <c r="FIG22" s="772"/>
      <c r="FIH22" s="772"/>
      <c r="FII22" s="772"/>
      <c r="FIJ22" s="772"/>
      <c r="FIK22" s="772"/>
      <c r="FIL22" s="773"/>
      <c r="FIM22" s="772"/>
      <c r="FIN22" s="772"/>
      <c r="FIO22" s="772"/>
      <c r="FIP22" s="772"/>
      <c r="FIQ22" s="772"/>
      <c r="FIR22" s="773"/>
      <c r="FIS22" s="772"/>
      <c r="FIT22" s="772"/>
      <c r="FIU22" s="772"/>
      <c r="FIV22" s="772"/>
      <c r="FIW22" s="772"/>
      <c r="FIX22" s="773"/>
      <c r="FIY22" s="772"/>
      <c r="FIZ22" s="772"/>
      <c r="FJA22" s="772"/>
      <c r="FJB22" s="772"/>
      <c r="FJC22" s="772"/>
      <c r="FJD22" s="773"/>
      <c r="FJE22" s="772"/>
      <c r="FJF22" s="772"/>
      <c r="FJG22" s="772"/>
      <c r="FJH22" s="772"/>
      <c r="FJI22" s="772"/>
      <c r="FJJ22" s="773"/>
      <c r="FJK22" s="772"/>
      <c r="FJL22" s="772"/>
      <c r="FJM22" s="772"/>
      <c r="FJN22" s="772"/>
      <c r="FJO22" s="772"/>
      <c r="FJP22" s="773"/>
      <c r="FJQ22" s="772"/>
      <c r="FJR22" s="772"/>
      <c r="FJS22" s="772"/>
      <c r="FJT22" s="772"/>
      <c r="FJU22" s="772"/>
      <c r="FJV22" s="773"/>
      <c r="FJW22" s="772"/>
      <c r="FJX22" s="772"/>
      <c r="FJY22" s="772"/>
      <c r="FJZ22" s="772"/>
      <c r="FKA22" s="772"/>
      <c r="FKB22" s="773"/>
      <c r="FKC22" s="772"/>
      <c r="FKD22" s="772"/>
      <c r="FKE22" s="772"/>
      <c r="FKF22" s="772"/>
      <c r="FKG22" s="772"/>
      <c r="FKH22" s="773"/>
      <c r="FKI22" s="772"/>
      <c r="FKJ22" s="772"/>
      <c r="FKK22" s="772"/>
      <c r="FKL22" s="772"/>
      <c r="FKM22" s="772"/>
      <c r="FKN22" s="773"/>
      <c r="FKO22" s="772"/>
      <c r="FKP22" s="772"/>
      <c r="FKQ22" s="772"/>
      <c r="FKR22" s="772"/>
      <c r="FKS22" s="772"/>
      <c r="FKT22" s="773"/>
      <c r="FKU22" s="772"/>
      <c r="FKV22" s="772"/>
      <c r="FKW22" s="772"/>
      <c r="FKX22" s="772"/>
      <c r="FKY22" s="772"/>
      <c r="FKZ22" s="773"/>
      <c r="FLA22" s="772"/>
      <c r="FLB22" s="772"/>
      <c r="FLC22" s="772"/>
      <c r="FLD22" s="772"/>
      <c r="FLE22" s="772"/>
      <c r="FLF22" s="773"/>
      <c r="FLG22" s="772"/>
      <c r="FLH22" s="772"/>
      <c r="FLI22" s="772"/>
      <c r="FLJ22" s="772"/>
      <c r="FLK22" s="772"/>
      <c r="FLL22" s="773"/>
      <c r="FLM22" s="772"/>
      <c r="FLN22" s="772"/>
      <c r="FLO22" s="772"/>
      <c r="FLP22" s="772"/>
      <c r="FLQ22" s="772"/>
      <c r="FLR22" s="773"/>
      <c r="FLS22" s="772"/>
      <c r="FLT22" s="772"/>
      <c r="FLU22" s="772"/>
      <c r="FLV22" s="772"/>
      <c r="FLW22" s="772"/>
      <c r="FLX22" s="773"/>
      <c r="FLY22" s="772"/>
      <c r="FLZ22" s="772"/>
      <c r="FMA22" s="772"/>
      <c r="FMB22" s="772"/>
      <c r="FMC22" s="772"/>
      <c r="FMD22" s="773"/>
      <c r="FME22" s="772"/>
      <c r="FMF22" s="772"/>
      <c r="FMG22" s="772"/>
      <c r="FMH22" s="772"/>
      <c r="FMI22" s="772"/>
      <c r="FMJ22" s="773"/>
      <c r="FMK22" s="772"/>
      <c r="FML22" s="772"/>
      <c r="FMM22" s="772"/>
      <c r="FMN22" s="772"/>
      <c r="FMO22" s="772"/>
      <c r="FMP22" s="773"/>
      <c r="FMQ22" s="772"/>
      <c r="FMR22" s="772"/>
      <c r="FMS22" s="772"/>
      <c r="FMT22" s="772"/>
      <c r="FMU22" s="772"/>
      <c r="FMV22" s="773"/>
      <c r="FMW22" s="772"/>
      <c r="FMX22" s="772"/>
      <c r="FMY22" s="772"/>
      <c r="FMZ22" s="772"/>
      <c r="FNA22" s="772"/>
      <c r="FNB22" s="773"/>
      <c r="FNC22" s="772"/>
      <c r="FND22" s="772"/>
      <c r="FNE22" s="772"/>
      <c r="FNF22" s="772"/>
      <c r="FNG22" s="772"/>
      <c r="FNH22" s="773"/>
      <c r="FNI22" s="772"/>
      <c r="FNJ22" s="772"/>
      <c r="FNK22" s="772"/>
      <c r="FNL22" s="772"/>
      <c r="FNM22" s="772"/>
      <c r="FNN22" s="773"/>
      <c r="FNO22" s="772"/>
      <c r="FNP22" s="772"/>
      <c r="FNQ22" s="772"/>
      <c r="FNR22" s="772"/>
      <c r="FNS22" s="772"/>
      <c r="FNT22" s="773"/>
      <c r="FNU22" s="772"/>
      <c r="FNV22" s="772"/>
      <c r="FNW22" s="772"/>
      <c r="FNX22" s="772"/>
      <c r="FNY22" s="772"/>
      <c r="FNZ22" s="773"/>
      <c r="FOA22" s="772"/>
      <c r="FOB22" s="772"/>
      <c r="FOC22" s="772"/>
      <c r="FOD22" s="772"/>
      <c r="FOE22" s="772"/>
      <c r="FOF22" s="773"/>
      <c r="FOG22" s="772"/>
      <c r="FOH22" s="772"/>
      <c r="FOI22" s="772"/>
      <c r="FOJ22" s="772"/>
      <c r="FOK22" s="772"/>
      <c r="FOL22" s="773"/>
      <c r="FOM22" s="772"/>
      <c r="FON22" s="772"/>
      <c r="FOO22" s="772"/>
      <c r="FOP22" s="772"/>
      <c r="FOQ22" s="772"/>
      <c r="FOR22" s="773"/>
      <c r="FOS22" s="772"/>
      <c r="FOT22" s="772"/>
      <c r="FOU22" s="772"/>
      <c r="FOV22" s="772"/>
      <c r="FOW22" s="772"/>
      <c r="FOX22" s="773"/>
      <c r="FOY22" s="772"/>
      <c r="FOZ22" s="772"/>
      <c r="FPA22" s="772"/>
      <c r="FPB22" s="772"/>
      <c r="FPC22" s="772"/>
      <c r="FPD22" s="773"/>
      <c r="FPE22" s="772"/>
      <c r="FPF22" s="772"/>
      <c r="FPG22" s="772"/>
      <c r="FPH22" s="772"/>
      <c r="FPI22" s="772"/>
      <c r="FPJ22" s="773"/>
      <c r="FPK22" s="772"/>
      <c r="FPL22" s="772"/>
      <c r="FPM22" s="772"/>
      <c r="FPN22" s="772"/>
      <c r="FPO22" s="772"/>
      <c r="FPP22" s="773"/>
      <c r="FPQ22" s="772"/>
      <c r="FPR22" s="772"/>
      <c r="FPS22" s="772"/>
      <c r="FPT22" s="772"/>
      <c r="FPU22" s="772"/>
      <c r="FPV22" s="773"/>
      <c r="FPW22" s="772"/>
      <c r="FPX22" s="772"/>
      <c r="FPY22" s="772"/>
      <c r="FPZ22" s="772"/>
      <c r="FQA22" s="772"/>
      <c r="FQB22" s="773"/>
      <c r="FQC22" s="772"/>
      <c r="FQD22" s="772"/>
      <c r="FQE22" s="772"/>
      <c r="FQF22" s="772"/>
      <c r="FQG22" s="772"/>
      <c r="FQH22" s="773"/>
      <c r="FQI22" s="772"/>
      <c r="FQJ22" s="772"/>
      <c r="FQK22" s="772"/>
      <c r="FQL22" s="772"/>
      <c r="FQM22" s="772"/>
      <c r="FQN22" s="773"/>
      <c r="FQO22" s="772"/>
      <c r="FQP22" s="772"/>
      <c r="FQQ22" s="772"/>
      <c r="FQR22" s="772"/>
      <c r="FQS22" s="772"/>
      <c r="FQT22" s="773"/>
      <c r="FQU22" s="772"/>
      <c r="FQV22" s="772"/>
      <c r="FQW22" s="772"/>
      <c r="FQX22" s="772"/>
      <c r="FQY22" s="772"/>
      <c r="FQZ22" s="773"/>
      <c r="FRA22" s="772"/>
      <c r="FRB22" s="772"/>
      <c r="FRC22" s="772"/>
      <c r="FRD22" s="772"/>
      <c r="FRE22" s="772"/>
      <c r="FRF22" s="773"/>
      <c r="FRG22" s="772"/>
      <c r="FRH22" s="772"/>
      <c r="FRI22" s="772"/>
      <c r="FRJ22" s="772"/>
      <c r="FRK22" s="772"/>
      <c r="FRL22" s="773"/>
      <c r="FRM22" s="772"/>
      <c r="FRN22" s="772"/>
      <c r="FRO22" s="772"/>
      <c r="FRP22" s="772"/>
      <c r="FRQ22" s="772"/>
      <c r="FRR22" s="773"/>
      <c r="FRS22" s="772"/>
      <c r="FRT22" s="772"/>
      <c r="FRU22" s="772"/>
      <c r="FRV22" s="772"/>
      <c r="FRW22" s="772"/>
      <c r="FRX22" s="773"/>
      <c r="FRY22" s="772"/>
      <c r="FRZ22" s="772"/>
      <c r="FSA22" s="772"/>
      <c r="FSB22" s="772"/>
      <c r="FSC22" s="772"/>
      <c r="FSD22" s="773"/>
      <c r="FSE22" s="772"/>
      <c r="FSF22" s="772"/>
      <c r="FSG22" s="772"/>
      <c r="FSH22" s="772"/>
      <c r="FSI22" s="772"/>
      <c r="FSJ22" s="773"/>
      <c r="FSK22" s="772"/>
      <c r="FSL22" s="772"/>
      <c r="FSM22" s="772"/>
      <c r="FSN22" s="772"/>
      <c r="FSO22" s="772"/>
      <c r="FSP22" s="773"/>
      <c r="FSQ22" s="772"/>
      <c r="FSR22" s="772"/>
      <c r="FSS22" s="772"/>
      <c r="FST22" s="772"/>
      <c r="FSU22" s="772"/>
      <c r="FSV22" s="773"/>
      <c r="FSW22" s="772"/>
      <c r="FSX22" s="772"/>
      <c r="FSY22" s="772"/>
      <c r="FSZ22" s="772"/>
      <c r="FTA22" s="772"/>
      <c r="FTB22" s="773"/>
      <c r="FTC22" s="772"/>
      <c r="FTD22" s="772"/>
      <c r="FTE22" s="772"/>
      <c r="FTF22" s="772"/>
      <c r="FTG22" s="772"/>
      <c r="FTH22" s="773"/>
      <c r="FTI22" s="772"/>
      <c r="FTJ22" s="772"/>
      <c r="FTK22" s="772"/>
      <c r="FTL22" s="772"/>
      <c r="FTM22" s="772"/>
      <c r="FTN22" s="773"/>
      <c r="FTO22" s="772"/>
      <c r="FTP22" s="772"/>
      <c r="FTQ22" s="772"/>
      <c r="FTR22" s="772"/>
      <c r="FTS22" s="772"/>
      <c r="FTT22" s="773"/>
      <c r="FTU22" s="772"/>
      <c r="FTV22" s="772"/>
      <c r="FTW22" s="772"/>
      <c r="FTX22" s="772"/>
      <c r="FTY22" s="772"/>
      <c r="FTZ22" s="773"/>
      <c r="FUA22" s="772"/>
      <c r="FUB22" s="772"/>
      <c r="FUC22" s="772"/>
      <c r="FUD22" s="772"/>
      <c r="FUE22" s="772"/>
      <c r="FUF22" s="773"/>
      <c r="FUG22" s="772"/>
      <c r="FUH22" s="772"/>
      <c r="FUI22" s="772"/>
      <c r="FUJ22" s="772"/>
      <c r="FUK22" s="772"/>
      <c r="FUL22" s="773"/>
      <c r="FUM22" s="772"/>
      <c r="FUN22" s="772"/>
      <c r="FUO22" s="772"/>
      <c r="FUP22" s="772"/>
      <c r="FUQ22" s="772"/>
      <c r="FUR22" s="773"/>
      <c r="FUS22" s="772"/>
      <c r="FUT22" s="772"/>
      <c r="FUU22" s="772"/>
      <c r="FUV22" s="772"/>
      <c r="FUW22" s="772"/>
      <c r="FUX22" s="773"/>
      <c r="FUY22" s="772"/>
      <c r="FUZ22" s="772"/>
      <c r="FVA22" s="772"/>
      <c r="FVB22" s="772"/>
      <c r="FVC22" s="772"/>
      <c r="FVD22" s="773"/>
      <c r="FVE22" s="772"/>
      <c r="FVF22" s="772"/>
      <c r="FVG22" s="772"/>
      <c r="FVH22" s="772"/>
      <c r="FVI22" s="772"/>
      <c r="FVJ22" s="773"/>
      <c r="FVK22" s="772"/>
      <c r="FVL22" s="772"/>
      <c r="FVM22" s="772"/>
      <c r="FVN22" s="772"/>
      <c r="FVO22" s="772"/>
      <c r="FVP22" s="773"/>
      <c r="FVQ22" s="772"/>
      <c r="FVR22" s="772"/>
      <c r="FVS22" s="772"/>
      <c r="FVT22" s="772"/>
      <c r="FVU22" s="772"/>
      <c r="FVV22" s="773"/>
      <c r="FVW22" s="772"/>
      <c r="FVX22" s="772"/>
      <c r="FVY22" s="772"/>
      <c r="FVZ22" s="772"/>
      <c r="FWA22" s="772"/>
      <c r="FWB22" s="773"/>
      <c r="FWC22" s="772"/>
      <c r="FWD22" s="772"/>
      <c r="FWE22" s="772"/>
      <c r="FWF22" s="772"/>
      <c r="FWG22" s="772"/>
      <c r="FWH22" s="773"/>
      <c r="FWI22" s="772"/>
      <c r="FWJ22" s="772"/>
      <c r="FWK22" s="772"/>
      <c r="FWL22" s="772"/>
      <c r="FWM22" s="772"/>
      <c r="FWN22" s="773"/>
      <c r="FWO22" s="772"/>
      <c r="FWP22" s="772"/>
      <c r="FWQ22" s="772"/>
      <c r="FWR22" s="772"/>
      <c r="FWS22" s="772"/>
      <c r="FWT22" s="773"/>
      <c r="FWU22" s="772"/>
      <c r="FWV22" s="772"/>
      <c r="FWW22" s="772"/>
      <c r="FWX22" s="772"/>
      <c r="FWY22" s="772"/>
      <c r="FWZ22" s="773"/>
      <c r="FXA22" s="772"/>
      <c r="FXB22" s="772"/>
      <c r="FXC22" s="772"/>
      <c r="FXD22" s="772"/>
      <c r="FXE22" s="772"/>
      <c r="FXF22" s="773"/>
      <c r="FXG22" s="772"/>
      <c r="FXH22" s="772"/>
      <c r="FXI22" s="772"/>
      <c r="FXJ22" s="772"/>
      <c r="FXK22" s="772"/>
      <c r="FXL22" s="773"/>
      <c r="FXM22" s="772"/>
      <c r="FXN22" s="772"/>
      <c r="FXO22" s="772"/>
      <c r="FXP22" s="772"/>
      <c r="FXQ22" s="772"/>
      <c r="FXR22" s="773"/>
      <c r="FXS22" s="772"/>
      <c r="FXT22" s="772"/>
      <c r="FXU22" s="772"/>
      <c r="FXV22" s="772"/>
      <c r="FXW22" s="772"/>
      <c r="FXX22" s="773"/>
      <c r="FXY22" s="772"/>
      <c r="FXZ22" s="772"/>
      <c r="FYA22" s="772"/>
      <c r="FYB22" s="772"/>
      <c r="FYC22" s="772"/>
      <c r="FYD22" s="773"/>
      <c r="FYE22" s="772"/>
      <c r="FYF22" s="772"/>
      <c r="FYG22" s="772"/>
      <c r="FYH22" s="772"/>
      <c r="FYI22" s="772"/>
      <c r="FYJ22" s="773"/>
      <c r="FYK22" s="772"/>
      <c r="FYL22" s="772"/>
      <c r="FYM22" s="772"/>
      <c r="FYN22" s="772"/>
      <c r="FYO22" s="772"/>
      <c r="FYP22" s="773"/>
      <c r="FYQ22" s="772"/>
      <c r="FYR22" s="772"/>
      <c r="FYS22" s="772"/>
      <c r="FYT22" s="772"/>
      <c r="FYU22" s="772"/>
      <c r="FYV22" s="773"/>
      <c r="FYW22" s="772"/>
      <c r="FYX22" s="772"/>
      <c r="FYY22" s="772"/>
      <c r="FYZ22" s="772"/>
      <c r="FZA22" s="772"/>
      <c r="FZB22" s="773"/>
      <c r="FZC22" s="772"/>
      <c r="FZD22" s="772"/>
      <c r="FZE22" s="772"/>
      <c r="FZF22" s="772"/>
      <c r="FZG22" s="772"/>
      <c r="FZH22" s="773"/>
      <c r="FZI22" s="772"/>
      <c r="FZJ22" s="772"/>
      <c r="FZK22" s="772"/>
      <c r="FZL22" s="772"/>
      <c r="FZM22" s="772"/>
      <c r="FZN22" s="773"/>
      <c r="FZO22" s="772"/>
      <c r="FZP22" s="772"/>
      <c r="FZQ22" s="772"/>
      <c r="FZR22" s="772"/>
      <c r="FZS22" s="772"/>
      <c r="FZT22" s="773"/>
      <c r="FZU22" s="772"/>
      <c r="FZV22" s="772"/>
      <c r="FZW22" s="772"/>
      <c r="FZX22" s="772"/>
      <c r="FZY22" s="772"/>
      <c r="FZZ22" s="773"/>
      <c r="GAA22" s="772"/>
      <c r="GAB22" s="772"/>
      <c r="GAC22" s="772"/>
      <c r="GAD22" s="772"/>
      <c r="GAE22" s="772"/>
      <c r="GAF22" s="773"/>
      <c r="GAG22" s="772"/>
      <c r="GAH22" s="772"/>
      <c r="GAI22" s="772"/>
      <c r="GAJ22" s="772"/>
      <c r="GAK22" s="772"/>
      <c r="GAL22" s="773"/>
      <c r="GAM22" s="772"/>
      <c r="GAN22" s="772"/>
      <c r="GAO22" s="772"/>
      <c r="GAP22" s="772"/>
      <c r="GAQ22" s="772"/>
      <c r="GAR22" s="773"/>
      <c r="GAS22" s="772"/>
      <c r="GAT22" s="772"/>
      <c r="GAU22" s="772"/>
      <c r="GAV22" s="772"/>
      <c r="GAW22" s="772"/>
      <c r="GAX22" s="773"/>
      <c r="GAY22" s="772"/>
      <c r="GAZ22" s="772"/>
      <c r="GBA22" s="772"/>
      <c r="GBB22" s="772"/>
      <c r="GBC22" s="772"/>
      <c r="GBD22" s="773"/>
      <c r="GBE22" s="772"/>
      <c r="GBF22" s="772"/>
      <c r="GBG22" s="772"/>
      <c r="GBH22" s="772"/>
      <c r="GBI22" s="772"/>
      <c r="GBJ22" s="773"/>
      <c r="GBK22" s="772"/>
      <c r="GBL22" s="772"/>
      <c r="GBM22" s="772"/>
      <c r="GBN22" s="772"/>
      <c r="GBO22" s="772"/>
      <c r="GBP22" s="773"/>
      <c r="GBQ22" s="772"/>
      <c r="GBR22" s="772"/>
      <c r="GBS22" s="772"/>
      <c r="GBT22" s="772"/>
      <c r="GBU22" s="772"/>
      <c r="GBV22" s="773"/>
      <c r="GBW22" s="772"/>
      <c r="GBX22" s="772"/>
      <c r="GBY22" s="772"/>
      <c r="GBZ22" s="772"/>
      <c r="GCA22" s="772"/>
      <c r="GCB22" s="773"/>
      <c r="GCC22" s="772"/>
      <c r="GCD22" s="772"/>
      <c r="GCE22" s="772"/>
      <c r="GCF22" s="772"/>
      <c r="GCG22" s="772"/>
      <c r="GCH22" s="773"/>
      <c r="GCI22" s="772"/>
      <c r="GCJ22" s="772"/>
      <c r="GCK22" s="772"/>
      <c r="GCL22" s="772"/>
      <c r="GCM22" s="772"/>
      <c r="GCN22" s="773"/>
      <c r="GCO22" s="772"/>
      <c r="GCP22" s="772"/>
      <c r="GCQ22" s="772"/>
      <c r="GCR22" s="772"/>
      <c r="GCS22" s="772"/>
      <c r="GCT22" s="773"/>
      <c r="GCU22" s="772"/>
      <c r="GCV22" s="772"/>
      <c r="GCW22" s="772"/>
      <c r="GCX22" s="772"/>
      <c r="GCY22" s="772"/>
      <c r="GCZ22" s="773"/>
      <c r="GDA22" s="772"/>
      <c r="GDB22" s="772"/>
      <c r="GDC22" s="772"/>
      <c r="GDD22" s="772"/>
      <c r="GDE22" s="772"/>
      <c r="GDF22" s="773"/>
      <c r="GDG22" s="772"/>
      <c r="GDH22" s="772"/>
      <c r="GDI22" s="772"/>
      <c r="GDJ22" s="772"/>
      <c r="GDK22" s="772"/>
      <c r="GDL22" s="773"/>
      <c r="GDM22" s="772"/>
      <c r="GDN22" s="772"/>
      <c r="GDO22" s="772"/>
      <c r="GDP22" s="772"/>
      <c r="GDQ22" s="772"/>
      <c r="GDR22" s="773"/>
      <c r="GDS22" s="772"/>
      <c r="GDT22" s="772"/>
      <c r="GDU22" s="772"/>
      <c r="GDV22" s="772"/>
      <c r="GDW22" s="772"/>
      <c r="GDX22" s="773"/>
      <c r="GDY22" s="772"/>
      <c r="GDZ22" s="772"/>
      <c r="GEA22" s="772"/>
      <c r="GEB22" s="772"/>
      <c r="GEC22" s="772"/>
      <c r="GED22" s="773"/>
      <c r="GEE22" s="772"/>
      <c r="GEF22" s="772"/>
      <c r="GEG22" s="772"/>
      <c r="GEH22" s="772"/>
      <c r="GEI22" s="772"/>
      <c r="GEJ22" s="773"/>
      <c r="GEK22" s="772"/>
      <c r="GEL22" s="772"/>
      <c r="GEM22" s="772"/>
      <c r="GEN22" s="772"/>
      <c r="GEO22" s="772"/>
      <c r="GEP22" s="773"/>
      <c r="GEQ22" s="772"/>
      <c r="GER22" s="772"/>
      <c r="GES22" s="772"/>
      <c r="GET22" s="772"/>
      <c r="GEU22" s="772"/>
      <c r="GEV22" s="773"/>
      <c r="GEW22" s="772"/>
      <c r="GEX22" s="772"/>
      <c r="GEY22" s="772"/>
      <c r="GEZ22" s="772"/>
      <c r="GFA22" s="772"/>
      <c r="GFB22" s="773"/>
      <c r="GFC22" s="772"/>
      <c r="GFD22" s="772"/>
      <c r="GFE22" s="772"/>
      <c r="GFF22" s="772"/>
      <c r="GFG22" s="772"/>
      <c r="GFH22" s="773"/>
      <c r="GFI22" s="772"/>
      <c r="GFJ22" s="772"/>
      <c r="GFK22" s="772"/>
      <c r="GFL22" s="772"/>
      <c r="GFM22" s="772"/>
      <c r="GFN22" s="773"/>
      <c r="GFO22" s="772"/>
      <c r="GFP22" s="772"/>
      <c r="GFQ22" s="772"/>
      <c r="GFR22" s="772"/>
      <c r="GFS22" s="772"/>
      <c r="GFT22" s="773"/>
      <c r="GFU22" s="772"/>
      <c r="GFV22" s="772"/>
      <c r="GFW22" s="772"/>
      <c r="GFX22" s="772"/>
      <c r="GFY22" s="772"/>
      <c r="GFZ22" s="773"/>
      <c r="GGA22" s="772"/>
      <c r="GGB22" s="772"/>
      <c r="GGC22" s="772"/>
      <c r="GGD22" s="772"/>
      <c r="GGE22" s="772"/>
      <c r="GGF22" s="773"/>
      <c r="GGG22" s="772"/>
      <c r="GGH22" s="772"/>
      <c r="GGI22" s="772"/>
      <c r="GGJ22" s="772"/>
      <c r="GGK22" s="772"/>
      <c r="GGL22" s="773"/>
      <c r="GGM22" s="772"/>
      <c r="GGN22" s="772"/>
      <c r="GGO22" s="772"/>
      <c r="GGP22" s="772"/>
      <c r="GGQ22" s="772"/>
      <c r="GGR22" s="773"/>
      <c r="GGS22" s="772"/>
      <c r="GGT22" s="772"/>
      <c r="GGU22" s="772"/>
      <c r="GGV22" s="772"/>
      <c r="GGW22" s="772"/>
      <c r="GGX22" s="773"/>
      <c r="GGY22" s="772"/>
      <c r="GGZ22" s="772"/>
      <c r="GHA22" s="772"/>
      <c r="GHB22" s="772"/>
      <c r="GHC22" s="772"/>
      <c r="GHD22" s="773"/>
      <c r="GHE22" s="772"/>
      <c r="GHF22" s="772"/>
      <c r="GHG22" s="772"/>
      <c r="GHH22" s="772"/>
      <c r="GHI22" s="772"/>
      <c r="GHJ22" s="773"/>
      <c r="GHK22" s="772"/>
      <c r="GHL22" s="772"/>
      <c r="GHM22" s="772"/>
      <c r="GHN22" s="772"/>
      <c r="GHO22" s="772"/>
      <c r="GHP22" s="773"/>
      <c r="GHQ22" s="772"/>
      <c r="GHR22" s="772"/>
      <c r="GHS22" s="772"/>
      <c r="GHT22" s="772"/>
      <c r="GHU22" s="772"/>
      <c r="GHV22" s="773"/>
      <c r="GHW22" s="772"/>
      <c r="GHX22" s="772"/>
      <c r="GHY22" s="772"/>
      <c r="GHZ22" s="772"/>
      <c r="GIA22" s="772"/>
      <c r="GIB22" s="773"/>
      <c r="GIC22" s="772"/>
      <c r="GID22" s="772"/>
      <c r="GIE22" s="772"/>
      <c r="GIF22" s="772"/>
      <c r="GIG22" s="772"/>
      <c r="GIH22" s="773"/>
      <c r="GII22" s="772"/>
      <c r="GIJ22" s="772"/>
      <c r="GIK22" s="772"/>
      <c r="GIL22" s="772"/>
      <c r="GIM22" s="772"/>
      <c r="GIN22" s="773"/>
      <c r="GIO22" s="772"/>
      <c r="GIP22" s="772"/>
      <c r="GIQ22" s="772"/>
      <c r="GIR22" s="772"/>
      <c r="GIS22" s="772"/>
      <c r="GIT22" s="773"/>
      <c r="GIU22" s="772"/>
      <c r="GIV22" s="772"/>
      <c r="GIW22" s="772"/>
      <c r="GIX22" s="772"/>
      <c r="GIY22" s="772"/>
      <c r="GIZ22" s="773"/>
      <c r="GJA22" s="772"/>
      <c r="GJB22" s="772"/>
      <c r="GJC22" s="772"/>
      <c r="GJD22" s="772"/>
      <c r="GJE22" s="772"/>
      <c r="GJF22" s="773"/>
      <c r="GJG22" s="772"/>
      <c r="GJH22" s="772"/>
      <c r="GJI22" s="772"/>
      <c r="GJJ22" s="772"/>
      <c r="GJK22" s="772"/>
      <c r="GJL22" s="773"/>
      <c r="GJM22" s="772"/>
      <c r="GJN22" s="772"/>
      <c r="GJO22" s="772"/>
      <c r="GJP22" s="772"/>
      <c r="GJQ22" s="772"/>
      <c r="GJR22" s="773"/>
      <c r="GJS22" s="772"/>
      <c r="GJT22" s="772"/>
      <c r="GJU22" s="772"/>
      <c r="GJV22" s="772"/>
      <c r="GJW22" s="772"/>
      <c r="GJX22" s="773"/>
      <c r="GJY22" s="772"/>
      <c r="GJZ22" s="772"/>
      <c r="GKA22" s="772"/>
      <c r="GKB22" s="772"/>
      <c r="GKC22" s="772"/>
      <c r="GKD22" s="773"/>
      <c r="GKE22" s="772"/>
      <c r="GKF22" s="772"/>
      <c r="GKG22" s="772"/>
      <c r="GKH22" s="772"/>
      <c r="GKI22" s="772"/>
      <c r="GKJ22" s="773"/>
      <c r="GKK22" s="772"/>
      <c r="GKL22" s="772"/>
      <c r="GKM22" s="772"/>
      <c r="GKN22" s="772"/>
      <c r="GKO22" s="772"/>
      <c r="GKP22" s="773"/>
      <c r="GKQ22" s="772"/>
      <c r="GKR22" s="772"/>
      <c r="GKS22" s="772"/>
      <c r="GKT22" s="772"/>
      <c r="GKU22" s="772"/>
      <c r="GKV22" s="773"/>
      <c r="GKW22" s="772"/>
      <c r="GKX22" s="772"/>
      <c r="GKY22" s="772"/>
      <c r="GKZ22" s="772"/>
      <c r="GLA22" s="772"/>
      <c r="GLB22" s="773"/>
      <c r="GLC22" s="772"/>
      <c r="GLD22" s="772"/>
      <c r="GLE22" s="772"/>
      <c r="GLF22" s="772"/>
      <c r="GLG22" s="772"/>
      <c r="GLH22" s="773"/>
      <c r="GLI22" s="772"/>
      <c r="GLJ22" s="772"/>
      <c r="GLK22" s="772"/>
      <c r="GLL22" s="772"/>
      <c r="GLM22" s="772"/>
      <c r="GLN22" s="773"/>
      <c r="GLO22" s="772"/>
      <c r="GLP22" s="772"/>
      <c r="GLQ22" s="772"/>
      <c r="GLR22" s="772"/>
      <c r="GLS22" s="772"/>
      <c r="GLT22" s="773"/>
      <c r="GLU22" s="772"/>
      <c r="GLV22" s="772"/>
      <c r="GLW22" s="772"/>
      <c r="GLX22" s="772"/>
      <c r="GLY22" s="772"/>
      <c r="GLZ22" s="773"/>
      <c r="GMA22" s="772"/>
      <c r="GMB22" s="772"/>
      <c r="GMC22" s="772"/>
      <c r="GMD22" s="772"/>
      <c r="GME22" s="772"/>
      <c r="GMF22" s="773"/>
      <c r="GMG22" s="772"/>
      <c r="GMH22" s="772"/>
      <c r="GMI22" s="772"/>
      <c r="GMJ22" s="772"/>
      <c r="GMK22" s="772"/>
      <c r="GML22" s="773"/>
      <c r="GMM22" s="772"/>
      <c r="GMN22" s="772"/>
      <c r="GMO22" s="772"/>
      <c r="GMP22" s="772"/>
      <c r="GMQ22" s="772"/>
      <c r="GMR22" s="773"/>
      <c r="GMS22" s="772"/>
      <c r="GMT22" s="772"/>
      <c r="GMU22" s="772"/>
      <c r="GMV22" s="772"/>
      <c r="GMW22" s="772"/>
      <c r="GMX22" s="773"/>
      <c r="GMY22" s="772"/>
      <c r="GMZ22" s="772"/>
      <c r="GNA22" s="772"/>
      <c r="GNB22" s="772"/>
      <c r="GNC22" s="772"/>
      <c r="GND22" s="773"/>
      <c r="GNE22" s="772"/>
      <c r="GNF22" s="772"/>
      <c r="GNG22" s="772"/>
      <c r="GNH22" s="772"/>
      <c r="GNI22" s="772"/>
      <c r="GNJ22" s="773"/>
      <c r="GNK22" s="772"/>
      <c r="GNL22" s="772"/>
      <c r="GNM22" s="772"/>
      <c r="GNN22" s="772"/>
      <c r="GNO22" s="772"/>
      <c r="GNP22" s="773"/>
      <c r="GNQ22" s="772"/>
      <c r="GNR22" s="772"/>
      <c r="GNS22" s="772"/>
      <c r="GNT22" s="772"/>
      <c r="GNU22" s="772"/>
      <c r="GNV22" s="773"/>
      <c r="GNW22" s="772"/>
      <c r="GNX22" s="772"/>
      <c r="GNY22" s="772"/>
      <c r="GNZ22" s="772"/>
      <c r="GOA22" s="772"/>
      <c r="GOB22" s="773"/>
      <c r="GOC22" s="772"/>
      <c r="GOD22" s="772"/>
      <c r="GOE22" s="772"/>
      <c r="GOF22" s="772"/>
      <c r="GOG22" s="772"/>
      <c r="GOH22" s="773"/>
      <c r="GOI22" s="772"/>
      <c r="GOJ22" s="772"/>
      <c r="GOK22" s="772"/>
      <c r="GOL22" s="772"/>
      <c r="GOM22" s="772"/>
      <c r="GON22" s="773"/>
      <c r="GOO22" s="772"/>
      <c r="GOP22" s="772"/>
      <c r="GOQ22" s="772"/>
      <c r="GOR22" s="772"/>
      <c r="GOS22" s="772"/>
      <c r="GOT22" s="773"/>
      <c r="GOU22" s="772"/>
      <c r="GOV22" s="772"/>
      <c r="GOW22" s="772"/>
      <c r="GOX22" s="772"/>
      <c r="GOY22" s="772"/>
      <c r="GOZ22" s="773"/>
      <c r="GPA22" s="772"/>
      <c r="GPB22" s="772"/>
      <c r="GPC22" s="772"/>
      <c r="GPD22" s="772"/>
      <c r="GPE22" s="772"/>
      <c r="GPF22" s="773"/>
      <c r="GPG22" s="772"/>
      <c r="GPH22" s="772"/>
      <c r="GPI22" s="772"/>
      <c r="GPJ22" s="772"/>
      <c r="GPK22" s="772"/>
      <c r="GPL22" s="773"/>
      <c r="GPM22" s="772"/>
      <c r="GPN22" s="772"/>
      <c r="GPO22" s="772"/>
      <c r="GPP22" s="772"/>
      <c r="GPQ22" s="772"/>
      <c r="GPR22" s="773"/>
      <c r="GPS22" s="772"/>
      <c r="GPT22" s="772"/>
      <c r="GPU22" s="772"/>
      <c r="GPV22" s="772"/>
      <c r="GPW22" s="772"/>
      <c r="GPX22" s="773"/>
      <c r="GPY22" s="772"/>
      <c r="GPZ22" s="772"/>
      <c r="GQA22" s="772"/>
      <c r="GQB22" s="772"/>
      <c r="GQC22" s="772"/>
      <c r="GQD22" s="773"/>
      <c r="GQE22" s="772"/>
      <c r="GQF22" s="772"/>
      <c r="GQG22" s="772"/>
      <c r="GQH22" s="772"/>
      <c r="GQI22" s="772"/>
      <c r="GQJ22" s="773"/>
      <c r="GQK22" s="772"/>
      <c r="GQL22" s="772"/>
      <c r="GQM22" s="772"/>
      <c r="GQN22" s="772"/>
      <c r="GQO22" s="772"/>
      <c r="GQP22" s="773"/>
      <c r="GQQ22" s="772"/>
      <c r="GQR22" s="772"/>
      <c r="GQS22" s="772"/>
      <c r="GQT22" s="772"/>
      <c r="GQU22" s="772"/>
      <c r="GQV22" s="773"/>
      <c r="GQW22" s="772"/>
      <c r="GQX22" s="772"/>
      <c r="GQY22" s="772"/>
      <c r="GQZ22" s="772"/>
      <c r="GRA22" s="772"/>
      <c r="GRB22" s="773"/>
      <c r="GRC22" s="772"/>
      <c r="GRD22" s="772"/>
      <c r="GRE22" s="772"/>
      <c r="GRF22" s="772"/>
      <c r="GRG22" s="772"/>
      <c r="GRH22" s="773"/>
      <c r="GRI22" s="772"/>
      <c r="GRJ22" s="772"/>
      <c r="GRK22" s="772"/>
      <c r="GRL22" s="772"/>
      <c r="GRM22" s="772"/>
      <c r="GRN22" s="773"/>
      <c r="GRO22" s="772"/>
      <c r="GRP22" s="772"/>
      <c r="GRQ22" s="772"/>
      <c r="GRR22" s="772"/>
      <c r="GRS22" s="772"/>
      <c r="GRT22" s="773"/>
      <c r="GRU22" s="772"/>
      <c r="GRV22" s="772"/>
      <c r="GRW22" s="772"/>
      <c r="GRX22" s="772"/>
      <c r="GRY22" s="772"/>
      <c r="GRZ22" s="773"/>
      <c r="GSA22" s="772"/>
      <c r="GSB22" s="772"/>
      <c r="GSC22" s="772"/>
      <c r="GSD22" s="772"/>
      <c r="GSE22" s="772"/>
      <c r="GSF22" s="773"/>
      <c r="GSG22" s="772"/>
      <c r="GSH22" s="772"/>
      <c r="GSI22" s="772"/>
      <c r="GSJ22" s="772"/>
      <c r="GSK22" s="772"/>
      <c r="GSL22" s="773"/>
      <c r="GSM22" s="772"/>
      <c r="GSN22" s="772"/>
      <c r="GSO22" s="772"/>
      <c r="GSP22" s="772"/>
      <c r="GSQ22" s="772"/>
      <c r="GSR22" s="773"/>
      <c r="GSS22" s="772"/>
      <c r="GST22" s="772"/>
      <c r="GSU22" s="772"/>
      <c r="GSV22" s="772"/>
      <c r="GSW22" s="772"/>
      <c r="GSX22" s="773"/>
      <c r="GSY22" s="772"/>
      <c r="GSZ22" s="772"/>
      <c r="GTA22" s="772"/>
      <c r="GTB22" s="772"/>
      <c r="GTC22" s="772"/>
      <c r="GTD22" s="773"/>
      <c r="GTE22" s="772"/>
      <c r="GTF22" s="772"/>
      <c r="GTG22" s="772"/>
      <c r="GTH22" s="772"/>
      <c r="GTI22" s="772"/>
      <c r="GTJ22" s="773"/>
      <c r="GTK22" s="772"/>
      <c r="GTL22" s="772"/>
      <c r="GTM22" s="772"/>
      <c r="GTN22" s="772"/>
      <c r="GTO22" s="772"/>
      <c r="GTP22" s="773"/>
      <c r="GTQ22" s="772"/>
      <c r="GTR22" s="772"/>
      <c r="GTS22" s="772"/>
      <c r="GTT22" s="772"/>
      <c r="GTU22" s="772"/>
      <c r="GTV22" s="773"/>
      <c r="GTW22" s="772"/>
      <c r="GTX22" s="772"/>
      <c r="GTY22" s="772"/>
      <c r="GTZ22" s="772"/>
      <c r="GUA22" s="772"/>
      <c r="GUB22" s="773"/>
      <c r="GUC22" s="772"/>
      <c r="GUD22" s="772"/>
      <c r="GUE22" s="772"/>
      <c r="GUF22" s="772"/>
      <c r="GUG22" s="772"/>
      <c r="GUH22" s="773"/>
      <c r="GUI22" s="772"/>
      <c r="GUJ22" s="772"/>
      <c r="GUK22" s="772"/>
      <c r="GUL22" s="772"/>
      <c r="GUM22" s="772"/>
      <c r="GUN22" s="773"/>
      <c r="GUO22" s="772"/>
      <c r="GUP22" s="772"/>
      <c r="GUQ22" s="772"/>
      <c r="GUR22" s="772"/>
      <c r="GUS22" s="772"/>
      <c r="GUT22" s="773"/>
      <c r="GUU22" s="772"/>
      <c r="GUV22" s="772"/>
      <c r="GUW22" s="772"/>
      <c r="GUX22" s="772"/>
      <c r="GUY22" s="772"/>
      <c r="GUZ22" s="773"/>
      <c r="GVA22" s="772"/>
      <c r="GVB22" s="772"/>
      <c r="GVC22" s="772"/>
      <c r="GVD22" s="772"/>
      <c r="GVE22" s="772"/>
      <c r="GVF22" s="773"/>
      <c r="GVG22" s="772"/>
      <c r="GVH22" s="772"/>
      <c r="GVI22" s="772"/>
      <c r="GVJ22" s="772"/>
      <c r="GVK22" s="772"/>
      <c r="GVL22" s="773"/>
      <c r="GVM22" s="772"/>
      <c r="GVN22" s="772"/>
      <c r="GVO22" s="772"/>
      <c r="GVP22" s="772"/>
      <c r="GVQ22" s="772"/>
      <c r="GVR22" s="773"/>
      <c r="GVS22" s="772"/>
      <c r="GVT22" s="772"/>
      <c r="GVU22" s="772"/>
      <c r="GVV22" s="772"/>
      <c r="GVW22" s="772"/>
      <c r="GVX22" s="773"/>
      <c r="GVY22" s="772"/>
      <c r="GVZ22" s="772"/>
      <c r="GWA22" s="772"/>
      <c r="GWB22" s="772"/>
      <c r="GWC22" s="772"/>
      <c r="GWD22" s="773"/>
      <c r="GWE22" s="772"/>
      <c r="GWF22" s="772"/>
      <c r="GWG22" s="772"/>
      <c r="GWH22" s="772"/>
      <c r="GWI22" s="772"/>
      <c r="GWJ22" s="773"/>
      <c r="GWK22" s="772"/>
      <c r="GWL22" s="772"/>
      <c r="GWM22" s="772"/>
      <c r="GWN22" s="772"/>
      <c r="GWO22" s="772"/>
      <c r="GWP22" s="773"/>
      <c r="GWQ22" s="772"/>
      <c r="GWR22" s="772"/>
      <c r="GWS22" s="772"/>
      <c r="GWT22" s="772"/>
      <c r="GWU22" s="772"/>
      <c r="GWV22" s="773"/>
      <c r="GWW22" s="772"/>
      <c r="GWX22" s="772"/>
      <c r="GWY22" s="772"/>
      <c r="GWZ22" s="772"/>
      <c r="GXA22" s="772"/>
      <c r="GXB22" s="773"/>
      <c r="GXC22" s="772"/>
      <c r="GXD22" s="772"/>
      <c r="GXE22" s="772"/>
      <c r="GXF22" s="772"/>
      <c r="GXG22" s="772"/>
      <c r="GXH22" s="773"/>
      <c r="GXI22" s="772"/>
      <c r="GXJ22" s="772"/>
      <c r="GXK22" s="772"/>
      <c r="GXL22" s="772"/>
      <c r="GXM22" s="772"/>
      <c r="GXN22" s="773"/>
      <c r="GXO22" s="772"/>
      <c r="GXP22" s="772"/>
      <c r="GXQ22" s="772"/>
      <c r="GXR22" s="772"/>
      <c r="GXS22" s="772"/>
      <c r="GXT22" s="773"/>
      <c r="GXU22" s="772"/>
      <c r="GXV22" s="772"/>
      <c r="GXW22" s="772"/>
      <c r="GXX22" s="772"/>
      <c r="GXY22" s="772"/>
      <c r="GXZ22" s="773"/>
      <c r="GYA22" s="772"/>
      <c r="GYB22" s="772"/>
      <c r="GYC22" s="772"/>
      <c r="GYD22" s="772"/>
      <c r="GYE22" s="772"/>
      <c r="GYF22" s="773"/>
      <c r="GYG22" s="772"/>
      <c r="GYH22" s="772"/>
      <c r="GYI22" s="772"/>
      <c r="GYJ22" s="772"/>
      <c r="GYK22" s="772"/>
      <c r="GYL22" s="773"/>
      <c r="GYM22" s="772"/>
      <c r="GYN22" s="772"/>
      <c r="GYO22" s="772"/>
      <c r="GYP22" s="772"/>
      <c r="GYQ22" s="772"/>
      <c r="GYR22" s="773"/>
      <c r="GYS22" s="772"/>
      <c r="GYT22" s="772"/>
      <c r="GYU22" s="772"/>
      <c r="GYV22" s="772"/>
      <c r="GYW22" s="772"/>
      <c r="GYX22" s="773"/>
      <c r="GYY22" s="772"/>
      <c r="GYZ22" s="772"/>
      <c r="GZA22" s="772"/>
      <c r="GZB22" s="772"/>
      <c r="GZC22" s="772"/>
      <c r="GZD22" s="773"/>
      <c r="GZE22" s="772"/>
      <c r="GZF22" s="772"/>
      <c r="GZG22" s="772"/>
      <c r="GZH22" s="772"/>
      <c r="GZI22" s="772"/>
      <c r="GZJ22" s="773"/>
      <c r="GZK22" s="772"/>
      <c r="GZL22" s="772"/>
      <c r="GZM22" s="772"/>
      <c r="GZN22" s="772"/>
      <c r="GZO22" s="772"/>
      <c r="GZP22" s="773"/>
      <c r="GZQ22" s="772"/>
      <c r="GZR22" s="772"/>
      <c r="GZS22" s="772"/>
      <c r="GZT22" s="772"/>
      <c r="GZU22" s="772"/>
      <c r="GZV22" s="773"/>
      <c r="GZW22" s="772"/>
      <c r="GZX22" s="772"/>
      <c r="GZY22" s="772"/>
      <c r="GZZ22" s="772"/>
      <c r="HAA22" s="772"/>
      <c r="HAB22" s="773"/>
      <c r="HAC22" s="772"/>
      <c r="HAD22" s="772"/>
      <c r="HAE22" s="772"/>
      <c r="HAF22" s="772"/>
      <c r="HAG22" s="772"/>
      <c r="HAH22" s="773"/>
      <c r="HAI22" s="772"/>
      <c r="HAJ22" s="772"/>
      <c r="HAK22" s="772"/>
      <c r="HAL22" s="772"/>
      <c r="HAM22" s="772"/>
      <c r="HAN22" s="773"/>
      <c r="HAO22" s="772"/>
      <c r="HAP22" s="772"/>
      <c r="HAQ22" s="772"/>
      <c r="HAR22" s="772"/>
      <c r="HAS22" s="772"/>
      <c r="HAT22" s="773"/>
      <c r="HAU22" s="772"/>
      <c r="HAV22" s="772"/>
      <c r="HAW22" s="772"/>
      <c r="HAX22" s="772"/>
      <c r="HAY22" s="772"/>
      <c r="HAZ22" s="773"/>
      <c r="HBA22" s="772"/>
      <c r="HBB22" s="772"/>
      <c r="HBC22" s="772"/>
      <c r="HBD22" s="772"/>
      <c r="HBE22" s="772"/>
      <c r="HBF22" s="773"/>
      <c r="HBG22" s="772"/>
      <c r="HBH22" s="772"/>
      <c r="HBI22" s="772"/>
      <c r="HBJ22" s="772"/>
      <c r="HBK22" s="772"/>
      <c r="HBL22" s="773"/>
      <c r="HBM22" s="772"/>
      <c r="HBN22" s="772"/>
      <c r="HBO22" s="772"/>
      <c r="HBP22" s="772"/>
      <c r="HBQ22" s="772"/>
      <c r="HBR22" s="773"/>
      <c r="HBS22" s="772"/>
      <c r="HBT22" s="772"/>
      <c r="HBU22" s="772"/>
      <c r="HBV22" s="772"/>
      <c r="HBW22" s="772"/>
      <c r="HBX22" s="773"/>
      <c r="HBY22" s="772"/>
      <c r="HBZ22" s="772"/>
      <c r="HCA22" s="772"/>
      <c r="HCB22" s="772"/>
      <c r="HCC22" s="772"/>
      <c r="HCD22" s="773"/>
      <c r="HCE22" s="772"/>
      <c r="HCF22" s="772"/>
      <c r="HCG22" s="772"/>
      <c r="HCH22" s="772"/>
      <c r="HCI22" s="772"/>
      <c r="HCJ22" s="773"/>
      <c r="HCK22" s="772"/>
      <c r="HCL22" s="772"/>
      <c r="HCM22" s="772"/>
      <c r="HCN22" s="772"/>
      <c r="HCO22" s="772"/>
      <c r="HCP22" s="773"/>
      <c r="HCQ22" s="772"/>
      <c r="HCR22" s="772"/>
      <c r="HCS22" s="772"/>
      <c r="HCT22" s="772"/>
      <c r="HCU22" s="772"/>
      <c r="HCV22" s="773"/>
      <c r="HCW22" s="772"/>
      <c r="HCX22" s="772"/>
      <c r="HCY22" s="772"/>
      <c r="HCZ22" s="772"/>
      <c r="HDA22" s="772"/>
      <c r="HDB22" s="773"/>
      <c r="HDC22" s="772"/>
      <c r="HDD22" s="772"/>
      <c r="HDE22" s="772"/>
      <c r="HDF22" s="772"/>
      <c r="HDG22" s="772"/>
      <c r="HDH22" s="773"/>
      <c r="HDI22" s="772"/>
      <c r="HDJ22" s="772"/>
      <c r="HDK22" s="772"/>
      <c r="HDL22" s="772"/>
      <c r="HDM22" s="772"/>
      <c r="HDN22" s="773"/>
      <c r="HDO22" s="772"/>
      <c r="HDP22" s="772"/>
      <c r="HDQ22" s="772"/>
      <c r="HDR22" s="772"/>
      <c r="HDS22" s="772"/>
      <c r="HDT22" s="773"/>
      <c r="HDU22" s="772"/>
      <c r="HDV22" s="772"/>
      <c r="HDW22" s="772"/>
      <c r="HDX22" s="772"/>
      <c r="HDY22" s="772"/>
      <c r="HDZ22" s="773"/>
      <c r="HEA22" s="772"/>
      <c r="HEB22" s="772"/>
      <c r="HEC22" s="772"/>
      <c r="HED22" s="772"/>
      <c r="HEE22" s="772"/>
      <c r="HEF22" s="773"/>
      <c r="HEG22" s="772"/>
      <c r="HEH22" s="772"/>
      <c r="HEI22" s="772"/>
      <c r="HEJ22" s="772"/>
      <c r="HEK22" s="772"/>
      <c r="HEL22" s="773"/>
      <c r="HEM22" s="772"/>
      <c r="HEN22" s="772"/>
      <c r="HEO22" s="772"/>
      <c r="HEP22" s="772"/>
      <c r="HEQ22" s="772"/>
      <c r="HER22" s="773"/>
      <c r="HES22" s="772"/>
      <c r="HET22" s="772"/>
      <c r="HEU22" s="772"/>
      <c r="HEV22" s="772"/>
      <c r="HEW22" s="772"/>
      <c r="HEX22" s="773"/>
      <c r="HEY22" s="772"/>
      <c r="HEZ22" s="772"/>
      <c r="HFA22" s="772"/>
      <c r="HFB22" s="772"/>
      <c r="HFC22" s="772"/>
      <c r="HFD22" s="773"/>
      <c r="HFE22" s="772"/>
      <c r="HFF22" s="772"/>
      <c r="HFG22" s="772"/>
      <c r="HFH22" s="772"/>
      <c r="HFI22" s="772"/>
      <c r="HFJ22" s="773"/>
      <c r="HFK22" s="772"/>
      <c r="HFL22" s="772"/>
      <c r="HFM22" s="772"/>
      <c r="HFN22" s="772"/>
      <c r="HFO22" s="772"/>
      <c r="HFP22" s="773"/>
      <c r="HFQ22" s="772"/>
      <c r="HFR22" s="772"/>
      <c r="HFS22" s="772"/>
      <c r="HFT22" s="772"/>
      <c r="HFU22" s="772"/>
      <c r="HFV22" s="773"/>
      <c r="HFW22" s="772"/>
      <c r="HFX22" s="772"/>
      <c r="HFY22" s="772"/>
      <c r="HFZ22" s="772"/>
      <c r="HGA22" s="772"/>
      <c r="HGB22" s="773"/>
      <c r="HGC22" s="772"/>
      <c r="HGD22" s="772"/>
      <c r="HGE22" s="772"/>
      <c r="HGF22" s="772"/>
      <c r="HGG22" s="772"/>
      <c r="HGH22" s="773"/>
      <c r="HGI22" s="772"/>
      <c r="HGJ22" s="772"/>
      <c r="HGK22" s="772"/>
      <c r="HGL22" s="772"/>
      <c r="HGM22" s="772"/>
      <c r="HGN22" s="773"/>
      <c r="HGO22" s="772"/>
      <c r="HGP22" s="772"/>
      <c r="HGQ22" s="772"/>
      <c r="HGR22" s="772"/>
      <c r="HGS22" s="772"/>
      <c r="HGT22" s="773"/>
      <c r="HGU22" s="772"/>
      <c r="HGV22" s="772"/>
      <c r="HGW22" s="772"/>
      <c r="HGX22" s="772"/>
      <c r="HGY22" s="772"/>
      <c r="HGZ22" s="773"/>
      <c r="HHA22" s="772"/>
      <c r="HHB22" s="772"/>
      <c r="HHC22" s="772"/>
      <c r="HHD22" s="772"/>
      <c r="HHE22" s="772"/>
      <c r="HHF22" s="773"/>
      <c r="HHG22" s="772"/>
      <c r="HHH22" s="772"/>
      <c r="HHI22" s="772"/>
      <c r="HHJ22" s="772"/>
      <c r="HHK22" s="772"/>
      <c r="HHL22" s="773"/>
      <c r="HHM22" s="772"/>
      <c r="HHN22" s="772"/>
      <c r="HHO22" s="772"/>
      <c r="HHP22" s="772"/>
      <c r="HHQ22" s="772"/>
      <c r="HHR22" s="773"/>
      <c r="HHS22" s="772"/>
      <c r="HHT22" s="772"/>
      <c r="HHU22" s="772"/>
      <c r="HHV22" s="772"/>
      <c r="HHW22" s="772"/>
      <c r="HHX22" s="773"/>
      <c r="HHY22" s="772"/>
      <c r="HHZ22" s="772"/>
      <c r="HIA22" s="772"/>
      <c r="HIB22" s="772"/>
      <c r="HIC22" s="772"/>
      <c r="HID22" s="773"/>
      <c r="HIE22" s="772"/>
      <c r="HIF22" s="772"/>
      <c r="HIG22" s="772"/>
      <c r="HIH22" s="772"/>
      <c r="HII22" s="772"/>
      <c r="HIJ22" s="773"/>
      <c r="HIK22" s="772"/>
      <c r="HIL22" s="772"/>
      <c r="HIM22" s="772"/>
      <c r="HIN22" s="772"/>
      <c r="HIO22" s="772"/>
      <c r="HIP22" s="773"/>
      <c r="HIQ22" s="772"/>
      <c r="HIR22" s="772"/>
      <c r="HIS22" s="772"/>
      <c r="HIT22" s="772"/>
      <c r="HIU22" s="772"/>
      <c r="HIV22" s="773"/>
      <c r="HIW22" s="772"/>
      <c r="HIX22" s="772"/>
      <c r="HIY22" s="772"/>
      <c r="HIZ22" s="772"/>
      <c r="HJA22" s="772"/>
      <c r="HJB22" s="773"/>
      <c r="HJC22" s="772"/>
      <c r="HJD22" s="772"/>
      <c r="HJE22" s="772"/>
      <c r="HJF22" s="772"/>
      <c r="HJG22" s="772"/>
      <c r="HJH22" s="773"/>
      <c r="HJI22" s="772"/>
      <c r="HJJ22" s="772"/>
      <c r="HJK22" s="772"/>
      <c r="HJL22" s="772"/>
      <c r="HJM22" s="772"/>
      <c r="HJN22" s="773"/>
      <c r="HJO22" s="772"/>
      <c r="HJP22" s="772"/>
      <c r="HJQ22" s="772"/>
      <c r="HJR22" s="772"/>
      <c r="HJS22" s="772"/>
      <c r="HJT22" s="773"/>
      <c r="HJU22" s="772"/>
      <c r="HJV22" s="772"/>
      <c r="HJW22" s="772"/>
      <c r="HJX22" s="772"/>
      <c r="HJY22" s="772"/>
      <c r="HJZ22" s="773"/>
      <c r="HKA22" s="772"/>
      <c r="HKB22" s="772"/>
      <c r="HKC22" s="772"/>
      <c r="HKD22" s="772"/>
      <c r="HKE22" s="772"/>
      <c r="HKF22" s="773"/>
      <c r="HKG22" s="772"/>
      <c r="HKH22" s="772"/>
      <c r="HKI22" s="772"/>
      <c r="HKJ22" s="772"/>
      <c r="HKK22" s="772"/>
      <c r="HKL22" s="773"/>
      <c r="HKM22" s="772"/>
      <c r="HKN22" s="772"/>
      <c r="HKO22" s="772"/>
      <c r="HKP22" s="772"/>
      <c r="HKQ22" s="772"/>
      <c r="HKR22" s="773"/>
      <c r="HKS22" s="772"/>
      <c r="HKT22" s="772"/>
      <c r="HKU22" s="772"/>
      <c r="HKV22" s="772"/>
      <c r="HKW22" s="772"/>
      <c r="HKX22" s="773"/>
      <c r="HKY22" s="772"/>
      <c r="HKZ22" s="772"/>
      <c r="HLA22" s="772"/>
      <c r="HLB22" s="772"/>
      <c r="HLC22" s="772"/>
      <c r="HLD22" s="773"/>
      <c r="HLE22" s="772"/>
      <c r="HLF22" s="772"/>
      <c r="HLG22" s="772"/>
      <c r="HLH22" s="772"/>
      <c r="HLI22" s="772"/>
      <c r="HLJ22" s="773"/>
      <c r="HLK22" s="772"/>
      <c r="HLL22" s="772"/>
      <c r="HLM22" s="772"/>
      <c r="HLN22" s="772"/>
      <c r="HLO22" s="772"/>
      <c r="HLP22" s="773"/>
      <c r="HLQ22" s="772"/>
      <c r="HLR22" s="772"/>
      <c r="HLS22" s="772"/>
      <c r="HLT22" s="772"/>
      <c r="HLU22" s="772"/>
      <c r="HLV22" s="773"/>
      <c r="HLW22" s="772"/>
      <c r="HLX22" s="772"/>
      <c r="HLY22" s="772"/>
      <c r="HLZ22" s="772"/>
      <c r="HMA22" s="772"/>
      <c r="HMB22" s="773"/>
      <c r="HMC22" s="772"/>
      <c r="HMD22" s="772"/>
      <c r="HME22" s="772"/>
      <c r="HMF22" s="772"/>
      <c r="HMG22" s="772"/>
      <c r="HMH22" s="773"/>
      <c r="HMI22" s="772"/>
      <c r="HMJ22" s="772"/>
      <c r="HMK22" s="772"/>
      <c r="HML22" s="772"/>
      <c r="HMM22" s="772"/>
      <c r="HMN22" s="773"/>
      <c r="HMO22" s="772"/>
      <c r="HMP22" s="772"/>
      <c r="HMQ22" s="772"/>
      <c r="HMR22" s="772"/>
      <c r="HMS22" s="772"/>
      <c r="HMT22" s="773"/>
      <c r="HMU22" s="772"/>
      <c r="HMV22" s="772"/>
      <c r="HMW22" s="772"/>
      <c r="HMX22" s="772"/>
      <c r="HMY22" s="772"/>
      <c r="HMZ22" s="773"/>
      <c r="HNA22" s="772"/>
      <c r="HNB22" s="772"/>
      <c r="HNC22" s="772"/>
      <c r="HND22" s="772"/>
      <c r="HNE22" s="772"/>
      <c r="HNF22" s="773"/>
      <c r="HNG22" s="772"/>
      <c r="HNH22" s="772"/>
      <c r="HNI22" s="772"/>
      <c r="HNJ22" s="772"/>
      <c r="HNK22" s="772"/>
      <c r="HNL22" s="773"/>
      <c r="HNM22" s="772"/>
      <c r="HNN22" s="772"/>
      <c r="HNO22" s="772"/>
      <c r="HNP22" s="772"/>
      <c r="HNQ22" s="772"/>
      <c r="HNR22" s="773"/>
      <c r="HNS22" s="772"/>
      <c r="HNT22" s="772"/>
      <c r="HNU22" s="772"/>
      <c r="HNV22" s="772"/>
      <c r="HNW22" s="772"/>
      <c r="HNX22" s="773"/>
      <c r="HNY22" s="772"/>
      <c r="HNZ22" s="772"/>
      <c r="HOA22" s="772"/>
      <c r="HOB22" s="772"/>
      <c r="HOC22" s="772"/>
      <c r="HOD22" s="773"/>
      <c r="HOE22" s="772"/>
      <c r="HOF22" s="772"/>
      <c r="HOG22" s="772"/>
      <c r="HOH22" s="772"/>
      <c r="HOI22" s="772"/>
      <c r="HOJ22" s="773"/>
      <c r="HOK22" s="772"/>
      <c r="HOL22" s="772"/>
      <c r="HOM22" s="772"/>
      <c r="HON22" s="772"/>
      <c r="HOO22" s="772"/>
      <c r="HOP22" s="773"/>
      <c r="HOQ22" s="772"/>
      <c r="HOR22" s="772"/>
      <c r="HOS22" s="772"/>
      <c r="HOT22" s="772"/>
      <c r="HOU22" s="772"/>
      <c r="HOV22" s="773"/>
      <c r="HOW22" s="772"/>
      <c r="HOX22" s="772"/>
      <c r="HOY22" s="772"/>
      <c r="HOZ22" s="772"/>
      <c r="HPA22" s="772"/>
      <c r="HPB22" s="773"/>
      <c r="HPC22" s="772"/>
      <c r="HPD22" s="772"/>
      <c r="HPE22" s="772"/>
      <c r="HPF22" s="772"/>
      <c r="HPG22" s="772"/>
      <c r="HPH22" s="773"/>
      <c r="HPI22" s="772"/>
      <c r="HPJ22" s="772"/>
      <c r="HPK22" s="772"/>
      <c r="HPL22" s="772"/>
      <c r="HPM22" s="772"/>
      <c r="HPN22" s="773"/>
      <c r="HPO22" s="772"/>
      <c r="HPP22" s="772"/>
      <c r="HPQ22" s="772"/>
      <c r="HPR22" s="772"/>
      <c r="HPS22" s="772"/>
      <c r="HPT22" s="773"/>
      <c r="HPU22" s="772"/>
      <c r="HPV22" s="772"/>
      <c r="HPW22" s="772"/>
      <c r="HPX22" s="772"/>
      <c r="HPY22" s="772"/>
      <c r="HPZ22" s="773"/>
      <c r="HQA22" s="772"/>
      <c r="HQB22" s="772"/>
      <c r="HQC22" s="772"/>
      <c r="HQD22" s="772"/>
      <c r="HQE22" s="772"/>
      <c r="HQF22" s="773"/>
      <c r="HQG22" s="772"/>
      <c r="HQH22" s="772"/>
      <c r="HQI22" s="772"/>
      <c r="HQJ22" s="772"/>
      <c r="HQK22" s="772"/>
      <c r="HQL22" s="773"/>
      <c r="HQM22" s="772"/>
      <c r="HQN22" s="772"/>
      <c r="HQO22" s="772"/>
      <c r="HQP22" s="772"/>
      <c r="HQQ22" s="772"/>
      <c r="HQR22" s="773"/>
      <c r="HQS22" s="772"/>
      <c r="HQT22" s="772"/>
      <c r="HQU22" s="772"/>
      <c r="HQV22" s="772"/>
      <c r="HQW22" s="772"/>
      <c r="HQX22" s="773"/>
      <c r="HQY22" s="772"/>
      <c r="HQZ22" s="772"/>
      <c r="HRA22" s="772"/>
      <c r="HRB22" s="772"/>
      <c r="HRC22" s="772"/>
      <c r="HRD22" s="773"/>
      <c r="HRE22" s="772"/>
      <c r="HRF22" s="772"/>
      <c r="HRG22" s="772"/>
      <c r="HRH22" s="772"/>
      <c r="HRI22" s="772"/>
      <c r="HRJ22" s="773"/>
      <c r="HRK22" s="772"/>
      <c r="HRL22" s="772"/>
      <c r="HRM22" s="772"/>
      <c r="HRN22" s="772"/>
      <c r="HRO22" s="772"/>
      <c r="HRP22" s="773"/>
      <c r="HRQ22" s="772"/>
      <c r="HRR22" s="772"/>
      <c r="HRS22" s="772"/>
      <c r="HRT22" s="772"/>
      <c r="HRU22" s="772"/>
      <c r="HRV22" s="773"/>
      <c r="HRW22" s="772"/>
      <c r="HRX22" s="772"/>
      <c r="HRY22" s="772"/>
      <c r="HRZ22" s="772"/>
      <c r="HSA22" s="772"/>
      <c r="HSB22" s="773"/>
      <c r="HSC22" s="772"/>
      <c r="HSD22" s="772"/>
      <c r="HSE22" s="772"/>
      <c r="HSF22" s="772"/>
      <c r="HSG22" s="772"/>
      <c r="HSH22" s="773"/>
      <c r="HSI22" s="772"/>
      <c r="HSJ22" s="772"/>
      <c r="HSK22" s="772"/>
      <c r="HSL22" s="772"/>
      <c r="HSM22" s="772"/>
      <c r="HSN22" s="773"/>
      <c r="HSO22" s="772"/>
      <c r="HSP22" s="772"/>
      <c r="HSQ22" s="772"/>
      <c r="HSR22" s="772"/>
      <c r="HSS22" s="772"/>
      <c r="HST22" s="773"/>
      <c r="HSU22" s="772"/>
      <c r="HSV22" s="772"/>
      <c r="HSW22" s="772"/>
      <c r="HSX22" s="772"/>
      <c r="HSY22" s="772"/>
      <c r="HSZ22" s="773"/>
      <c r="HTA22" s="772"/>
      <c r="HTB22" s="772"/>
      <c r="HTC22" s="772"/>
      <c r="HTD22" s="772"/>
      <c r="HTE22" s="772"/>
      <c r="HTF22" s="773"/>
      <c r="HTG22" s="772"/>
      <c r="HTH22" s="772"/>
      <c r="HTI22" s="772"/>
      <c r="HTJ22" s="772"/>
      <c r="HTK22" s="772"/>
      <c r="HTL22" s="773"/>
      <c r="HTM22" s="772"/>
      <c r="HTN22" s="772"/>
      <c r="HTO22" s="772"/>
      <c r="HTP22" s="772"/>
      <c r="HTQ22" s="772"/>
      <c r="HTR22" s="773"/>
      <c r="HTS22" s="772"/>
      <c r="HTT22" s="772"/>
      <c r="HTU22" s="772"/>
      <c r="HTV22" s="772"/>
      <c r="HTW22" s="772"/>
      <c r="HTX22" s="773"/>
      <c r="HTY22" s="772"/>
      <c r="HTZ22" s="772"/>
      <c r="HUA22" s="772"/>
      <c r="HUB22" s="772"/>
      <c r="HUC22" s="772"/>
      <c r="HUD22" s="773"/>
      <c r="HUE22" s="772"/>
      <c r="HUF22" s="772"/>
      <c r="HUG22" s="772"/>
      <c r="HUH22" s="772"/>
      <c r="HUI22" s="772"/>
      <c r="HUJ22" s="773"/>
      <c r="HUK22" s="772"/>
      <c r="HUL22" s="772"/>
      <c r="HUM22" s="772"/>
      <c r="HUN22" s="772"/>
      <c r="HUO22" s="772"/>
      <c r="HUP22" s="773"/>
      <c r="HUQ22" s="772"/>
      <c r="HUR22" s="772"/>
      <c r="HUS22" s="772"/>
      <c r="HUT22" s="772"/>
      <c r="HUU22" s="772"/>
      <c r="HUV22" s="773"/>
      <c r="HUW22" s="772"/>
      <c r="HUX22" s="772"/>
      <c r="HUY22" s="772"/>
      <c r="HUZ22" s="772"/>
      <c r="HVA22" s="772"/>
      <c r="HVB22" s="773"/>
      <c r="HVC22" s="772"/>
      <c r="HVD22" s="772"/>
      <c r="HVE22" s="772"/>
      <c r="HVF22" s="772"/>
      <c r="HVG22" s="772"/>
      <c r="HVH22" s="773"/>
      <c r="HVI22" s="772"/>
      <c r="HVJ22" s="772"/>
      <c r="HVK22" s="772"/>
      <c r="HVL22" s="772"/>
      <c r="HVM22" s="772"/>
      <c r="HVN22" s="773"/>
      <c r="HVO22" s="772"/>
      <c r="HVP22" s="772"/>
      <c r="HVQ22" s="772"/>
      <c r="HVR22" s="772"/>
      <c r="HVS22" s="772"/>
      <c r="HVT22" s="773"/>
      <c r="HVU22" s="772"/>
      <c r="HVV22" s="772"/>
      <c r="HVW22" s="772"/>
      <c r="HVX22" s="772"/>
      <c r="HVY22" s="772"/>
      <c r="HVZ22" s="773"/>
      <c r="HWA22" s="772"/>
      <c r="HWB22" s="772"/>
      <c r="HWC22" s="772"/>
      <c r="HWD22" s="772"/>
      <c r="HWE22" s="772"/>
      <c r="HWF22" s="773"/>
      <c r="HWG22" s="772"/>
      <c r="HWH22" s="772"/>
      <c r="HWI22" s="772"/>
      <c r="HWJ22" s="772"/>
      <c r="HWK22" s="772"/>
      <c r="HWL22" s="773"/>
      <c r="HWM22" s="772"/>
      <c r="HWN22" s="772"/>
      <c r="HWO22" s="772"/>
      <c r="HWP22" s="772"/>
      <c r="HWQ22" s="772"/>
      <c r="HWR22" s="773"/>
      <c r="HWS22" s="772"/>
      <c r="HWT22" s="772"/>
      <c r="HWU22" s="772"/>
      <c r="HWV22" s="772"/>
      <c r="HWW22" s="772"/>
      <c r="HWX22" s="773"/>
      <c r="HWY22" s="772"/>
      <c r="HWZ22" s="772"/>
      <c r="HXA22" s="772"/>
      <c r="HXB22" s="772"/>
      <c r="HXC22" s="772"/>
      <c r="HXD22" s="773"/>
      <c r="HXE22" s="772"/>
      <c r="HXF22" s="772"/>
      <c r="HXG22" s="772"/>
      <c r="HXH22" s="772"/>
      <c r="HXI22" s="772"/>
      <c r="HXJ22" s="773"/>
      <c r="HXK22" s="772"/>
      <c r="HXL22" s="772"/>
      <c r="HXM22" s="772"/>
      <c r="HXN22" s="772"/>
      <c r="HXO22" s="772"/>
      <c r="HXP22" s="773"/>
      <c r="HXQ22" s="772"/>
      <c r="HXR22" s="772"/>
      <c r="HXS22" s="772"/>
      <c r="HXT22" s="772"/>
      <c r="HXU22" s="772"/>
      <c r="HXV22" s="773"/>
      <c r="HXW22" s="772"/>
      <c r="HXX22" s="772"/>
      <c r="HXY22" s="772"/>
      <c r="HXZ22" s="772"/>
      <c r="HYA22" s="772"/>
      <c r="HYB22" s="773"/>
      <c r="HYC22" s="772"/>
      <c r="HYD22" s="772"/>
      <c r="HYE22" s="772"/>
      <c r="HYF22" s="772"/>
      <c r="HYG22" s="772"/>
      <c r="HYH22" s="773"/>
      <c r="HYI22" s="772"/>
      <c r="HYJ22" s="772"/>
      <c r="HYK22" s="772"/>
      <c r="HYL22" s="772"/>
      <c r="HYM22" s="772"/>
      <c r="HYN22" s="773"/>
      <c r="HYO22" s="772"/>
      <c r="HYP22" s="772"/>
      <c r="HYQ22" s="772"/>
      <c r="HYR22" s="772"/>
      <c r="HYS22" s="772"/>
      <c r="HYT22" s="773"/>
      <c r="HYU22" s="772"/>
      <c r="HYV22" s="772"/>
      <c r="HYW22" s="772"/>
      <c r="HYX22" s="772"/>
      <c r="HYY22" s="772"/>
      <c r="HYZ22" s="773"/>
      <c r="HZA22" s="772"/>
      <c r="HZB22" s="772"/>
      <c r="HZC22" s="772"/>
      <c r="HZD22" s="772"/>
      <c r="HZE22" s="772"/>
      <c r="HZF22" s="773"/>
      <c r="HZG22" s="772"/>
      <c r="HZH22" s="772"/>
      <c r="HZI22" s="772"/>
      <c r="HZJ22" s="772"/>
      <c r="HZK22" s="772"/>
      <c r="HZL22" s="773"/>
      <c r="HZM22" s="772"/>
      <c r="HZN22" s="772"/>
      <c r="HZO22" s="772"/>
      <c r="HZP22" s="772"/>
      <c r="HZQ22" s="772"/>
      <c r="HZR22" s="773"/>
      <c r="HZS22" s="772"/>
      <c r="HZT22" s="772"/>
      <c r="HZU22" s="772"/>
      <c r="HZV22" s="772"/>
      <c r="HZW22" s="772"/>
      <c r="HZX22" s="773"/>
      <c r="HZY22" s="772"/>
      <c r="HZZ22" s="772"/>
      <c r="IAA22" s="772"/>
      <c r="IAB22" s="772"/>
      <c r="IAC22" s="772"/>
      <c r="IAD22" s="773"/>
      <c r="IAE22" s="772"/>
      <c r="IAF22" s="772"/>
      <c r="IAG22" s="772"/>
      <c r="IAH22" s="772"/>
      <c r="IAI22" s="772"/>
      <c r="IAJ22" s="773"/>
      <c r="IAK22" s="772"/>
      <c r="IAL22" s="772"/>
      <c r="IAM22" s="772"/>
      <c r="IAN22" s="772"/>
      <c r="IAO22" s="772"/>
      <c r="IAP22" s="773"/>
      <c r="IAQ22" s="772"/>
      <c r="IAR22" s="772"/>
      <c r="IAS22" s="772"/>
      <c r="IAT22" s="772"/>
      <c r="IAU22" s="772"/>
      <c r="IAV22" s="773"/>
      <c r="IAW22" s="772"/>
      <c r="IAX22" s="772"/>
      <c r="IAY22" s="772"/>
      <c r="IAZ22" s="772"/>
      <c r="IBA22" s="772"/>
      <c r="IBB22" s="773"/>
      <c r="IBC22" s="772"/>
      <c r="IBD22" s="772"/>
      <c r="IBE22" s="772"/>
      <c r="IBF22" s="772"/>
      <c r="IBG22" s="772"/>
      <c r="IBH22" s="773"/>
      <c r="IBI22" s="772"/>
      <c r="IBJ22" s="772"/>
      <c r="IBK22" s="772"/>
      <c r="IBL22" s="772"/>
      <c r="IBM22" s="772"/>
      <c r="IBN22" s="773"/>
      <c r="IBO22" s="772"/>
      <c r="IBP22" s="772"/>
      <c r="IBQ22" s="772"/>
      <c r="IBR22" s="772"/>
      <c r="IBS22" s="772"/>
      <c r="IBT22" s="773"/>
      <c r="IBU22" s="772"/>
      <c r="IBV22" s="772"/>
      <c r="IBW22" s="772"/>
      <c r="IBX22" s="772"/>
      <c r="IBY22" s="772"/>
      <c r="IBZ22" s="773"/>
      <c r="ICA22" s="772"/>
      <c r="ICB22" s="772"/>
      <c r="ICC22" s="772"/>
      <c r="ICD22" s="772"/>
      <c r="ICE22" s="772"/>
      <c r="ICF22" s="773"/>
      <c r="ICG22" s="772"/>
      <c r="ICH22" s="772"/>
      <c r="ICI22" s="772"/>
      <c r="ICJ22" s="772"/>
      <c r="ICK22" s="772"/>
      <c r="ICL22" s="773"/>
      <c r="ICM22" s="772"/>
      <c r="ICN22" s="772"/>
      <c r="ICO22" s="772"/>
      <c r="ICP22" s="772"/>
      <c r="ICQ22" s="772"/>
      <c r="ICR22" s="773"/>
      <c r="ICS22" s="772"/>
      <c r="ICT22" s="772"/>
      <c r="ICU22" s="772"/>
      <c r="ICV22" s="772"/>
      <c r="ICW22" s="772"/>
      <c r="ICX22" s="773"/>
      <c r="ICY22" s="772"/>
      <c r="ICZ22" s="772"/>
      <c r="IDA22" s="772"/>
      <c r="IDB22" s="772"/>
      <c r="IDC22" s="772"/>
      <c r="IDD22" s="773"/>
      <c r="IDE22" s="772"/>
      <c r="IDF22" s="772"/>
      <c r="IDG22" s="772"/>
      <c r="IDH22" s="772"/>
      <c r="IDI22" s="772"/>
      <c r="IDJ22" s="773"/>
      <c r="IDK22" s="772"/>
      <c r="IDL22" s="772"/>
      <c r="IDM22" s="772"/>
      <c r="IDN22" s="772"/>
      <c r="IDO22" s="772"/>
      <c r="IDP22" s="773"/>
      <c r="IDQ22" s="772"/>
      <c r="IDR22" s="772"/>
      <c r="IDS22" s="772"/>
      <c r="IDT22" s="772"/>
      <c r="IDU22" s="772"/>
      <c r="IDV22" s="773"/>
      <c r="IDW22" s="772"/>
      <c r="IDX22" s="772"/>
      <c r="IDY22" s="772"/>
      <c r="IDZ22" s="772"/>
      <c r="IEA22" s="772"/>
      <c r="IEB22" s="773"/>
      <c r="IEC22" s="772"/>
      <c r="IED22" s="772"/>
      <c r="IEE22" s="772"/>
      <c r="IEF22" s="772"/>
      <c r="IEG22" s="772"/>
      <c r="IEH22" s="773"/>
      <c r="IEI22" s="772"/>
      <c r="IEJ22" s="772"/>
      <c r="IEK22" s="772"/>
      <c r="IEL22" s="772"/>
      <c r="IEM22" s="772"/>
      <c r="IEN22" s="773"/>
      <c r="IEO22" s="772"/>
      <c r="IEP22" s="772"/>
      <c r="IEQ22" s="772"/>
      <c r="IER22" s="772"/>
      <c r="IES22" s="772"/>
      <c r="IET22" s="773"/>
      <c r="IEU22" s="772"/>
      <c r="IEV22" s="772"/>
      <c r="IEW22" s="772"/>
      <c r="IEX22" s="772"/>
      <c r="IEY22" s="772"/>
      <c r="IEZ22" s="773"/>
      <c r="IFA22" s="772"/>
      <c r="IFB22" s="772"/>
      <c r="IFC22" s="772"/>
      <c r="IFD22" s="772"/>
      <c r="IFE22" s="772"/>
      <c r="IFF22" s="773"/>
      <c r="IFG22" s="772"/>
      <c r="IFH22" s="772"/>
      <c r="IFI22" s="772"/>
      <c r="IFJ22" s="772"/>
      <c r="IFK22" s="772"/>
      <c r="IFL22" s="773"/>
      <c r="IFM22" s="772"/>
      <c r="IFN22" s="772"/>
      <c r="IFO22" s="772"/>
      <c r="IFP22" s="772"/>
      <c r="IFQ22" s="772"/>
      <c r="IFR22" s="773"/>
      <c r="IFS22" s="772"/>
      <c r="IFT22" s="772"/>
      <c r="IFU22" s="772"/>
      <c r="IFV22" s="772"/>
      <c r="IFW22" s="772"/>
      <c r="IFX22" s="773"/>
      <c r="IFY22" s="772"/>
      <c r="IFZ22" s="772"/>
      <c r="IGA22" s="772"/>
      <c r="IGB22" s="772"/>
      <c r="IGC22" s="772"/>
      <c r="IGD22" s="773"/>
      <c r="IGE22" s="772"/>
      <c r="IGF22" s="772"/>
      <c r="IGG22" s="772"/>
      <c r="IGH22" s="772"/>
      <c r="IGI22" s="772"/>
      <c r="IGJ22" s="773"/>
      <c r="IGK22" s="772"/>
      <c r="IGL22" s="772"/>
      <c r="IGM22" s="772"/>
      <c r="IGN22" s="772"/>
      <c r="IGO22" s="772"/>
      <c r="IGP22" s="773"/>
      <c r="IGQ22" s="772"/>
      <c r="IGR22" s="772"/>
      <c r="IGS22" s="772"/>
      <c r="IGT22" s="772"/>
      <c r="IGU22" s="772"/>
      <c r="IGV22" s="773"/>
      <c r="IGW22" s="772"/>
      <c r="IGX22" s="772"/>
      <c r="IGY22" s="772"/>
      <c r="IGZ22" s="772"/>
      <c r="IHA22" s="772"/>
      <c r="IHB22" s="773"/>
      <c r="IHC22" s="772"/>
      <c r="IHD22" s="772"/>
      <c r="IHE22" s="772"/>
      <c r="IHF22" s="772"/>
      <c r="IHG22" s="772"/>
      <c r="IHH22" s="773"/>
      <c r="IHI22" s="772"/>
      <c r="IHJ22" s="772"/>
      <c r="IHK22" s="772"/>
      <c r="IHL22" s="772"/>
      <c r="IHM22" s="772"/>
      <c r="IHN22" s="773"/>
      <c r="IHO22" s="772"/>
      <c r="IHP22" s="772"/>
      <c r="IHQ22" s="772"/>
      <c r="IHR22" s="772"/>
      <c r="IHS22" s="772"/>
      <c r="IHT22" s="773"/>
      <c r="IHU22" s="772"/>
      <c r="IHV22" s="772"/>
      <c r="IHW22" s="772"/>
      <c r="IHX22" s="772"/>
      <c r="IHY22" s="772"/>
      <c r="IHZ22" s="773"/>
      <c r="IIA22" s="772"/>
      <c r="IIB22" s="772"/>
      <c r="IIC22" s="772"/>
      <c r="IID22" s="772"/>
      <c r="IIE22" s="772"/>
      <c r="IIF22" s="773"/>
      <c r="IIG22" s="772"/>
      <c r="IIH22" s="772"/>
      <c r="III22" s="772"/>
      <c r="IIJ22" s="772"/>
      <c r="IIK22" s="772"/>
      <c r="IIL22" s="773"/>
      <c r="IIM22" s="772"/>
      <c r="IIN22" s="772"/>
      <c r="IIO22" s="772"/>
      <c r="IIP22" s="772"/>
      <c r="IIQ22" s="772"/>
      <c r="IIR22" s="773"/>
      <c r="IIS22" s="772"/>
      <c r="IIT22" s="772"/>
      <c r="IIU22" s="772"/>
      <c r="IIV22" s="772"/>
      <c r="IIW22" s="772"/>
      <c r="IIX22" s="773"/>
      <c r="IIY22" s="772"/>
      <c r="IIZ22" s="772"/>
      <c r="IJA22" s="772"/>
      <c r="IJB22" s="772"/>
      <c r="IJC22" s="772"/>
      <c r="IJD22" s="773"/>
      <c r="IJE22" s="772"/>
      <c r="IJF22" s="772"/>
      <c r="IJG22" s="772"/>
      <c r="IJH22" s="772"/>
      <c r="IJI22" s="772"/>
      <c r="IJJ22" s="773"/>
      <c r="IJK22" s="772"/>
      <c r="IJL22" s="772"/>
      <c r="IJM22" s="772"/>
      <c r="IJN22" s="772"/>
      <c r="IJO22" s="772"/>
      <c r="IJP22" s="773"/>
      <c r="IJQ22" s="772"/>
      <c r="IJR22" s="772"/>
      <c r="IJS22" s="772"/>
      <c r="IJT22" s="772"/>
      <c r="IJU22" s="772"/>
      <c r="IJV22" s="773"/>
      <c r="IJW22" s="772"/>
      <c r="IJX22" s="772"/>
      <c r="IJY22" s="772"/>
      <c r="IJZ22" s="772"/>
      <c r="IKA22" s="772"/>
      <c r="IKB22" s="773"/>
      <c r="IKC22" s="772"/>
      <c r="IKD22" s="772"/>
      <c r="IKE22" s="772"/>
      <c r="IKF22" s="772"/>
      <c r="IKG22" s="772"/>
      <c r="IKH22" s="773"/>
      <c r="IKI22" s="772"/>
      <c r="IKJ22" s="772"/>
      <c r="IKK22" s="772"/>
      <c r="IKL22" s="772"/>
      <c r="IKM22" s="772"/>
      <c r="IKN22" s="773"/>
      <c r="IKO22" s="772"/>
      <c r="IKP22" s="772"/>
      <c r="IKQ22" s="772"/>
      <c r="IKR22" s="772"/>
      <c r="IKS22" s="772"/>
      <c r="IKT22" s="773"/>
      <c r="IKU22" s="772"/>
      <c r="IKV22" s="772"/>
      <c r="IKW22" s="772"/>
      <c r="IKX22" s="772"/>
      <c r="IKY22" s="772"/>
      <c r="IKZ22" s="773"/>
      <c r="ILA22" s="772"/>
      <c r="ILB22" s="772"/>
      <c r="ILC22" s="772"/>
      <c r="ILD22" s="772"/>
      <c r="ILE22" s="772"/>
      <c r="ILF22" s="773"/>
      <c r="ILG22" s="772"/>
      <c r="ILH22" s="772"/>
      <c r="ILI22" s="772"/>
      <c r="ILJ22" s="772"/>
      <c r="ILK22" s="772"/>
      <c r="ILL22" s="773"/>
      <c r="ILM22" s="772"/>
      <c r="ILN22" s="772"/>
      <c r="ILO22" s="772"/>
      <c r="ILP22" s="772"/>
      <c r="ILQ22" s="772"/>
      <c r="ILR22" s="773"/>
      <c r="ILS22" s="772"/>
      <c r="ILT22" s="772"/>
      <c r="ILU22" s="772"/>
      <c r="ILV22" s="772"/>
      <c r="ILW22" s="772"/>
      <c r="ILX22" s="773"/>
      <c r="ILY22" s="772"/>
      <c r="ILZ22" s="772"/>
      <c r="IMA22" s="772"/>
      <c r="IMB22" s="772"/>
      <c r="IMC22" s="772"/>
      <c r="IMD22" s="773"/>
      <c r="IME22" s="772"/>
      <c r="IMF22" s="772"/>
      <c r="IMG22" s="772"/>
      <c r="IMH22" s="772"/>
      <c r="IMI22" s="772"/>
      <c r="IMJ22" s="773"/>
      <c r="IMK22" s="772"/>
      <c r="IML22" s="772"/>
      <c r="IMM22" s="772"/>
      <c r="IMN22" s="772"/>
      <c r="IMO22" s="772"/>
      <c r="IMP22" s="773"/>
      <c r="IMQ22" s="772"/>
      <c r="IMR22" s="772"/>
      <c r="IMS22" s="772"/>
      <c r="IMT22" s="772"/>
      <c r="IMU22" s="772"/>
      <c r="IMV22" s="773"/>
      <c r="IMW22" s="772"/>
      <c r="IMX22" s="772"/>
      <c r="IMY22" s="772"/>
      <c r="IMZ22" s="772"/>
      <c r="INA22" s="772"/>
      <c r="INB22" s="773"/>
      <c r="INC22" s="772"/>
      <c r="IND22" s="772"/>
      <c r="INE22" s="772"/>
      <c r="INF22" s="772"/>
      <c r="ING22" s="772"/>
      <c r="INH22" s="773"/>
      <c r="INI22" s="772"/>
      <c r="INJ22" s="772"/>
      <c r="INK22" s="772"/>
      <c r="INL22" s="772"/>
      <c r="INM22" s="772"/>
      <c r="INN22" s="773"/>
      <c r="INO22" s="772"/>
      <c r="INP22" s="772"/>
      <c r="INQ22" s="772"/>
      <c r="INR22" s="772"/>
      <c r="INS22" s="772"/>
      <c r="INT22" s="773"/>
      <c r="INU22" s="772"/>
      <c r="INV22" s="772"/>
      <c r="INW22" s="772"/>
      <c r="INX22" s="772"/>
      <c r="INY22" s="772"/>
      <c r="INZ22" s="773"/>
      <c r="IOA22" s="772"/>
      <c r="IOB22" s="772"/>
      <c r="IOC22" s="772"/>
      <c r="IOD22" s="772"/>
      <c r="IOE22" s="772"/>
      <c r="IOF22" s="773"/>
      <c r="IOG22" s="772"/>
      <c r="IOH22" s="772"/>
      <c r="IOI22" s="772"/>
      <c r="IOJ22" s="772"/>
      <c r="IOK22" s="772"/>
      <c r="IOL22" s="773"/>
      <c r="IOM22" s="772"/>
      <c r="ION22" s="772"/>
      <c r="IOO22" s="772"/>
      <c r="IOP22" s="772"/>
      <c r="IOQ22" s="772"/>
      <c r="IOR22" s="773"/>
      <c r="IOS22" s="772"/>
      <c r="IOT22" s="772"/>
      <c r="IOU22" s="772"/>
      <c r="IOV22" s="772"/>
      <c r="IOW22" s="772"/>
      <c r="IOX22" s="773"/>
      <c r="IOY22" s="772"/>
      <c r="IOZ22" s="772"/>
      <c r="IPA22" s="772"/>
      <c r="IPB22" s="772"/>
      <c r="IPC22" s="772"/>
      <c r="IPD22" s="773"/>
      <c r="IPE22" s="772"/>
      <c r="IPF22" s="772"/>
      <c r="IPG22" s="772"/>
      <c r="IPH22" s="772"/>
      <c r="IPI22" s="772"/>
      <c r="IPJ22" s="773"/>
      <c r="IPK22" s="772"/>
      <c r="IPL22" s="772"/>
      <c r="IPM22" s="772"/>
      <c r="IPN22" s="772"/>
      <c r="IPO22" s="772"/>
      <c r="IPP22" s="773"/>
      <c r="IPQ22" s="772"/>
      <c r="IPR22" s="772"/>
      <c r="IPS22" s="772"/>
      <c r="IPT22" s="772"/>
      <c r="IPU22" s="772"/>
      <c r="IPV22" s="773"/>
      <c r="IPW22" s="772"/>
      <c r="IPX22" s="772"/>
      <c r="IPY22" s="772"/>
      <c r="IPZ22" s="772"/>
      <c r="IQA22" s="772"/>
      <c r="IQB22" s="773"/>
      <c r="IQC22" s="772"/>
      <c r="IQD22" s="772"/>
      <c r="IQE22" s="772"/>
      <c r="IQF22" s="772"/>
      <c r="IQG22" s="772"/>
      <c r="IQH22" s="773"/>
      <c r="IQI22" s="772"/>
      <c r="IQJ22" s="772"/>
      <c r="IQK22" s="772"/>
      <c r="IQL22" s="772"/>
      <c r="IQM22" s="772"/>
      <c r="IQN22" s="773"/>
      <c r="IQO22" s="772"/>
      <c r="IQP22" s="772"/>
      <c r="IQQ22" s="772"/>
      <c r="IQR22" s="772"/>
      <c r="IQS22" s="772"/>
      <c r="IQT22" s="773"/>
      <c r="IQU22" s="772"/>
      <c r="IQV22" s="772"/>
      <c r="IQW22" s="772"/>
      <c r="IQX22" s="772"/>
      <c r="IQY22" s="772"/>
      <c r="IQZ22" s="773"/>
      <c r="IRA22" s="772"/>
      <c r="IRB22" s="772"/>
      <c r="IRC22" s="772"/>
      <c r="IRD22" s="772"/>
      <c r="IRE22" s="772"/>
      <c r="IRF22" s="773"/>
      <c r="IRG22" s="772"/>
      <c r="IRH22" s="772"/>
      <c r="IRI22" s="772"/>
      <c r="IRJ22" s="772"/>
      <c r="IRK22" s="772"/>
      <c r="IRL22" s="773"/>
      <c r="IRM22" s="772"/>
      <c r="IRN22" s="772"/>
      <c r="IRO22" s="772"/>
      <c r="IRP22" s="772"/>
      <c r="IRQ22" s="772"/>
      <c r="IRR22" s="773"/>
      <c r="IRS22" s="772"/>
      <c r="IRT22" s="772"/>
      <c r="IRU22" s="772"/>
      <c r="IRV22" s="772"/>
      <c r="IRW22" s="772"/>
      <c r="IRX22" s="773"/>
      <c r="IRY22" s="772"/>
      <c r="IRZ22" s="772"/>
      <c r="ISA22" s="772"/>
      <c r="ISB22" s="772"/>
      <c r="ISC22" s="772"/>
      <c r="ISD22" s="773"/>
      <c r="ISE22" s="772"/>
      <c r="ISF22" s="772"/>
      <c r="ISG22" s="772"/>
      <c r="ISH22" s="772"/>
      <c r="ISI22" s="772"/>
      <c r="ISJ22" s="773"/>
      <c r="ISK22" s="772"/>
      <c r="ISL22" s="772"/>
      <c r="ISM22" s="772"/>
      <c r="ISN22" s="772"/>
      <c r="ISO22" s="772"/>
      <c r="ISP22" s="773"/>
      <c r="ISQ22" s="772"/>
      <c r="ISR22" s="772"/>
      <c r="ISS22" s="772"/>
      <c r="IST22" s="772"/>
      <c r="ISU22" s="772"/>
      <c r="ISV22" s="773"/>
      <c r="ISW22" s="772"/>
      <c r="ISX22" s="772"/>
      <c r="ISY22" s="772"/>
      <c r="ISZ22" s="772"/>
      <c r="ITA22" s="772"/>
      <c r="ITB22" s="773"/>
      <c r="ITC22" s="772"/>
      <c r="ITD22" s="772"/>
      <c r="ITE22" s="772"/>
      <c r="ITF22" s="772"/>
      <c r="ITG22" s="772"/>
      <c r="ITH22" s="773"/>
      <c r="ITI22" s="772"/>
      <c r="ITJ22" s="772"/>
      <c r="ITK22" s="772"/>
      <c r="ITL22" s="772"/>
      <c r="ITM22" s="772"/>
      <c r="ITN22" s="773"/>
      <c r="ITO22" s="772"/>
      <c r="ITP22" s="772"/>
      <c r="ITQ22" s="772"/>
      <c r="ITR22" s="772"/>
      <c r="ITS22" s="772"/>
      <c r="ITT22" s="773"/>
      <c r="ITU22" s="772"/>
      <c r="ITV22" s="772"/>
      <c r="ITW22" s="772"/>
      <c r="ITX22" s="772"/>
      <c r="ITY22" s="772"/>
      <c r="ITZ22" s="773"/>
      <c r="IUA22" s="772"/>
      <c r="IUB22" s="772"/>
      <c r="IUC22" s="772"/>
      <c r="IUD22" s="772"/>
      <c r="IUE22" s="772"/>
      <c r="IUF22" s="773"/>
      <c r="IUG22" s="772"/>
      <c r="IUH22" s="772"/>
      <c r="IUI22" s="772"/>
      <c r="IUJ22" s="772"/>
      <c r="IUK22" s="772"/>
      <c r="IUL22" s="773"/>
      <c r="IUM22" s="772"/>
      <c r="IUN22" s="772"/>
      <c r="IUO22" s="772"/>
      <c r="IUP22" s="772"/>
      <c r="IUQ22" s="772"/>
      <c r="IUR22" s="773"/>
      <c r="IUS22" s="772"/>
      <c r="IUT22" s="772"/>
      <c r="IUU22" s="772"/>
      <c r="IUV22" s="772"/>
      <c r="IUW22" s="772"/>
      <c r="IUX22" s="773"/>
      <c r="IUY22" s="772"/>
      <c r="IUZ22" s="772"/>
      <c r="IVA22" s="772"/>
      <c r="IVB22" s="772"/>
      <c r="IVC22" s="772"/>
      <c r="IVD22" s="773"/>
      <c r="IVE22" s="772"/>
      <c r="IVF22" s="772"/>
      <c r="IVG22" s="772"/>
      <c r="IVH22" s="772"/>
      <c r="IVI22" s="772"/>
      <c r="IVJ22" s="773"/>
      <c r="IVK22" s="772"/>
      <c r="IVL22" s="772"/>
      <c r="IVM22" s="772"/>
      <c r="IVN22" s="772"/>
      <c r="IVO22" s="772"/>
      <c r="IVP22" s="773"/>
      <c r="IVQ22" s="772"/>
      <c r="IVR22" s="772"/>
      <c r="IVS22" s="772"/>
      <c r="IVT22" s="772"/>
      <c r="IVU22" s="772"/>
      <c r="IVV22" s="773"/>
      <c r="IVW22" s="772"/>
      <c r="IVX22" s="772"/>
      <c r="IVY22" s="772"/>
      <c r="IVZ22" s="772"/>
      <c r="IWA22" s="772"/>
      <c r="IWB22" s="773"/>
      <c r="IWC22" s="772"/>
      <c r="IWD22" s="772"/>
      <c r="IWE22" s="772"/>
      <c r="IWF22" s="772"/>
      <c r="IWG22" s="772"/>
      <c r="IWH22" s="773"/>
      <c r="IWI22" s="772"/>
      <c r="IWJ22" s="772"/>
      <c r="IWK22" s="772"/>
      <c r="IWL22" s="772"/>
      <c r="IWM22" s="772"/>
      <c r="IWN22" s="773"/>
      <c r="IWO22" s="772"/>
      <c r="IWP22" s="772"/>
      <c r="IWQ22" s="772"/>
      <c r="IWR22" s="772"/>
      <c r="IWS22" s="772"/>
      <c r="IWT22" s="773"/>
      <c r="IWU22" s="772"/>
      <c r="IWV22" s="772"/>
      <c r="IWW22" s="772"/>
      <c r="IWX22" s="772"/>
      <c r="IWY22" s="772"/>
      <c r="IWZ22" s="773"/>
      <c r="IXA22" s="772"/>
      <c r="IXB22" s="772"/>
      <c r="IXC22" s="772"/>
      <c r="IXD22" s="772"/>
      <c r="IXE22" s="772"/>
      <c r="IXF22" s="773"/>
      <c r="IXG22" s="772"/>
      <c r="IXH22" s="772"/>
      <c r="IXI22" s="772"/>
      <c r="IXJ22" s="772"/>
      <c r="IXK22" s="772"/>
      <c r="IXL22" s="773"/>
      <c r="IXM22" s="772"/>
      <c r="IXN22" s="772"/>
      <c r="IXO22" s="772"/>
      <c r="IXP22" s="772"/>
      <c r="IXQ22" s="772"/>
      <c r="IXR22" s="773"/>
      <c r="IXS22" s="772"/>
      <c r="IXT22" s="772"/>
      <c r="IXU22" s="772"/>
      <c r="IXV22" s="772"/>
      <c r="IXW22" s="772"/>
      <c r="IXX22" s="773"/>
      <c r="IXY22" s="772"/>
      <c r="IXZ22" s="772"/>
      <c r="IYA22" s="772"/>
      <c r="IYB22" s="772"/>
      <c r="IYC22" s="772"/>
      <c r="IYD22" s="773"/>
      <c r="IYE22" s="772"/>
      <c r="IYF22" s="772"/>
      <c r="IYG22" s="772"/>
      <c r="IYH22" s="772"/>
      <c r="IYI22" s="772"/>
      <c r="IYJ22" s="773"/>
      <c r="IYK22" s="772"/>
      <c r="IYL22" s="772"/>
      <c r="IYM22" s="772"/>
      <c r="IYN22" s="772"/>
      <c r="IYO22" s="772"/>
      <c r="IYP22" s="773"/>
      <c r="IYQ22" s="772"/>
      <c r="IYR22" s="772"/>
      <c r="IYS22" s="772"/>
      <c r="IYT22" s="772"/>
      <c r="IYU22" s="772"/>
      <c r="IYV22" s="773"/>
      <c r="IYW22" s="772"/>
      <c r="IYX22" s="772"/>
      <c r="IYY22" s="772"/>
      <c r="IYZ22" s="772"/>
      <c r="IZA22" s="772"/>
      <c r="IZB22" s="773"/>
      <c r="IZC22" s="772"/>
      <c r="IZD22" s="772"/>
      <c r="IZE22" s="772"/>
      <c r="IZF22" s="772"/>
      <c r="IZG22" s="772"/>
      <c r="IZH22" s="773"/>
      <c r="IZI22" s="772"/>
      <c r="IZJ22" s="772"/>
      <c r="IZK22" s="772"/>
      <c r="IZL22" s="772"/>
      <c r="IZM22" s="772"/>
      <c r="IZN22" s="773"/>
      <c r="IZO22" s="772"/>
      <c r="IZP22" s="772"/>
      <c r="IZQ22" s="772"/>
      <c r="IZR22" s="772"/>
      <c r="IZS22" s="772"/>
      <c r="IZT22" s="773"/>
      <c r="IZU22" s="772"/>
      <c r="IZV22" s="772"/>
      <c r="IZW22" s="772"/>
      <c r="IZX22" s="772"/>
      <c r="IZY22" s="772"/>
      <c r="IZZ22" s="773"/>
      <c r="JAA22" s="772"/>
      <c r="JAB22" s="772"/>
      <c r="JAC22" s="772"/>
      <c r="JAD22" s="772"/>
      <c r="JAE22" s="772"/>
      <c r="JAF22" s="773"/>
      <c r="JAG22" s="772"/>
      <c r="JAH22" s="772"/>
      <c r="JAI22" s="772"/>
      <c r="JAJ22" s="772"/>
      <c r="JAK22" s="772"/>
      <c r="JAL22" s="773"/>
      <c r="JAM22" s="772"/>
      <c r="JAN22" s="772"/>
      <c r="JAO22" s="772"/>
      <c r="JAP22" s="772"/>
      <c r="JAQ22" s="772"/>
      <c r="JAR22" s="773"/>
      <c r="JAS22" s="772"/>
      <c r="JAT22" s="772"/>
      <c r="JAU22" s="772"/>
      <c r="JAV22" s="772"/>
      <c r="JAW22" s="772"/>
      <c r="JAX22" s="773"/>
      <c r="JAY22" s="772"/>
      <c r="JAZ22" s="772"/>
      <c r="JBA22" s="772"/>
      <c r="JBB22" s="772"/>
      <c r="JBC22" s="772"/>
      <c r="JBD22" s="773"/>
      <c r="JBE22" s="772"/>
      <c r="JBF22" s="772"/>
      <c r="JBG22" s="772"/>
      <c r="JBH22" s="772"/>
      <c r="JBI22" s="772"/>
      <c r="JBJ22" s="773"/>
      <c r="JBK22" s="772"/>
      <c r="JBL22" s="772"/>
      <c r="JBM22" s="772"/>
      <c r="JBN22" s="772"/>
      <c r="JBO22" s="772"/>
      <c r="JBP22" s="773"/>
      <c r="JBQ22" s="772"/>
      <c r="JBR22" s="772"/>
      <c r="JBS22" s="772"/>
      <c r="JBT22" s="772"/>
      <c r="JBU22" s="772"/>
      <c r="JBV22" s="773"/>
      <c r="JBW22" s="772"/>
      <c r="JBX22" s="772"/>
      <c r="JBY22" s="772"/>
      <c r="JBZ22" s="772"/>
      <c r="JCA22" s="772"/>
      <c r="JCB22" s="773"/>
      <c r="JCC22" s="772"/>
      <c r="JCD22" s="772"/>
      <c r="JCE22" s="772"/>
      <c r="JCF22" s="772"/>
      <c r="JCG22" s="772"/>
      <c r="JCH22" s="773"/>
      <c r="JCI22" s="772"/>
      <c r="JCJ22" s="772"/>
      <c r="JCK22" s="772"/>
      <c r="JCL22" s="772"/>
      <c r="JCM22" s="772"/>
      <c r="JCN22" s="773"/>
      <c r="JCO22" s="772"/>
      <c r="JCP22" s="772"/>
      <c r="JCQ22" s="772"/>
      <c r="JCR22" s="772"/>
      <c r="JCS22" s="772"/>
      <c r="JCT22" s="773"/>
      <c r="JCU22" s="772"/>
      <c r="JCV22" s="772"/>
      <c r="JCW22" s="772"/>
      <c r="JCX22" s="772"/>
      <c r="JCY22" s="772"/>
      <c r="JCZ22" s="773"/>
      <c r="JDA22" s="772"/>
      <c r="JDB22" s="772"/>
      <c r="JDC22" s="772"/>
      <c r="JDD22" s="772"/>
      <c r="JDE22" s="772"/>
      <c r="JDF22" s="773"/>
      <c r="JDG22" s="772"/>
      <c r="JDH22" s="772"/>
      <c r="JDI22" s="772"/>
      <c r="JDJ22" s="772"/>
      <c r="JDK22" s="772"/>
      <c r="JDL22" s="773"/>
      <c r="JDM22" s="772"/>
      <c r="JDN22" s="772"/>
      <c r="JDO22" s="772"/>
      <c r="JDP22" s="772"/>
      <c r="JDQ22" s="772"/>
      <c r="JDR22" s="773"/>
      <c r="JDS22" s="772"/>
      <c r="JDT22" s="772"/>
      <c r="JDU22" s="772"/>
      <c r="JDV22" s="772"/>
      <c r="JDW22" s="772"/>
      <c r="JDX22" s="773"/>
      <c r="JDY22" s="772"/>
      <c r="JDZ22" s="772"/>
      <c r="JEA22" s="772"/>
      <c r="JEB22" s="772"/>
      <c r="JEC22" s="772"/>
      <c r="JED22" s="773"/>
      <c r="JEE22" s="772"/>
      <c r="JEF22" s="772"/>
      <c r="JEG22" s="772"/>
      <c r="JEH22" s="772"/>
      <c r="JEI22" s="772"/>
      <c r="JEJ22" s="773"/>
      <c r="JEK22" s="772"/>
      <c r="JEL22" s="772"/>
      <c r="JEM22" s="772"/>
      <c r="JEN22" s="772"/>
      <c r="JEO22" s="772"/>
      <c r="JEP22" s="773"/>
      <c r="JEQ22" s="772"/>
      <c r="JER22" s="772"/>
      <c r="JES22" s="772"/>
      <c r="JET22" s="772"/>
      <c r="JEU22" s="772"/>
      <c r="JEV22" s="773"/>
      <c r="JEW22" s="772"/>
      <c r="JEX22" s="772"/>
      <c r="JEY22" s="772"/>
      <c r="JEZ22" s="772"/>
      <c r="JFA22" s="772"/>
      <c r="JFB22" s="773"/>
      <c r="JFC22" s="772"/>
      <c r="JFD22" s="772"/>
      <c r="JFE22" s="772"/>
      <c r="JFF22" s="772"/>
      <c r="JFG22" s="772"/>
      <c r="JFH22" s="773"/>
      <c r="JFI22" s="772"/>
      <c r="JFJ22" s="772"/>
      <c r="JFK22" s="772"/>
      <c r="JFL22" s="772"/>
      <c r="JFM22" s="772"/>
      <c r="JFN22" s="773"/>
      <c r="JFO22" s="772"/>
      <c r="JFP22" s="772"/>
      <c r="JFQ22" s="772"/>
      <c r="JFR22" s="772"/>
      <c r="JFS22" s="772"/>
      <c r="JFT22" s="773"/>
      <c r="JFU22" s="772"/>
      <c r="JFV22" s="772"/>
      <c r="JFW22" s="772"/>
      <c r="JFX22" s="772"/>
      <c r="JFY22" s="772"/>
      <c r="JFZ22" s="773"/>
      <c r="JGA22" s="772"/>
      <c r="JGB22" s="772"/>
      <c r="JGC22" s="772"/>
      <c r="JGD22" s="772"/>
      <c r="JGE22" s="772"/>
      <c r="JGF22" s="773"/>
      <c r="JGG22" s="772"/>
      <c r="JGH22" s="772"/>
      <c r="JGI22" s="772"/>
      <c r="JGJ22" s="772"/>
      <c r="JGK22" s="772"/>
      <c r="JGL22" s="773"/>
      <c r="JGM22" s="772"/>
      <c r="JGN22" s="772"/>
      <c r="JGO22" s="772"/>
      <c r="JGP22" s="772"/>
      <c r="JGQ22" s="772"/>
      <c r="JGR22" s="773"/>
      <c r="JGS22" s="772"/>
      <c r="JGT22" s="772"/>
      <c r="JGU22" s="772"/>
      <c r="JGV22" s="772"/>
      <c r="JGW22" s="772"/>
      <c r="JGX22" s="773"/>
      <c r="JGY22" s="772"/>
      <c r="JGZ22" s="772"/>
      <c r="JHA22" s="772"/>
      <c r="JHB22" s="772"/>
      <c r="JHC22" s="772"/>
      <c r="JHD22" s="773"/>
      <c r="JHE22" s="772"/>
      <c r="JHF22" s="772"/>
      <c r="JHG22" s="772"/>
      <c r="JHH22" s="772"/>
      <c r="JHI22" s="772"/>
      <c r="JHJ22" s="773"/>
      <c r="JHK22" s="772"/>
      <c r="JHL22" s="772"/>
      <c r="JHM22" s="772"/>
      <c r="JHN22" s="772"/>
      <c r="JHO22" s="772"/>
      <c r="JHP22" s="773"/>
      <c r="JHQ22" s="772"/>
      <c r="JHR22" s="772"/>
      <c r="JHS22" s="772"/>
      <c r="JHT22" s="772"/>
      <c r="JHU22" s="772"/>
      <c r="JHV22" s="773"/>
      <c r="JHW22" s="772"/>
      <c r="JHX22" s="772"/>
      <c r="JHY22" s="772"/>
      <c r="JHZ22" s="772"/>
      <c r="JIA22" s="772"/>
      <c r="JIB22" s="773"/>
      <c r="JIC22" s="772"/>
      <c r="JID22" s="772"/>
      <c r="JIE22" s="772"/>
      <c r="JIF22" s="772"/>
      <c r="JIG22" s="772"/>
      <c r="JIH22" s="773"/>
      <c r="JII22" s="772"/>
      <c r="JIJ22" s="772"/>
      <c r="JIK22" s="772"/>
      <c r="JIL22" s="772"/>
      <c r="JIM22" s="772"/>
      <c r="JIN22" s="773"/>
      <c r="JIO22" s="772"/>
      <c r="JIP22" s="772"/>
      <c r="JIQ22" s="772"/>
      <c r="JIR22" s="772"/>
      <c r="JIS22" s="772"/>
      <c r="JIT22" s="773"/>
      <c r="JIU22" s="772"/>
      <c r="JIV22" s="772"/>
      <c r="JIW22" s="772"/>
      <c r="JIX22" s="772"/>
      <c r="JIY22" s="772"/>
      <c r="JIZ22" s="773"/>
      <c r="JJA22" s="772"/>
      <c r="JJB22" s="772"/>
      <c r="JJC22" s="772"/>
      <c r="JJD22" s="772"/>
      <c r="JJE22" s="772"/>
      <c r="JJF22" s="773"/>
      <c r="JJG22" s="772"/>
      <c r="JJH22" s="772"/>
      <c r="JJI22" s="772"/>
      <c r="JJJ22" s="772"/>
      <c r="JJK22" s="772"/>
      <c r="JJL22" s="773"/>
      <c r="JJM22" s="772"/>
      <c r="JJN22" s="772"/>
      <c r="JJO22" s="772"/>
      <c r="JJP22" s="772"/>
      <c r="JJQ22" s="772"/>
      <c r="JJR22" s="773"/>
      <c r="JJS22" s="772"/>
      <c r="JJT22" s="772"/>
      <c r="JJU22" s="772"/>
      <c r="JJV22" s="772"/>
      <c r="JJW22" s="772"/>
      <c r="JJX22" s="773"/>
      <c r="JJY22" s="772"/>
      <c r="JJZ22" s="772"/>
      <c r="JKA22" s="772"/>
      <c r="JKB22" s="772"/>
      <c r="JKC22" s="772"/>
      <c r="JKD22" s="773"/>
      <c r="JKE22" s="772"/>
      <c r="JKF22" s="772"/>
      <c r="JKG22" s="772"/>
      <c r="JKH22" s="772"/>
      <c r="JKI22" s="772"/>
      <c r="JKJ22" s="773"/>
      <c r="JKK22" s="772"/>
      <c r="JKL22" s="772"/>
      <c r="JKM22" s="772"/>
      <c r="JKN22" s="772"/>
      <c r="JKO22" s="772"/>
      <c r="JKP22" s="773"/>
      <c r="JKQ22" s="772"/>
      <c r="JKR22" s="772"/>
      <c r="JKS22" s="772"/>
      <c r="JKT22" s="772"/>
      <c r="JKU22" s="772"/>
      <c r="JKV22" s="773"/>
      <c r="JKW22" s="772"/>
      <c r="JKX22" s="772"/>
      <c r="JKY22" s="772"/>
      <c r="JKZ22" s="772"/>
      <c r="JLA22" s="772"/>
      <c r="JLB22" s="773"/>
      <c r="JLC22" s="772"/>
      <c r="JLD22" s="772"/>
      <c r="JLE22" s="772"/>
      <c r="JLF22" s="772"/>
      <c r="JLG22" s="772"/>
      <c r="JLH22" s="773"/>
      <c r="JLI22" s="772"/>
      <c r="JLJ22" s="772"/>
      <c r="JLK22" s="772"/>
      <c r="JLL22" s="772"/>
      <c r="JLM22" s="772"/>
      <c r="JLN22" s="773"/>
      <c r="JLO22" s="772"/>
      <c r="JLP22" s="772"/>
      <c r="JLQ22" s="772"/>
      <c r="JLR22" s="772"/>
      <c r="JLS22" s="772"/>
      <c r="JLT22" s="773"/>
      <c r="JLU22" s="772"/>
      <c r="JLV22" s="772"/>
      <c r="JLW22" s="772"/>
      <c r="JLX22" s="772"/>
      <c r="JLY22" s="772"/>
      <c r="JLZ22" s="773"/>
      <c r="JMA22" s="772"/>
      <c r="JMB22" s="772"/>
      <c r="JMC22" s="772"/>
      <c r="JMD22" s="772"/>
      <c r="JME22" s="772"/>
      <c r="JMF22" s="773"/>
      <c r="JMG22" s="772"/>
      <c r="JMH22" s="772"/>
      <c r="JMI22" s="772"/>
      <c r="JMJ22" s="772"/>
      <c r="JMK22" s="772"/>
      <c r="JML22" s="773"/>
      <c r="JMM22" s="772"/>
      <c r="JMN22" s="772"/>
      <c r="JMO22" s="772"/>
      <c r="JMP22" s="772"/>
      <c r="JMQ22" s="772"/>
      <c r="JMR22" s="773"/>
      <c r="JMS22" s="772"/>
      <c r="JMT22" s="772"/>
      <c r="JMU22" s="772"/>
      <c r="JMV22" s="772"/>
      <c r="JMW22" s="772"/>
      <c r="JMX22" s="773"/>
      <c r="JMY22" s="772"/>
      <c r="JMZ22" s="772"/>
      <c r="JNA22" s="772"/>
      <c r="JNB22" s="772"/>
      <c r="JNC22" s="772"/>
      <c r="JND22" s="773"/>
      <c r="JNE22" s="772"/>
      <c r="JNF22" s="772"/>
      <c r="JNG22" s="772"/>
      <c r="JNH22" s="772"/>
      <c r="JNI22" s="772"/>
      <c r="JNJ22" s="773"/>
      <c r="JNK22" s="772"/>
      <c r="JNL22" s="772"/>
      <c r="JNM22" s="772"/>
      <c r="JNN22" s="772"/>
      <c r="JNO22" s="772"/>
      <c r="JNP22" s="773"/>
      <c r="JNQ22" s="772"/>
      <c r="JNR22" s="772"/>
      <c r="JNS22" s="772"/>
      <c r="JNT22" s="772"/>
      <c r="JNU22" s="772"/>
      <c r="JNV22" s="773"/>
      <c r="JNW22" s="772"/>
      <c r="JNX22" s="772"/>
      <c r="JNY22" s="772"/>
      <c r="JNZ22" s="772"/>
      <c r="JOA22" s="772"/>
      <c r="JOB22" s="773"/>
      <c r="JOC22" s="772"/>
      <c r="JOD22" s="772"/>
      <c r="JOE22" s="772"/>
      <c r="JOF22" s="772"/>
      <c r="JOG22" s="772"/>
      <c r="JOH22" s="773"/>
      <c r="JOI22" s="772"/>
      <c r="JOJ22" s="772"/>
      <c r="JOK22" s="772"/>
      <c r="JOL22" s="772"/>
      <c r="JOM22" s="772"/>
      <c r="JON22" s="773"/>
      <c r="JOO22" s="772"/>
      <c r="JOP22" s="772"/>
      <c r="JOQ22" s="772"/>
      <c r="JOR22" s="772"/>
      <c r="JOS22" s="772"/>
      <c r="JOT22" s="773"/>
      <c r="JOU22" s="772"/>
      <c r="JOV22" s="772"/>
      <c r="JOW22" s="772"/>
      <c r="JOX22" s="772"/>
      <c r="JOY22" s="772"/>
      <c r="JOZ22" s="773"/>
      <c r="JPA22" s="772"/>
      <c r="JPB22" s="772"/>
      <c r="JPC22" s="772"/>
      <c r="JPD22" s="772"/>
      <c r="JPE22" s="772"/>
      <c r="JPF22" s="773"/>
      <c r="JPG22" s="772"/>
      <c r="JPH22" s="772"/>
      <c r="JPI22" s="772"/>
      <c r="JPJ22" s="772"/>
      <c r="JPK22" s="772"/>
      <c r="JPL22" s="773"/>
      <c r="JPM22" s="772"/>
      <c r="JPN22" s="772"/>
      <c r="JPO22" s="772"/>
      <c r="JPP22" s="772"/>
      <c r="JPQ22" s="772"/>
      <c r="JPR22" s="773"/>
      <c r="JPS22" s="772"/>
      <c r="JPT22" s="772"/>
      <c r="JPU22" s="772"/>
      <c r="JPV22" s="772"/>
      <c r="JPW22" s="772"/>
      <c r="JPX22" s="773"/>
      <c r="JPY22" s="772"/>
      <c r="JPZ22" s="772"/>
      <c r="JQA22" s="772"/>
      <c r="JQB22" s="772"/>
      <c r="JQC22" s="772"/>
      <c r="JQD22" s="773"/>
      <c r="JQE22" s="772"/>
      <c r="JQF22" s="772"/>
      <c r="JQG22" s="772"/>
      <c r="JQH22" s="772"/>
      <c r="JQI22" s="772"/>
      <c r="JQJ22" s="773"/>
      <c r="JQK22" s="772"/>
      <c r="JQL22" s="772"/>
      <c r="JQM22" s="772"/>
      <c r="JQN22" s="772"/>
      <c r="JQO22" s="772"/>
      <c r="JQP22" s="773"/>
      <c r="JQQ22" s="772"/>
      <c r="JQR22" s="772"/>
      <c r="JQS22" s="772"/>
      <c r="JQT22" s="772"/>
      <c r="JQU22" s="772"/>
      <c r="JQV22" s="773"/>
      <c r="JQW22" s="772"/>
      <c r="JQX22" s="772"/>
      <c r="JQY22" s="772"/>
      <c r="JQZ22" s="772"/>
      <c r="JRA22" s="772"/>
      <c r="JRB22" s="773"/>
      <c r="JRC22" s="772"/>
      <c r="JRD22" s="772"/>
      <c r="JRE22" s="772"/>
      <c r="JRF22" s="772"/>
      <c r="JRG22" s="772"/>
      <c r="JRH22" s="773"/>
      <c r="JRI22" s="772"/>
      <c r="JRJ22" s="772"/>
      <c r="JRK22" s="772"/>
      <c r="JRL22" s="772"/>
      <c r="JRM22" s="772"/>
      <c r="JRN22" s="773"/>
      <c r="JRO22" s="772"/>
      <c r="JRP22" s="772"/>
      <c r="JRQ22" s="772"/>
      <c r="JRR22" s="772"/>
      <c r="JRS22" s="772"/>
      <c r="JRT22" s="773"/>
      <c r="JRU22" s="772"/>
      <c r="JRV22" s="772"/>
      <c r="JRW22" s="772"/>
      <c r="JRX22" s="772"/>
      <c r="JRY22" s="772"/>
      <c r="JRZ22" s="773"/>
      <c r="JSA22" s="772"/>
      <c r="JSB22" s="772"/>
      <c r="JSC22" s="772"/>
      <c r="JSD22" s="772"/>
      <c r="JSE22" s="772"/>
      <c r="JSF22" s="773"/>
      <c r="JSG22" s="772"/>
      <c r="JSH22" s="772"/>
      <c r="JSI22" s="772"/>
      <c r="JSJ22" s="772"/>
      <c r="JSK22" s="772"/>
      <c r="JSL22" s="773"/>
      <c r="JSM22" s="772"/>
      <c r="JSN22" s="772"/>
      <c r="JSO22" s="772"/>
      <c r="JSP22" s="772"/>
      <c r="JSQ22" s="772"/>
      <c r="JSR22" s="773"/>
      <c r="JSS22" s="772"/>
      <c r="JST22" s="772"/>
      <c r="JSU22" s="772"/>
      <c r="JSV22" s="772"/>
      <c r="JSW22" s="772"/>
      <c r="JSX22" s="773"/>
      <c r="JSY22" s="772"/>
      <c r="JSZ22" s="772"/>
      <c r="JTA22" s="772"/>
      <c r="JTB22" s="772"/>
      <c r="JTC22" s="772"/>
      <c r="JTD22" s="773"/>
      <c r="JTE22" s="772"/>
      <c r="JTF22" s="772"/>
      <c r="JTG22" s="772"/>
      <c r="JTH22" s="772"/>
      <c r="JTI22" s="772"/>
      <c r="JTJ22" s="773"/>
      <c r="JTK22" s="772"/>
      <c r="JTL22" s="772"/>
      <c r="JTM22" s="772"/>
      <c r="JTN22" s="772"/>
      <c r="JTO22" s="772"/>
      <c r="JTP22" s="773"/>
      <c r="JTQ22" s="772"/>
      <c r="JTR22" s="772"/>
      <c r="JTS22" s="772"/>
      <c r="JTT22" s="772"/>
      <c r="JTU22" s="772"/>
      <c r="JTV22" s="773"/>
      <c r="JTW22" s="772"/>
      <c r="JTX22" s="772"/>
      <c r="JTY22" s="772"/>
      <c r="JTZ22" s="772"/>
      <c r="JUA22" s="772"/>
      <c r="JUB22" s="773"/>
      <c r="JUC22" s="772"/>
      <c r="JUD22" s="772"/>
      <c r="JUE22" s="772"/>
      <c r="JUF22" s="772"/>
      <c r="JUG22" s="772"/>
      <c r="JUH22" s="773"/>
      <c r="JUI22" s="772"/>
      <c r="JUJ22" s="772"/>
      <c r="JUK22" s="772"/>
      <c r="JUL22" s="772"/>
      <c r="JUM22" s="772"/>
      <c r="JUN22" s="773"/>
      <c r="JUO22" s="772"/>
      <c r="JUP22" s="772"/>
      <c r="JUQ22" s="772"/>
      <c r="JUR22" s="772"/>
      <c r="JUS22" s="772"/>
      <c r="JUT22" s="773"/>
      <c r="JUU22" s="772"/>
      <c r="JUV22" s="772"/>
      <c r="JUW22" s="772"/>
      <c r="JUX22" s="772"/>
      <c r="JUY22" s="772"/>
      <c r="JUZ22" s="773"/>
      <c r="JVA22" s="772"/>
      <c r="JVB22" s="772"/>
      <c r="JVC22" s="772"/>
      <c r="JVD22" s="772"/>
      <c r="JVE22" s="772"/>
      <c r="JVF22" s="773"/>
      <c r="JVG22" s="772"/>
      <c r="JVH22" s="772"/>
      <c r="JVI22" s="772"/>
      <c r="JVJ22" s="772"/>
      <c r="JVK22" s="772"/>
      <c r="JVL22" s="773"/>
      <c r="JVM22" s="772"/>
      <c r="JVN22" s="772"/>
      <c r="JVO22" s="772"/>
      <c r="JVP22" s="772"/>
      <c r="JVQ22" s="772"/>
      <c r="JVR22" s="773"/>
      <c r="JVS22" s="772"/>
      <c r="JVT22" s="772"/>
      <c r="JVU22" s="772"/>
      <c r="JVV22" s="772"/>
      <c r="JVW22" s="772"/>
      <c r="JVX22" s="773"/>
      <c r="JVY22" s="772"/>
      <c r="JVZ22" s="772"/>
      <c r="JWA22" s="772"/>
      <c r="JWB22" s="772"/>
      <c r="JWC22" s="772"/>
      <c r="JWD22" s="773"/>
      <c r="JWE22" s="772"/>
      <c r="JWF22" s="772"/>
      <c r="JWG22" s="772"/>
      <c r="JWH22" s="772"/>
      <c r="JWI22" s="772"/>
      <c r="JWJ22" s="773"/>
      <c r="JWK22" s="772"/>
      <c r="JWL22" s="772"/>
      <c r="JWM22" s="772"/>
      <c r="JWN22" s="772"/>
      <c r="JWO22" s="772"/>
      <c r="JWP22" s="773"/>
      <c r="JWQ22" s="772"/>
      <c r="JWR22" s="772"/>
      <c r="JWS22" s="772"/>
      <c r="JWT22" s="772"/>
      <c r="JWU22" s="772"/>
      <c r="JWV22" s="773"/>
      <c r="JWW22" s="772"/>
      <c r="JWX22" s="772"/>
      <c r="JWY22" s="772"/>
      <c r="JWZ22" s="772"/>
      <c r="JXA22" s="772"/>
      <c r="JXB22" s="773"/>
      <c r="JXC22" s="772"/>
      <c r="JXD22" s="772"/>
      <c r="JXE22" s="772"/>
      <c r="JXF22" s="772"/>
      <c r="JXG22" s="772"/>
      <c r="JXH22" s="773"/>
      <c r="JXI22" s="772"/>
      <c r="JXJ22" s="772"/>
      <c r="JXK22" s="772"/>
      <c r="JXL22" s="772"/>
      <c r="JXM22" s="772"/>
      <c r="JXN22" s="773"/>
      <c r="JXO22" s="772"/>
      <c r="JXP22" s="772"/>
      <c r="JXQ22" s="772"/>
      <c r="JXR22" s="772"/>
      <c r="JXS22" s="772"/>
      <c r="JXT22" s="773"/>
      <c r="JXU22" s="772"/>
      <c r="JXV22" s="772"/>
      <c r="JXW22" s="772"/>
      <c r="JXX22" s="772"/>
      <c r="JXY22" s="772"/>
      <c r="JXZ22" s="773"/>
      <c r="JYA22" s="772"/>
      <c r="JYB22" s="772"/>
      <c r="JYC22" s="772"/>
      <c r="JYD22" s="772"/>
      <c r="JYE22" s="772"/>
      <c r="JYF22" s="773"/>
      <c r="JYG22" s="772"/>
      <c r="JYH22" s="772"/>
      <c r="JYI22" s="772"/>
      <c r="JYJ22" s="772"/>
      <c r="JYK22" s="772"/>
      <c r="JYL22" s="773"/>
      <c r="JYM22" s="772"/>
      <c r="JYN22" s="772"/>
      <c r="JYO22" s="772"/>
      <c r="JYP22" s="772"/>
      <c r="JYQ22" s="772"/>
      <c r="JYR22" s="773"/>
      <c r="JYS22" s="772"/>
      <c r="JYT22" s="772"/>
      <c r="JYU22" s="772"/>
      <c r="JYV22" s="772"/>
      <c r="JYW22" s="772"/>
      <c r="JYX22" s="773"/>
      <c r="JYY22" s="772"/>
      <c r="JYZ22" s="772"/>
      <c r="JZA22" s="772"/>
      <c r="JZB22" s="772"/>
      <c r="JZC22" s="772"/>
      <c r="JZD22" s="773"/>
      <c r="JZE22" s="772"/>
      <c r="JZF22" s="772"/>
      <c r="JZG22" s="772"/>
      <c r="JZH22" s="772"/>
      <c r="JZI22" s="772"/>
      <c r="JZJ22" s="773"/>
      <c r="JZK22" s="772"/>
      <c r="JZL22" s="772"/>
      <c r="JZM22" s="772"/>
      <c r="JZN22" s="772"/>
      <c r="JZO22" s="772"/>
      <c r="JZP22" s="773"/>
      <c r="JZQ22" s="772"/>
      <c r="JZR22" s="772"/>
      <c r="JZS22" s="772"/>
      <c r="JZT22" s="772"/>
      <c r="JZU22" s="772"/>
      <c r="JZV22" s="773"/>
      <c r="JZW22" s="772"/>
      <c r="JZX22" s="772"/>
      <c r="JZY22" s="772"/>
      <c r="JZZ22" s="772"/>
      <c r="KAA22" s="772"/>
      <c r="KAB22" s="773"/>
      <c r="KAC22" s="772"/>
      <c r="KAD22" s="772"/>
      <c r="KAE22" s="772"/>
      <c r="KAF22" s="772"/>
      <c r="KAG22" s="772"/>
      <c r="KAH22" s="773"/>
      <c r="KAI22" s="772"/>
      <c r="KAJ22" s="772"/>
      <c r="KAK22" s="772"/>
      <c r="KAL22" s="772"/>
      <c r="KAM22" s="772"/>
      <c r="KAN22" s="773"/>
      <c r="KAO22" s="772"/>
      <c r="KAP22" s="772"/>
      <c r="KAQ22" s="772"/>
      <c r="KAR22" s="772"/>
      <c r="KAS22" s="772"/>
      <c r="KAT22" s="773"/>
      <c r="KAU22" s="772"/>
      <c r="KAV22" s="772"/>
      <c r="KAW22" s="772"/>
      <c r="KAX22" s="772"/>
      <c r="KAY22" s="772"/>
      <c r="KAZ22" s="773"/>
      <c r="KBA22" s="772"/>
      <c r="KBB22" s="772"/>
      <c r="KBC22" s="772"/>
      <c r="KBD22" s="772"/>
      <c r="KBE22" s="772"/>
      <c r="KBF22" s="773"/>
      <c r="KBG22" s="772"/>
      <c r="KBH22" s="772"/>
      <c r="KBI22" s="772"/>
      <c r="KBJ22" s="772"/>
      <c r="KBK22" s="772"/>
      <c r="KBL22" s="773"/>
      <c r="KBM22" s="772"/>
      <c r="KBN22" s="772"/>
      <c r="KBO22" s="772"/>
      <c r="KBP22" s="772"/>
      <c r="KBQ22" s="772"/>
      <c r="KBR22" s="773"/>
      <c r="KBS22" s="772"/>
      <c r="KBT22" s="772"/>
      <c r="KBU22" s="772"/>
      <c r="KBV22" s="772"/>
      <c r="KBW22" s="772"/>
      <c r="KBX22" s="773"/>
      <c r="KBY22" s="772"/>
      <c r="KBZ22" s="772"/>
      <c r="KCA22" s="772"/>
      <c r="KCB22" s="772"/>
      <c r="KCC22" s="772"/>
      <c r="KCD22" s="773"/>
      <c r="KCE22" s="772"/>
      <c r="KCF22" s="772"/>
      <c r="KCG22" s="772"/>
      <c r="KCH22" s="772"/>
      <c r="KCI22" s="772"/>
      <c r="KCJ22" s="773"/>
      <c r="KCK22" s="772"/>
      <c r="KCL22" s="772"/>
      <c r="KCM22" s="772"/>
      <c r="KCN22" s="772"/>
      <c r="KCO22" s="772"/>
      <c r="KCP22" s="773"/>
      <c r="KCQ22" s="772"/>
      <c r="KCR22" s="772"/>
      <c r="KCS22" s="772"/>
      <c r="KCT22" s="772"/>
      <c r="KCU22" s="772"/>
      <c r="KCV22" s="773"/>
      <c r="KCW22" s="772"/>
      <c r="KCX22" s="772"/>
      <c r="KCY22" s="772"/>
      <c r="KCZ22" s="772"/>
      <c r="KDA22" s="772"/>
      <c r="KDB22" s="773"/>
      <c r="KDC22" s="772"/>
      <c r="KDD22" s="772"/>
      <c r="KDE22" s="772"/>
      <c r="KDF22" s="772"/>
      <c r="KDG22" s="772"/>
      <c r="KDH22" s="773"/>
      <c r="KDI22" s="772"/>
      <c r="KDJ22" s="772"/>
      <c r="KDK22" s="772"/>
      <c r="KDL22" s="772"/>
      <c r="KDM22" s="772"/>
      <c r="KDN22" s="773"/>
      <c r="KDO22" s="772"/>
      <c r="KDP22" s="772"/>
      <c r="KDQ22" s="772"/>
      <c r="KDR22" s="772"/>
      <c r="KDS22" s="772"/>
      <c r="KDT22" s="773"/>
      <c r="KDU22" s="772"/>
      <c r="KDV22" s="772"/>
      <c r="KDW22" s="772"/>
      <c r="KDX22" s="772"/>
      <c r="KDY22" s="772"/>
      <c r="KDZ22" s="773"/>
      <c r="KEA22" s="772"/>
      <c r="KEB22" s="772"/>
      <c r="KEC22" s="772"/>
      <c r="KED22" s="772"/>
      <c r="KEE22" s="772"/>
      <c r="KEF22" s="773"/>
      <c r="KEG22" s="772"/>
      <c r="KEH22" s="772"/>
      <c r="KEI22" s="772"/>
      <c r="KEJ22" s="772"/>
      <c r="KEK22" s="772"/>
      <c r="KEL22" s="773"/>
      <c r="KEM22" s="772"/>
      <c r="KEN22" s="772"/>
      <c r="KEO22" s="772"/>
      <c r="KEP22" s="772"/>
      <c r="KEQ22" s="772"/>
      <c r="KER22" s="773"/>
      <c r="KES22" s="772"/>
      <c r="KET22" s="772"/>
      <c r="KEU22" s="772"/>
      <c r="KEV22" s="772"/>
      <c r="KEW22" s="772"/>
      <c r="KEX22" s="773"/>
      <c r="KEY22" s="772"/>
      <c r="KEZ22" s="772"/>
      <c r="KFA22" s="772"/>
      <c r="KFB22" s="772"/>
      <c r="KFC22" s="772"/>
      <c r="KFD22" s="773"/>
      <c r="KFE22" s="772"/>
      <c r="KFF22" s="772"/>
      <c r="KFG22" s="772"/>
      <c r="KFH22" s="772"/>
      <c r="KFI22" s="772"/>
      <c r="KFJ22" s="773"/>
      <c r="KFK22" s="772"/>
      <c r="KFL22" s="772"/>
      <c r="KFM22" s="772"/>
      <c r="KFN22" s="772"/>
      <c r="KFO22" s="772"/>
      <c r="KFP22" s="773"/>
      <c r="KFQ22" s="772"/>
      <c r="KFR22" s="772"/>
      <c r="KFS22" s="772"/>
      <c r="KFT22" s="772"/>
      <c r="KFU22" s="772"/>
      <c r="KFV22" s="773"/>
      <c r="KFW22" s="772"/>
      <c r="KFX22" s="772"/>
      <c r="KFY22" s="772"/>
      <c r="KFZ22" s="772"/>
      <c r="KGA22" s="772"/>
      <c r="KGB22" s="773"/>
      <c r="KGC22" s="772"/>
      <c r="KGD22" s="772"/>
      <c r="KGE22" s="772"/>
      <c r="KGF22" s="772"/>
      <c r="KGG22" s="772"/>
      <c r="KGH22" s="773"/>
      <c r="KGI22" s="772"/>
      <c r="KGJ22" s="772"/>
      <c r="KGK22" s="772"/>
      <c r="KGL22" s="772"/>
      <c r="KGM22" s="772"/>
      <c r="KGN22" s="773"/>
      <c r="KGO22" s="772"/>
      <c r="KGP22" s="772"/>
      <c r="KGQ22" s="772"/>
      <c r="KGR22" s="772"/>
      <c r="KGS22" s="772"/>
      <c r="KGT22" s="773"/>
      <c r="KGU22" s="772"/>
      <c r="KGV22" s="772"/>
      <c r="KGW22" s="772"/>
      <c r="KGX22" s="772"/>
      <c r="KGY22" s="772"/>
      <c r="KGZ22" s="773"/>
      <c r="KHA22" s="772"/>
      <c r="KHB22" s="772"/>
      <c r="KHC22" s="772"/>
      <c r="KHD22" s="772"/>
      <c r="KHE22" s="772"/>
      <c r="KHF22" s="773"/>
      <c r="KHG22" s="772"/>
      <c r="KHH22" s="772"/>
      <c r="KHI22" s="772"/>
      <c r="KHJ22" s="772"/>
      <c r="KHK22" s="772"/>
      <c r="KHL22" s="773"/>
      <c r="KHM22" s="772"/>
      <c r="KHN22" s="772"/>
      <c r="KHO22" s="772"/>
      <c r="KHP22" s="772"/>
      <c r="KHQ22" s="772"/>
      <c r="KHR22" s="773"/>
      <c r="KHS22" s="772"/>
      <c r="KHT22" s="772"/>
      <c r="KHU22" s="772"/>
      <c r="KHV22" s="772"/>
      <c r="KHW22" s="772"/>
      <c r="KHX22" s="773"/>
      <c r="KHY22" s="772"/>
      <c r="KHZ22" s="772"/>
      <c r="KIA22" s="772"/>
      <c r="KIB22" s="772"/>
      <c r="KIC22" s="772"/>
      <c r="KID22" s="773"/>
      <c r="KIE22" s="772"/>
      <c r="KIF22" s="772"/>
      <c r="KIG22" s="772"/>
      <c r="KIH22" s="772"/>
      <c r="KII22" s="772"/>
      <c r="KIJ22" s="773"/>
      <c r="KIK22" s="772"/>
      <c r="KIL22" s="772"/>
      <c r="KIM22" s="772"/>
      <c r="KIN22" s="772"/>
      <c r="KIO22" s="772"/>
      <c r="KIP22" s="773"/>
      <c r="KIQ22" s="772"/>
      <c r="KIR22" s="772"/>
      <c r="KIS22" s="772"/>
      <c r="KIT22" s="772"/>
      <c r="KIU22" s="772"/>
      <c r="KIV22" s="773"/>
      <c r="KIW22" s="772"/>
      <c r="KIX22" s="772"/>
      <c r="KIY22" s="772"/>
      <c r="KIZ22" s="772"/>
      <c r="KJA22" s="772"/>
      <c r="KJB22" s="773"/>
      <c r="KJC22" s="772"/>
      <c r="KJD22" s="772"/>
      <c r="KJE22" s="772"/>
      <c r="KJF22" s="772"/>
      <c r="KJG22" s="772"/>
      <c r="KJH22" s="773"/>
      <c r="KJI22" s="772"/>
      <c r="KJJ22" s="772"/>
      <c r="KJK22" s="772"/>
      <c r="KJL22" s="772"/>
      <c r="KJM22" s="772"/>
      <c r="KJN22" s="773"/>
      <c r="KJO22" s="772"/>
      <c r="KJP22" s="772"/>
      <c r="KJQ22" s="772"/>
      <c r="KJR22" s="772"/>
      <c r="KJS22" s="772"/>
      <c r="KJT22" s="773"/>
      <c r="KJU22" s="772"/>
      <c r="KJV22" s="772"/>
      <c r="KJW22" s="772"/>
      <c r="KJX22" s="772"/>
      <c r="KJY22" s="772"/>
      <c r="KJZ22" s="773"/>
      <c r="KKA22" s="772"/>
      <c r="KKB22" s="772"/>
      <c r="KKC22" s="772"/>
      <c r="KKD22" s="772"/>
      <c r="KKE22" s="772"/>
      <c r="KKF22" s="773"/>
      <c r="KKG22" s="772"/>
      <c r="KKH22" s="772"/>
      <c r="KKI22" s="772"/>
      <c r="KKJ22" s="772"/>
      <c r="KKK22" s="772"/>
      <c r="KKL22" s="773"/>
      <c r="KKM22" s="772"/>
      <c r="KKN22" s="772"/>
      <c r="KKO22" s="772"/>
      <c r="KKP22" s="772"/>
      <c r="KKQ22" s="772"/>
      <c r="KKR22" s="773"/>
      <c r="KKS22" s="772"/>
      <c r="KKT22" s="772"/>
      <c r="KKU22" s="772"/>
      <c r="KKV22" s="772"/>
      <c r="KKW22" s="772"/>
      <c r="KKX22" s="773"/>
      <c r="KKY22" s="772"/>
      <c r="KKZ22" s="772"/>
      <c r="KLA22" s="772"/>
      <c r="KLB22" s="772"/>
      <c r="KLC22" s="772"/>
      <c r="KLD22" s="773"/>
      <c r="KLE22" s="772"/>
      <c r="KLF22" s="772"/>
      <c r="KLG22" s="772"/>
      <c r="KLH22" s="772"/>
      <c r="KLI22" s="772"/>
      <c r="KLJ22" s="773"/>
      <c r="KLK22" s="772"/>
      <c r="KLL22" s="772"/>
      <c r="KLM22" s="772"/>
      <c r="KLN22" s="772"/>
      <c r="KLO22" s="772"/>
      <c r="KLP22" s="773"/>
      <c r="KLQ22" s="772"/>
      <c r="KLR22" s="772"/>
      <c r="KLS22" s="772"/>
      <c r="KLT22" s="772"/>
      <c r="KLU22" s="772"/>
      <c r="KLV22" s="773"/>
      <c r="KLW22" s="772"/>
      <c r="KLX22" s="772"/>
      <c r="KLY22" s="772"/>
      <c r="KLZ22" s="772"/>
      <c r="KMA22" s="772"/>
      <c r="KMB22" s="773"/>
      <c r="KMC22" s="772"/>
      <c r="KMD22" s="772"/>
      <c r="KME22" s="772"/>
      <c r="KMF22" s="772"/>
      <c r="KMG22" s="772"/>
      <c r="KMH22" s="773"/>
      <c r="KMI22" s="772"/>
      <c r="KMJ22" s="772"/>
      <c r="KMK22" s="772"/>
      <c r="KML22" s="772"/>
      <c r="KMM22" s="772"/>
      <c r="KMN22" s="773"/>
      <c r="KMO22" s="772"/>
      <c r="KMP22" s="772"/>
      <c r="KMQ22" s="772"/>
      <c r="KMR22" s="772"/>
      <c r="KMS22" s="772"/>
      <c r="KMT22" s="773"/>
      <c r="KMU22" s="772"/>
      <c r="KMV22" s="772"/>
      <c r="KMW22" s="772"/>
      <c r="KMX22" s="772"/>
      <c r="KMY22" s="772"/>
      <c r="KMZ22" s="773"/>
      <c r="KNA22" s="772"/>
      <c r="KNB22" s="772"/>
      <c r="KNC22" s="772"/>
      <c r="KND22" s="772"/>
      <c r="KNE22" s="772"/>
      <c r="KNF22" s="773"/>
      <c r="KNG22" s="772"/>
      <c r="KNH22" s="772"/>
      <c r="KNI22" s="772"/>
      <c r="KNJ22" s="772"/>
      <c r="KNK22" s="772"/>
      <c r="KNL22" s="773"/>
      <c r="KNM22" s="772"/>
      <c r="KNN22" s="772"/>
      <c r="KNO22" s="772"/>
      <c r="KNP22" s="772"/>
      <c r="KNQ22" s="772"/>
      <c r="KNR22" s="773"/>
      <c r="KNS22" s="772"/>
      <c r="KNT22" s="772"/>
      <c r="KNU22" s="772"/>
      <c r="KNV22" s="772"/>
      <c r="KNW22" s="772"/>
      <c r="KNX22" s="773"/>
      <c r="KNY22" s="772"/>
      <c r="KNZ22" s="772"/>
      <c r="KOA22" s="772"/>
      <c r="KOB22" s="772"/>
      <c r="KOC22" s="772"/>
      <c r="KOD22" s="773"/>
      <c r="KOE22" s="772"/>
      <c r="KOF22" s="772"/>
      <c r="KOG22" s="772"/>
      <c r="KOH22" s="772"/>
      <c r="KOI22" s="772"/>
      <c r="KOJ22" s="773"/>
      <c r="KOK22" s="772"/>
      <c r="KOL22" s="772"/>
      <c r="KOM22" s="772"/>
      <c r="KON22" s="772"/>
      <c r="KOO22" s="772"/>
      <c r="KOP22" s="773"/>
      <c r="KOQ22" s="772"/>
      <c r="KOR22" s="772"/>
      <c r="KOS22" s="772"/>
      <c r="KOT22" s="772"/>
      <c r="KOU22" s="772"/>
      <c r="KOV22" s="773"/>
      <c r="KOW22" s="772"/>
      <c r="KOX22" s="772"/>
      <c r="KOY22" s="772"/>
      <c r="KOZ22" s="772"/>
      <c r="KPA22" s="772"/>
      <c r="KPB22" s="773"/>
      <c r="KPC22" s="772"/>
      <c r="KPD22" s="772"/>
      <c r="KPE22" s="772"/>
      <c r="KPF22" s="772"/>
      <c r="KPG22" s="772"/>
      <c r="KPH22" s="773"/>
      <c r="KPI22" s="772"/>
      <c r="KPJ22" s="772"/>
      <c r="KPK22" s="772"/>
      <c r="KPL22" s="772"/>
      <c r="KPM22" s="772"/>
      <c r="KPN22" s="773"/>
      <c r="KPO22" s="772"/>
      <c r="KPP22" s="772"/>
      <c r="KPQ22" s="772"/>
      <c r="KPR22" s="772"/>
      <c r="KPS22" s="772"/>
      <c r="KPT22" s="773"/>
      <c r="KPU22" s="772"/>
      <c r="KPV22" s="772"/>
      <c r="KPW22" s="772"/>
      <c r="KPX22" s="772"/>
      <c r="KPY22" s="772"/>
      <c r="KPZ22" s="773"/>
      <c r="KQA22" s="772"/>
      <c r="KQB22" s="772"/>
      <c r="KQC22" s="772"/>
      <c r="KQD22" s="772"/>
      <c r="KQE22" s="772"/>
      <c r="KQF22" s="773"/>
      <c r="KQG22" s="772"/>
      <c r="KQH22" s="772"/>
      <c r="KQI22" s="772"/>
      <c r="KQJ22" s="772"/>
      <c r="KQK22" s="772"/>
      <c r="KQL22" s="773"/>
      <c r="KQM22" s="772"/>
      <c r="KQN22" s="772"/>
      <c r="KQO22" s="772"/>
      <c r="KQP22" s="772"/>
      <c r="KQQ22" s="772"/>
      <c r="KQR22" s="773"/>
      <c r="KQS22" s="772"/>
      <c r="KQT22" s="772"/>
      <c r="KQU22" s="772"/>
      <c r="KQV22" s="772"/>
      <c r="KQW22" s="772"/>
      <c r="KQX22" s="773"/>
      <c r="KQY22" s="772"/>
      <c r="KQZ22" s="772"/>
      <c r="KRA22" s="772"/>
      <c r="KRB22" s="772"/>
      <c r="KRC22" s="772"/>
      <c r="KRD22" s="773"/>
      <c r="KRE22" s="772"/>
      <c r="KRF22" s="772"/>
      <c r="KRG22" s="772"/>
      <c r="KRH22" s="772"/>
      <c r="KRI22" s="772"/>
      <c r="KRJ22" s="773"/>
      <c r="KRK22" s="772"/>
      <c r="KRL22" s="772"/>
      <c r="KRM22" s="772"/>
      <c r="KRN22" s="772"/>
      <c r="KRO22" s="772"/>
      <c r="KRP22" s="773"/>
      <c r="KRQ22" s="772"/>
      <c r="KRR22" s="772"/>
      <c r="KRS22" s="772"/>
      <c r="KRT22" s="772"/>
      <c r="KRU22" s="772"/>
      <c r="KRV22" s="773"/>
      <c r="KRW22" s="772"/>
      <c r="KRX22" s="772"/>
      <c r="KRY22" s="772"/>
      <c r="KRZ22" s="772"/>
      <c r="KSA22" s="772"/>
      <c r="KSB22" s="773"/>
      <c r="KSC22" s="772"/>
      <c r="KSD22" s="772"/>
      <c r="KSE22" s="772"/>
      <c r="KSF22" s="772"/>
      <c r="KSG22" s="772"/>
      <c r="KSH22" s="773"/>
      <c r="KSI22" s="772"/>
      <c r="KSJ22" s="772"/>
      <c r="KSK22" s="772"/>
      <c r="KSL22" s="772"/>
      <c r="KSM22" s="772"/>
      <c r="KSN22" s="773"/>
      <c r="KSO22" s="772"/>
      <c r="KSP22" s="772"/>
      <c r="KSQ22" s="772"/>
      <c r="KSR22" s="772"/>
      <c r="KSS22" s="772"/>
      <c r="KST22" s="773"/>
      <c r="KSU22" s="772"/>
      <c r="KSV22" s="772"/>
      <c r="KSW22" s="772"/>
      <c r="KSX22" s="772"/>
      <c r="KSY22" s="772"/>
      <c r="KSZ22" s="773"/>
      <c r="KTA22" s="772"/>
      <c r="KTB22" s="772"/>
      <c r="KTC22" s="772"/>
      <c r="KTD22" s="772"/>
      <c r="KTE22" s="772"/>
      <c r="KTF22" s="773"/>
      <c r="KTG22" s="772"/>
      <c r="KTH22" s="772"/>
      <c r="KTI22" s="772"/>
      <c r="KTJ22" s="772"/>
      <c r="KTK22" s="772"/>
      <c r="KTL22" s="773"/>
      <c r="KTM22" s="772"/>
      <c r="KTN22" s="772"/>
      <c r="KTO22" s="772"/>
      <c r="KTP22" s="772"/>
      <c r="KTQ22" s="772"/>
      <c r="KTR22" s="773"/>
      <c r="KTS22" s="772"/>
      <c r="KTT22" s="772"/>
      <c r="KTU22" s="772"/>
      <c r="KTV22" s="772"/>
      <c r="KTW22" s="772"/>
      <c r="KTX22" s="773"/>
      <c r="KTY22" s="772"/>
      <c r="KTZ22" s="772"/>
      <c r="KUA22" s="772"/>
      <c r="KUB22" s="772"/>
      <c r="KUC22" s="772"/>
      <c r="KUD22" s="773"/>
      <c r="KUE22" s="772"/>
      <c r="KUF22" s="772"/>
      <c r="KUG22" s="772"/>
      <c r="KUH22" s="772"/>
      <c r="KUI22" s="772"/>
      <c r="KUJ22" s="773"/>
      <c r="KUK22" s="772"/>
      <c r="KUL22" s="772"/>
      <c r="KUM22" s="772"/>
      <c r="KUN22" s="772"/>
      <c r="KUO22" s="772"/>
      <c r="KUP22" s="773"/>
      <c r="KUQ22" s="772"/>
      <c r="KUR22" s="772"/>
      <c r="KUS22" s="772"/>
      <c r="KUT22" s="772"/>
      <c r="KUU22" s="772"/>
      <c r="KUV22" s="773"/>
      <c r="KUW22" s="772"/>
      <c r="KUX22" s="772"/>
      <c r="KUY22" s="772"/>
      <c r="KUZ22" s="772"/>
      <c r="KVA22" s="772"/>
      <c r="KVB22" s="773"/>
      <c r="KVC22" s="772"/>
      <c r="KVD22" s="772"/>
      <c r="KVE22" s="772"/>
      <c r="KVF22" s="772"/>
      <c r="KVG22" s="772"/>
      <c r="KVH22" s="773"/>
      <c r="KVI22" s="772"/>
      <c r="KVJ22" s="772"/>
      <c r="KVK22" s="772"/>
      <c r="KVL22" s="772"/>
      <c r="KVM22" s="772"/>
      <c r="KVN22" s="773"/>
      <c r="KVO22" s="772"/>
      <c r="KVP22" s="772"/>
      <c r="KVQ22" s="772"/>
      <c r="KVR22" s="772"/>
      <c r="KVS22" s="772"/>
      <c r="KVT22" s="773"/>
      <c r="KVU22" s="772"/>
      <c r="KVV22" s="772"/>
      <c r="KVW22" s="772"/>
      <c r="KVX22" s="772"/>
      <c r="KVY22" s="772"/>
      <c r="KVZ22" s="773"/>
      <c r="KWA22" s="772"/>
      <c r="KWB22" s="772"/>
      <c r="KWC22" s="772"/>
      <c r="KWD22" s="772"/>
      <c r="KWE22" s="772"/>
      <c r="KWF22" s="773"/>
      <c r="KWG22" s="772"/>
      <c r="KWH22" s="772"/>
      <c r="KWI22" s="772"/>
      <c r="KWJ22" s="772"/>
      <c r="KWK22" s="772"/>
      <c r="KWL22" s="773"/>
      <c r="KWM22" s="772"/>
      <c r="KWN22" s="772"/>
      <c r="KWO22" s="772"/>
      <c r="KWP22" s="772"/>
      <c r="KWQ22" s="772"/>
      <c r="KWR22" s="773"/>
      <c r="KWS22" s="772"/>
      <c r="KWT22" s="772"/>
      <c r="KWU22" s="772"/>
      <c r="KWV22" s="772"/>
      <c r="KWW22" s="772"/>
      <c r="KWX22" s="773"/>
      <c r="KWY22" s="772"/>
      <c r="KWZ22" s="772"/>
      <c r="KXA22" s="772"/>
      <c r="KXB22" s="772"/>
      <c r="KXC22" s="772"/>
      <c r="KXD22" s="773"/>
      <c r="KXE22" s="772"/>
      <c r="KXF22" s="772"/>
      <c r="KXG22" s="772"/>
      <c r="KXH22" s="772"/>
      <c r="KXI22" s="772"/>
      <c r="KXJ22" s="773"/>
      <c r="KXK22" s="772"/>
      <c r="KXL22" s="772"/>
      <c r="KXM22" s="772"/>
      <c r="KXN22" s="772"/>
      <c r="KXO22" s="772"/>
      <c r="KXP22" s="773"/>
      <c r="KXQ22" s="772"/>
      <c r="KXR22" s="772"/>
      <c r="KXS22" s="772"/>
      <c r="KXT22" s="772"/>
      <c r="KXU22" s="772"/>
      <c r="KXV22" s="773"/>
      <c r="KXW22" s="772"/>
      <c r="KXX22" s="772"/>
      <c r="KXY22" s="772"/>
      <c r="KXZ22" s="772"/>
      <c r="KYA22" s="772"/>
      <c r="KYB22" s="773"/>
      <c r="KYC22" s="772"/>
      <c r="KYD22" s="772"/>
      <c r="KYE22" s="772"/>
      <c r="KYF22" s="772"/>
      <c r="KYG22" s="772"/>
      <c r="KYH22" s="773"/>
      <c r="KYI22" s="772"/>
      <c r="KYJ22" s="772"/>
      <c r="KYK22" s="772"/>
      <c r="KYL22" s="772"/>
      <c r="KYM22" s="772"/>
      <c r="KYN22" s="773"/>
      <c r="KYO22" s="772"/>
      <c r="KYP22" s="772"/>
      <c r="KYQ22" s="772"/>
      <c r="KYR22" s="772"/>
      <c r="KYS22" s="772"/>
      <c r="KYT22" s="773"/>
      <c r="KYU22" s="772"/>
      <c r="KYV22" s="772"/>
      <c r="KYW22" s="772"/>
      <c r="KYX22" s="772"/>
      <c r="KYY22" s="772"/>
      <c r="KYZ22" s="773"/>
      <c r="KZA22" s="772"/>
      <c r="KZB22" s="772"/>
      <c r="KZC22" s="772"/>
      <c r="KZD22" s="772"/>
      <c r="KZE22" s="772"/>
      <c r="KZF22" s="773"/>
      <c r="KZG22" s="772"/>
      <c r="KZH22" s="772"/>
      <c r="KZI22" s="772"/>
      <c r="KZJ22" s="772"/>
      <c r="KZK22" s="772"/>
      <c r="KZL22" s="773"/>
      <c r="KZM22" s="772"/>
      <c r="KZN22" s="772"/>
      <c r="KZO22" s="772"/>
      <c r="KZP22" s="772"/>
      <c r="KZQ22" s="772"/>
      <c r="KZR22" s="773"/>
      <c r="KZS22" s="772"/>
      <c r="KZT22" s="772"/>
      <c r="KZU22" s="772"/>
      <c r="KZV22" s="772"/>
      <c r="KZW22" s="772"/>
      <c r="KZX22" s="773"/>
      <c r="KZY22" s="772"/>
      <c r="KZZ22" s="772"/>
      <c r="LAA22" s="772"/>
      <c r="LAB22" s="772"/>
      <c r="LAC22" s="772"/>
      <c r="LAD22" s="773"/>
      <c r="LAE22" s="772"/>
      <c r="LAF22" s="772"/>
      <c r="LAG22" s="772"/>
      <c r="LAH22" s="772"/>
      <c r="LAI22" s="772"/>
      <c r="LAJ22" s="773"/>
      <c r="LAK22" s="772"/>
      <c r="LAL22" s="772"/>
      <c r="LAM22" s="772"/>
      <c r="LAN22" s="772"/>
      <c r="LAO22" s="772"/>
      <c r="LAP22" s="773"/>
      <c r="LAQ22" s="772"/>
      <c r="LAR22" s="772"/>
      <c r="LAS22" s="772"/>
      <c r="LAT22" s="772"/>
      <c r="LAU22" s="772"/>
      <c r="LAV22" s="773"/>
      <c r="LAW22" s="772"/>
      <c r="LAX22" s="772"/>
      <c r="LAY22" s="772"/>
      <c r="LAZ22" s="772"/>
      <c r="LBA22" s="772"/>
      <c r="LBB22" s="773"/>
      <c r="LBC22" s="772"/>
      <c r="LBD22" s="772"/>
      <c r="LBE22" s="772"/>
      <c r="LBF22" s="772"/>
      <c r="LBG22" s="772"/>
      <c r="LBH22" s="773"/>
      <c r="LBI22" s="772"/>
      <c r="LBJ22" s="772"/>
      <c r="LBK22" s="772"/>
      <c r="LBL22" s="772"/>
      <c r="LBM22" s="772"/>
      <c r="LBN22" s="773"/>
      <c r="LBO22" s="772"/>
      <c r="LBP22" s="772"/>
      <c r="LBQ22" s="772"/>
      <c r="LBR22" s="772"/>
      <c r="LBS22" s="772"/>
      <c r="LBT22" s="773"/>
      <c r="LBU22" s="772"/>
      <c r="LBV22" s="772"/>
      <c r="LBW22" s="772"/>
      <c r="LBX22" s="772"/>
      <c r="LBY22" s="772"/>
      <c r="LBZ22" s="773"/>
      <c r="LCA22" s="772"/>
      <c r="LCB22" s="772"/>
      <c r="LCC22" s="772"/>
      <c r="LCD22" s="772"/>
      <c r="LCE22" s="772"/>
      <c r="LCF22" s="773"/>
      <c r="LCG22" s="772"/>
      <c r="LCH22" s="772"/>
      <c r="LCI22" s="772"/>
      <c r="LCJ22" s="772"/>
      <c r="LCK22" s="772"/>
      <c r="LCL22" s="773"/>
      <c r="LCM22" s="772"/>
      <c r="LCN22" s="772"/>
      <c r="LCO22" s="772"/>
      <c r="LCP22" s="772"/>
      <c r="LCQ22" s="772"/>
      <c r="LCR22" s="773"/>
      <c r="LCS22" s="772"/>
      <c r="LCT22" s="772"/>
      <c r="LCU22" s="772"/>
      <c r="LCV22" s="772"/>
      <c r="LCW22" s="772"/>
      <c r="LCX22" s="773"/>
      <c r="LCY22" s="772"/>
      <c r="LCZ22" s="772"/>
      <c r="LDA22" s="772"/>
      <c r="LDB22" s="772"/>
      <c r="LDC22" s="772"/>
      <c r="LDD22" s="773"/>
      <c r="LDE22" s="772"/>
      <c r="LDF22" s="772"/>
      <c r="LDG22" s="772"/>
      <c r="LDH22" s="772"/>
      <c r="LDI22" s="772"/>
      <c r="LDJ22" s="773"/>
      <c r="LDK22" s="772"/>
      <c r="LDL22" s="772"/>
      <c r="LDM22" s="772"/>
      <c r="LDN22" s="772"/>
      <c r="LDO22" s="772"/>
      <c r="LDP22" s="773"/>
      <c r="LDQ22" s="772"/>
      <c r="LDR22" s="772"/>
      <c r="LDS22" s="772"/>
      <c r="LDT22" s="772"/>
      <c r="LDU22" s="772"/>
      <c r="LDV22" s="773"/>
      <c r="LDW22" s="772"/>
      <c r="LDX22" s="772"/>
      <c r="LDY22" s="772"/>
      <c r="LDZ22" s="772"/>
      <c r="LEA22" s="772"/>
      <c r="LEB22" s="773"/>
      <c r="LEC22" s="772"/>
      <c r="LED22" s="772"/>
      <c r="LEE22" s="772"/>
      <c r="LEF22" s="772"/>
      <c r="LEG22" s="772"/>
      <c r="LEH22" s="773"/>
      <c r="LEI22" s="772"/>
      <c r="LEJ22" s="772"/>
      <c r="LEK22" s="772"/>
      <c r="LEL22" s="772"/>
      <c r="LEM22" s="772"/>
      <c r="LEN22" s="773"/>
      <c r="LEO22" s="772"/>
      <c r="LEP22" s="772"/>
      <c r="LEQ22" s="772"/>
      <c r="LER22" s="772"/>
      <c r="LES22" s="772"/>
      <c r="LET22" s="773"/>
      <c r="LEU22" s="772"/>
      <c r="LEV22" s="772"/>
      <c r="LEW22" s="772"/>
      <c r="LEX22" s="772"/>
      <c r="LEY22" s="772"/>
      <c r="LEZ22" s="773"/>
      <c r="LFA22" s="772"/>
      <c r="LFB22" s="772"/>
      <c r="LFC22" s="772"/>
      <c r="LFD22" s="772"/>
      <c r="LFE22" s="772"/>
      <c r="LFF22" s="773"/>
      <c r="LFG22" s="772"/>
      <c r="LFH22" s="772"/>
      <c r="LFI22" s="772"/>
      <c r="LFJ22" s="772"/>
      <c r="LFK22" s="772"/>
      <c r="LFL22" s="773"/>
      <c r="LFM22" s="772"/>
      <c r="LFN22" s="772"/>
      <c r="LFO22" s="772"/>
      <c r="LFP22" s="772"/>
      <c r="LFQ22" s="772"/>
      <c r="LFR22" s="773"/>
      <c r="LFS22" s="772"/>
      <c r="LFT22" s="772"/>
      <c r="LFU22" s="772"/>
      <c r="LFV22" s="772"/>
      <c r="LFW22" s="772"/>
      <c r="LFX22" s="773"/>
      <c r="LFY22" s="772"/>
      <c r="LFZ22" s="772"/>
      <c r="LGA22" s="772"/>
      <c r="LGB22" s="772"/>
      <c r="LGC22" s="772"/>
      <c r="LGD22" s="773"/>
      <c r="LGE22" s="772"/>
      <c r="LGF22" s="772"/>
      <c r="LGG22" s="772"/>
      <c r="LGH22" s="772"/>
      <c r="LGI22" s="772"/>
      <c r="LGJ22" s="773"/>
      <c r="LGK22" s="772"/>
      <c r="LGL22" s="772"/>
      <c r="LGM22" s="772"/>
      <c r="LGN22" s="772"/>
      <c r="LGO22" s="772"/>
      <c r="LGP22" s="773"/>
      <c r="LGQ22" s="772"/>
      <c r="LGR22" s="772"/>
      <c r="LGS22" s="772"/>
      <c r="LGT22" s="772"/>
      <c r="LGU22" s="772"/>
      <c r="LGV22" s="773"/>
      <c r="LGW22" s="772"/>
      <c r="LGX22" s="772"/>
      <c r="LGY22" s="772"/>
      <c r="LGZ22" s="772"/>
      <c r="LHA22" s="772"/>
      <c r="LHB22" s="773"/>
      <c r="LHC22" s="772"/>
      <c r="LHD22" s="772"/>
      <c r="LHE22" s="772"/>
      <c r="LHF22" s="772"/>
      <c r="LHG22" s="772"/>
      <c r="LHH22" s="773"/>
      <c r="LHI22" s="772"/>
      <c r="LHJ22" s="772"/>
      <c r="LHK22" s="772"/>
      <c r="LHL22" s="772"/>
      <c r="LHM22" s="772"/>
      <c r="LHN22" s="773"/>
      <c r="LHO22" s="772"/>
      <c r="LHP22" s="772"/>
      <c r="LHQ22" s="772"/>
      <c r="LHR22" s="772"/>
      <c r="LHS22" s="772"/>
      <c r="LHT22" s="773"/>
      <c r="LHU22" s="772"/>
      <c r="LHV22" s="772"/>
      <c r="LHW22" s="772"/>
      <c r="LHX22" s="772"/>
      <c r="LHY22" s="772"/>
      <c r="LHZ22" s="773"/>
      <c r="LIA22" s="772"/>
      <c r="LIB22" s="772"/>
      <c r="LIC22" s="772"/>
      <c r="LID22" s="772"/>
      <c r="LIE22" s="772"/>
      <c r="LIF22" s="773"/>
      <c r="LIG22" s="772"/>
      <c r="LIH22" s="772"/>
      <c r="LII22" s="772"/>
      <c r="LIJ22" s="772"/>
      <c r="LIK22" s="772"/>
      <c r="LIL22" s="773"/>
      <c r="LIM22" s="772"/>
      <c r="LIN22" s="772"/>
      <c r="LIO22" s="772"/>
      <c r="LIP22" s="772"/>
      <c r="LIQ22" s="772"/>
      <c r="LIR22" s="773"/>
      <c r="LIS22" s="772"/>
      <c r="LIT22" s="772"/>
      <c r="LIU22" s="772"/>
      <c r="LIV22" s="772"/>
      <c r="LIW22" s="772"/>
      <c r="LIX22" s="773"/>
      <c r="LIY22" s="772"/>
      <c r="LIZ22" s="772"/>
      <c r="LJA22" s="772"/>
      <c r="LJB22" s="772"/>
      <c r="LJC22" s="772"/>
      <c r="LJD22" s="773"/>
      <c r="LJE22" s="772"/>
      <c r="LJF22" s="772"/>
      <c r="LJG22" s="772"/>
      <c r="LJH22" s="772"/>
      <c r="LJI22" s="772"/>
      <c r="LJJ22" s="773"/>
      <c r="LJK22" s="772"/>
      <c r="LJL22" s="772"/>
      <c r="LJM22" s="772"/>
      <c r="LJN22" s="772"/>
      <c r="LJO22" s="772"/>
      <c r="LJP22" s="773"/>
      <c r="LJQ22" s="772"/>
      <c r="LJR22" s="772"/>
      <c r="LJS22" s="772"/>
      <c r="LJT22" s="772"/>
      <c r="LJU22" s="772"/>
      <c r="LJV22" s="773"/>
      <c r="LJW22" s="772"/>
      <c r="LJX22" s="772"/>
      <c r="LJY22" s="772"/>
      <c r="LJZ22" s="772"/>
      <c r="LKA22" s="772"/>
      <c r="LKB22" s="773"/>
      <c r="LKC22" s="772"/>
      <c r="LKD22" s="772"/>
      <c r="LKE22" s="772"/>
      <c r="LKF22" s="772"/>
      <c r="LKG22" s="772"/>
      <c r="LKH22" s="773"/>
      <c r="LKI22" s="772"/>
      <c r="LKJ22" s="772"/>
      <c r="LKK22" s="772"/>
      <c r="LKL22" s="772"/>
      <c r="LKM22" s="772"/>
      <c r="LKN22" s="773"/>
      <c r="LKO22" s="772"/>
      <c r="LKP22" s="772"/>
      <c r="LKQ22" s="772"/>
      <c r="LKR22" s="772"/>
      <c r="LKS22" s="772"/>
      <c r="LKT22" s="773"/>
      <c r="LKU22" s="772"/>
      <c r="LKV22" s="772"/>
      <c r="LKW22" s="772"/>
      <c r="LKX22" s="772"/>
      <c r="LKY22" s="772"/>
      <c r="LKZ22" s="773"/>
      <c r="LLA22" s="772"/>
      <c r="LLB22" s="772"/>
      <c r="LLC22" s="772"/>
      <c r="LLD22" s="772"/>
      <c r="LLE22" s="772"/>
      <c r="LLF22" s="773"/>
      <c r="LLG22" s="772"/>
      <c r="LLH22" s="772"/>
      <c r="LLI22" s="772"/>
      <c r="LLJ22" s="772"/>
      <c r="LLK22" s="772"/>
      <c r="LLL22" s="773"/>
      <c r="LLM22" s="772"/>
      <c r="LLN22" s="772"/>
      <c r="LLO22" s="772"/>
      <c r="LLP22" s="772"/>
      <c r="LLQ22" s="772"/>
      <c r="LLR22" s="773"/>
      <c r="LLS22" s="772"/>
      <c r="LLT22" s="772"/>
      <c r="LLU22" s="772"/>
      <c r="LLV22" s="772"/>
      <c r="LLW22" s="772"/>
      <c r="LLX22" s="773"/>
      <c r="LLY22" s="772"/>
      <c r="LLZ22" s="772"/>
      <c r="LMA22" s="772"/>
      <c r="LMB22" s="772"/>
      <c r="LMC22" s="772"/>
      <c r="LMD22" s="773"/>
      <c r="LME22" s="772"/>
      <c r="LMF22" s="772"/>
      <c r="LMG22" s="772"/>
      <c r="LMH22" s="772"/>
      <c r="LMI22" s="772"/>
      <c r="LMJ22" s="773"/>
      <c r="LMK22" s="772"/>
      <c r="LML22" s="772"/>
      <c r="LMM22" s="772"/>
      <c r="LMN22" s="772"/>
      <c r="LMO22" s="772"/>
      <c r="LMP22" s="773"/>
      <c r="LMQ22" s="772"/>
      <c r="LMR22" s="772"/>
      <c r="LMS22" s="772"/>
      <c r="LMT22" s="772"/>
      <c r="LMU22" s="772"/>
      <c r="LMV22" s="773"/>
      <c r="LMW22" s="772"/>
      <c r="LMX22" s="772"/>
      <c r="LMY22" s="772"/>
      <c r="LMZ22" s="772"/>
      <c r="LNA22" s="772"/>
      <c r="LNB22" s="773"/>
      <c r="LNC22" s="772"/>
      <c r="LND22" s="772"/>
      <c r="LNE22" s="772"/>
      <c r="LNF22" s="772"/>
      <c r="LNG22" s="772"/>
      <c r="LNH22" s="773"/>
      <c r="LNI22" s="772"/>
      <c r="LNJ22" s="772"/>
      <c r="LNK22" s="772"/>
      <c r="LNL22" s="772"/>
      <c r="LNM22" s="772"/>
      <c r="LNN22" s="773"/>
      <c r="LNO22" s="772"/>
      <c r="LNP22" s="772"/>
      <c r="LNQ22" s="772"/>
      <c r="LNR22" s="772"/>
      <c r="LNS22" s="772"/>
      <c r="LNT22" s="773"/>
      <c r="LNU22" s="772"/>
      <c r="LNV22" s="772"/>
      <c r="LNW22" s="772"/>
      <c r="LNX22" s="772"/>
      <c r="LNY22" s="772"/>
      <c r="LNZ22" s="773"/>
      <c r="LOA22" s="772"/>
      <c r="LOB22" s="772"/>
      <c r="LOC22" s="772"/>
      <c r="LOD22" s="772"/>
      <c r="LOE22" s="772"/>
      <c r="LOF22" s="773"/>
      <c r="LOG22" s="772"/>
      <c r="LOH22" s="772"/>
      <c r="LOI22" s="772"/>
      <c r="LOJ22" s="772"/>
      <c r="LOK22" s="772"/>
      <c r="LOL22" s="773"/>
      <c r="LOM22" s="772"/>
      <c r="LON22" s="772"/>
      <c r="LOO22" s="772"/>
      <c r="LOP22" s="772"/>
      <c r="LOQ22" s="772"/>
      <c r="LOR22" s="773"/>
      <c r="LOS22" s="772"/>
      <c r="LOT22" s="772"/>
      <c r="LOU22" s="772"/>
      <c r="LOV22" s="772"/>
      <c r="LOW22" s="772"/>
      <c r="LOX22" s="773"/>
      <c r="LOY22" s="772"/>
      <c r="LOZ22" s="772"/>
      <c r="LPA22" s="772"/>
      <c r="LPB22" s="772"/>
      <c r="LPC22" s="772"/>
      <c r="LPD22" s="773"/>
      <c r="LPE22" s="772"/>
      <c r="LPF22" s="772"/>
      <c r="LPG22" s="772"/>
      <c r="LPH22" s="772"/>
      <c r="LPI22" s="772"/>
      <c r="LPJ22" s="773"/>
      <c r="LPK22" s="772"/>
      <c r="LPL22" s="772"/>
      <c r="LPM22" s="772"/>
      <c r="LPN22" s="772"/>
      <c r="LPO22" s="772"/>
      <c r="LPP22" s="773"/>
      <c r="LPQ22" s="772"/>
      <c r="LPR22" s="772"/>
      <c r="LPS22" s="772"/>
      <c r="LPT22" s="772"/>
      <c r="LPU22" s="772"/>
      <c r="LPV22" s="773"/>
      <c r="LPW22" s="772"/>
      <c r="LPX22" s="772"/>
      <c r="LPY22" s="772"/>
      <c r="LPZ22" s="772"/>
      <c r="LQA22" s="772"/>
      <c r="LQB22" s="773"/>
      <c r="LQC22" s="772"/>
      <c r="LQD22" s="772"/>
      <c r="LQE22" s="772"/>
      <c r="LQF22" s="772"/>
      <c r="LQG22" s="772"/>
      <c r="LQH22" s="773"/>
      <c r="LQI22" s="772"/>
      <c r="LQJ22" s="772"/>
      <c r="LQK22" s="772"/>
      <c r="LQL22" s="772"/>
      <c r="LQM22" s="772"/>
      <c r="LQN22" s="773"/>
      <c r="LQO22" s="772"/>
      <c r="LQP22" s="772"/>
      <c r="LQQ22" s="772"/>
      <c r="LQR22" s="772"/>
      <c r="LQS22" s="772"/>
      <c r="LQT22" s="773"/>
      <c r="LQU22" s="772"/>
      <c r="LQV22" s="772"/>
      <c r="LQW22" s="772"/>
      <c r="LQX22" s="772"/>
      <c r="LQY22" s="772"/>
      <c r="LQZ22" s="773"/>
      <c r="LRA22" s="772"/>
      <c r="LRB22" s="772"/>
      <c r="LRC22" s="772"/>
      <c r="LRD22" s="772"/>
      <c r="LRE22" s="772"/>
      <c r="LRF22" s="773"/>
      <c r="LRG22" s="772"/>
      <c r="LRH22" s="772"/>
      <c r="LRI22" s="772"/>
      <c r="LRJ22" s="772"/>
      <c r="LRK22" s="772"/>
      <c r="LRL22" s="773"/>
      <c r="LRM22" s="772"/>
      <c r="LRN22" s="772"/>
      <c r="LRO22" s="772"/>
      <c r="LRP22" s="772"/>
      <c r="LRQ22" s="772"/>
      <c r="LRR22" s="773"/>
      <c r="LRS22" s="772"/>
      <c r="LRT22" s="772"/>
      <c r="LRU22" s="772"/>
      <c r="LRV22" s="772"/>
      <c r="LRW22" s="772"/>
      <c r="LRX22" s="773"/>
      <c r="LRY22" s="772"/>
      <c r="LRZ22" s="772"/>
      <c r="LSA22" s="772"/>
      <c r="LSB22" s="772"/>
      <c r="LSC22" s="772"/>
      <c r="LSD22" s="773"/>
      <c r="LSE22" s="772"/>
      <c r="LSF22" s="772"/>
      <c r="LSG22" s="772"/>
      <c r="LSH22" s="772"/>
      <c r="LSI22" s="772"/>
      <c r="LSJ22" s="773"/>
      <c r="LSK22" s="772"/>
      <c r="LSL22" s="772"/>
      <c r="LSM22" s="772"/>
      <c r="LSN22" s="772"/>
      <c r="LSO22" s="772"/>
      <c r="LSP22" s="773"/>
      <c r="LSQ22" s="772"/>
      <c r="LSR22" s="772"/>
      <c r="LSS22" s="772"/>
      <c r="LST22" s="772"/>
      <c r="LSU22" s="772"/>
      <c r="LSV22" s="773"/>
      <c r="LSW22" s="772"/>
      <c r="LSX22" s="772"/>
      <c r="LSY22" s="772"/>
      <c r="LSZ22" s="772"/>
      <c r="LTA22" s="772"/>
      <c r="LTB22" s="773"/>
      <c r="LTC22" s="772"/>
      <c r="LTD22" s="772"/>
      <c r="LTE22" s="772"/>
      <c r="LTF22" s="772"/>
      <c r="LTG22" s="772"/>
      <c r="LTH22" s="773"/>
      <c r="LTI22" s="772"/>
      <c r="LTJ22" s="772"/>
      <c r="LTK22" s="772"/>
      <c r="LTL22" s="772"/>
      <c r="LTM22" s="772"/>
      <c r="LTN22" s="773"/>
      <c r="LTO22" s="772"/>
      <c r="LTP22" s="772"/>
      <c r="LTQ22" s="772"/>
      <c r="LTR22" s="772"/>
      <c r="LTS22" s="772"/>
      <c r="LTT22" s="773"/>
      <c r="LTU22" s="772"/>
      <c r="LTV22" s="772"/>
      <c r="LTW22" s="772"/>
      <c r="LTX22" s="772"/>
      <c r="LTY22" s="772"/>
      <c r="LTZ22" s="773"/>
      <c r="LUA22" s="772"/>
      <c r="LUB22" s="772"/>
      <c r="LUC22" s="772"/>
      <c r="LUD22" s="772"/>
      <c r="LUE22" s="772"/>
      <c r="LUF22" s="773"/>
      <c r="LUG22" s="772"/>
      <c r="LUH22" s="772"/>
      <c r="LUI22" s="772"/>
      <c r="LUJ22" s="772"/>
      <c r="LUK22" s="772"/>
      <c r="LUL22" s="773"/>
      <c r="LUM22" s="772"/>
      <c r="LUN22" s="772"/>
      <c r="LUO22" s="772"/>
      <c r="LUP22" s="772"/>
      <c r="LUQ22" s="772"/>
      <c r="LUR22" s="773"/>
      <c r="LUS22" s="772"/>
      <c r="LUT22" s="772"/>
      <c r="LUU22" s="772"/>
      <c r="LUV22" s="772"/>
      <c r="LUW22" s="772"/>
      <c r="LUX22" s="773"/>
      <c r="LUY22" s="772"/>
      <c r="LUZ22" s="772"/>
      <c r="LVA22" s="772"/>
      <c r="LVB22" s="772"/>
      <c r="LVC22" s="772"/>
      <c r="LVD22" s="773"/>
      <c r="LVE22" s="772"/>
      <c r="LVF22" s="772"/>
      <c r="LVG22" s="772"/>
      <c r="LVH22" s="772"/>
      <c r="LVI22" s="772"/>
      <c r="LVJ22" s="773"/>
      <c r="LVK22" s="772"/>
      <c r="LVL22" s="772"/>
      <c r="LVM22" s="772"/>
      <c r="LVN22" s="772"/>
      <c r="LVO22" s="772"/>
      <c r="LVP22" s="773"/>
      <c r="LVQ22" s="772"/>
      <c r="LVR22" s="772"/>
      <c r="LVS22" s="772"/>
      <c r="LVT22" s="772"/>
      <c r="LVU22" s="772"/>
      <c r="LVV22" s="773"/>
      <c r="LVW22" s="772"/>
      <c r="LVX22" s="772"/>
      <c r="LVY22" s="772"/>
      <c r="LVZ22" s="772"/>
      <c r="LWA22" s="772"/>
      <c r="LWB22" s="773"/>
      <c r="LWC22" s="772"/>
      <c r="LWD22" s="772"/>
      <c r="LWE22" s="772"/>
      <c r="LWF22" s="772"/>
      <c r="LWG22" s="772"/>
      <c r="LWH22" s="773"/>
      <c r="LWI22" s="772"/>
      <c r="LWJ22" s="772"/>
      <c r="LWK22" s="772"/>
      <c r="LWL22" s="772"/>
      <c r="LWM22" s="772"/>
      <c r="LWN22" s="773"/>
      <c r="LWO22" s="772"/>
      <c r="LWP22" s="772"/>
      <c r="LWQ22" s="772"/>
      <c r="LWR22" s="772"/>
      <c r="LWS22" s="772"/>
      <c r="LWT22" s="773"/>
      <c r="LWU22" s="772"/>
      <c r="LWV22" s="772"/>
      <c r="LWW22" s="772"/>
      <c r="LWX22" s="772"/>
      <c r="LWY22" s="772"/>
      <c r="LWZ22" s="773"/>
      <c r="LXA22" s="772"/>
      <c r="LXB22" s="772"/>
      <c r="LXC22" s="772"/>
      <c r="LXD22" s="772"/>
      <c r="LXE22" s="772"/>
      <c r="LXF22" s="773"/>
      <c r="LXG22" s="772"/>
      <c r="LXH22" s="772"/>
      <c r="LXI22" s="772"/>
      <c r="LXJ22" s="772"/>
      <c r="LXK22" s="772"/>
      <c r="LXL22" s="773"/>
      <c r="LXM22" s="772"/>
      <c r="LXN22" s="772"/>
      <c r="LXO22" s="772"/>
      <c r="LXP22" s="772"/>
      <c r="LXQ22" s="772"/>
      <c r="LXR22" s="773"/>
      <c r="LXS22" s="772"/>
      <c r="LXT22" s="772"/>
      <c r="LXU22" s="772"/>
      <c r="LXV22" s="772"/>
      <c r="LXW22" s="772"/>
      <c r="LXX22" s="773"/>
      <c r="LXY22" s="772"/>
      <c r="LXZ22" s="772"/>
      <c r="LYA22" s="772"/>
      <c r="LYB22" s="772"/>
      <c r="LYC22" s="772"/>
      <c r="LYD22" s="773"/>
      <c r="LYE22" s="772"/>
      <c r="LYF22" s="772"/>
      <c r="LYG22" s="772"/>
      <c r="LYH22" s="772"/>
      <c r="LYI22" s="772"/>
      <c r="LYJ22" s="773"/>
      <c r="LYK22" s="772"/>
      <c r="LYL22" s="772"/>
      <c r="LYM22" s="772"/>
      <c r="LYN22" s="772"/>
      <c r="LYO22" s="772"/>
      <c r="LYP22" s="773"/>
      <c r="LYQ22" s="772"/>
      <c r="LYR22" s="772"/>
      <c r="LYS22" s="772"/>
      <c r="LYT22" s="772"/>
      <c r="LYU22" s="772"/>
      <c r="LYV22" s="773"/>
      <c r="LYW22" s="772"/>
      <c r="LYX22" s="772"/>
      <c r="LYY22" s="772"/>
      <c r="LYZ22" s="772"/>
      <c r="LZA22" s="772"/>
      <c r="LZB22" s="773"/>
      <c r="LZC22" s="772"/>
      <c r="LZD22" s="772"/>
      <c r="LZE22" s="772"/>
      <c r="LZF22" s="772"/>
      <c r="LZG22" s="772"/>
      <c r="LZH22" s="773"/>
      <c r="LZI22" s="772"/>
      <c r="LZJ22" s="772"/>
      <c r="LZK22" s="772"/>
      <c r="LZL22" s="772"/>
      <c r="LZM22" s="772"/>
      <c r="LZN22" s="773"/>
      <c r="LZO22" s="772"/>
      <c r="LZP22" s="772"/>
      <c r="LZQ22" s="772"/>
      <c r="LZR22" s="772"/>
      <c r="LZS22" s="772"/>
      <c r="LZT22" s="773"/>
      <c r="LZU22" s="772"/>
      <c r="LZV22" s="772"/>
      <c r="LZW22" s="772"/>
      <c r="LZX22" s="772"/>
      <c r="LZY22" s="772"/>
      <c r="LZZ22" s="773"/>
      <c r="MAA22" s="772"/>
      <c r="MAB22" s="772"/>
      <c r="MAC22" s="772"/>
      <c r="MAD22" s="772"/>
      <c r="MAE22" s="772"/>
      <c r="MAF22" s="773"/>
      <c r="MAG22" s="772"/>
      <c r="MAH22" s="772"/>
      <c r="MAI22" s="772"/>
      <c r="MAJ22" s="772"/>
      <c r="MAK22" s="772"/>
      <c r="MAL22" s="773"/>
      <c r="MAM22" s="772"/>
      <c r="MAN22" s="772"/>
      <c r="MAO22" s="772"/>
      <c r="MAP22" s="772"/>
      <c r="MAQ22" s="772"/>
      <c r="MAR22" s="773"/>
      <c r="MAS22" s="772"/>
      <c r="MAT22" s="772"/>
      <c r="MAU22" s="772"/>
      <c r="MAV22" s="772"/>
      <c r="MAW22" s="772"/>
      <c r="MAX22" s="773"/>
      <c r="MAY22" s="772"/>
      <c r="MAZ22" s="772"/>
      <c r="MBA22" s="772"/>
      <c r="MBB22" s="772"/>
      <c r="MBC22" s="772"/>
      <c r="MBD22" s="773"/>
      <c r="MBE22" s="772"/>
      <c r="MBF22" s="772"/>
      <c r="MBG22" s="772"/>
      <c r="MBH22" s="772"/>
      <c r="MBI22" s="772"/>
      <c r="MBJ22" s="773"/>
      <c r="MBK22" s="772"/>
      <c r="MBL22" s="772"/>
      <c r="MBM22" s="772"/>
      <c r="MBN22" s="772"/>
      <c r="MBO22" s="772"/>
      <c r="MBP22" s="773"/>
      <c r="MBQ22" s="772"/>
      <c r="MBR22" s="772"/>
      <c r="MBS22" s="772"/>
      <c r="MBT22" s="772"/>
      <c r="MBU22" s="772"/>
      <c r="MBV22" s="773"/>
      <c r="MBW22" s="772"/>
      <c r="MBX22" s="772"/>
      <c r="MBY22" s="772"/>
      <c r="MBZ22" s="772"/>
      <c r="MCA22" s="772"/>
      <c r="MCB22" s="773"/>
      <c r="MCC22" s="772"/>
      <c r="MCD22" s="772"/>
      <c r="MCE22" s="772"/>
      <c r="MCF22" s="772"/>
      <c r="MCG22" s="772"/>
      <c r="MCH22" s="773"/>
      <c r="MCI22" s="772"/>
      <c r="MCJ22" s="772"/>
      <c r="MCK22" s="772"/>
      <c r="MCL22" s="772"/>
      <c r="MCM22" s="772"/>
      <c r="MCN22" s="773"/>
      <c r="MCO22" s="772"/>
      <c r="MCP22" s="772"/>
      <c r="MCQ22" s="772"/>
      <c r="MCR22" s="772"/>
      <c r="MCS22" s="772"/>
      <c r="MCT22" s="773"/>
      <c r="MCU22" s="772"/>
      <c r="MCV22" s="772"/>
      <c r="MCW22" s="772"/>
      <c r="MCX22" s="772"/>
      <c r="MCY22" s="772"/>
      <c r="MCZ22" s="773"/>
      <c r="MDA22" s="772"/>
      <c r="MDB22" s="772"/>
      <c r="MDC22" s="772"/>
      <c r="MDD22" s="772"/>
      <c r="MDE22" s="772"/>
      <c r="MDF22" s="773"/>
      <c r="MDG22" s="772"/>
      <c r="MDH22" s="772"/>
      <c r="MDI22" s="772"/>
      <c r="MDJ22" s="772"/>
      <c r="MDK22" s="772"/>
      <c r="MDL22" s="773"/>
      <c r="MDM22" s="772"/>
      <c r="MDN22" s="772"/>
      <c r="MDO22" s="772"/>
      <c r="MDP22" s="772"/>
      <c r="MDQ22" s="772"/>
      <c r="MDR22" s="773"/>
      <c r="MDS22" s="772"/>
      <c r="MDT22" s="772"/>
      <c r="MDU22" s="772"/>
      <c r="MDV22" s="772"/>
      <c r="MDW22" s="772"/>
      <c r="MDX22" s="773"/>
      <c r="MDY22" s="772"/>
      <c r="MDZ22" s="772"/>
      <c r="MEA22" s="772"/>
      <c r="MEB22" s="772"/>
      <c r="MEC22" s="772"/>
      <c r="MED22" s="773"/>
      <c r="MEE22" s="772"/>
      <c r="MEF22" s="772"/>
      <c r="MEG22" s="772"/>
      <c r="MEH22" s="772"/>
      <c r="MEI22" s="772"/>
      <c r="MEJ22" s="773"/>
      <c r="MEK22" s="772"/>
      <c r="MEL22" s="772"/>
      <c r="MEM22" s="772"/>
      <c r="MEN22" s="772"/>
      <c r="MEO22" s="772"/>
      <c r="MEP22" s="773"/>
      <c r="MEQ22" s="772"/>
      <c r="MER22" s="772"/>
      <c r="MES22" s="772"/>
      <c r="MET22" s="772"/>
      <c r="MEU22" s="772"/>
      <c r="MEV22" s="773"/>
      <c r="MEW22" s="772"/>
      <c r="MEX22" s="772"/>
      <c r="MEY22" s="772"/>
      <c r="MEZ22" s="772"/>
      <c r="MFA22" s="772"/>
      <c r="MFB22" s="773"/>
      <c r="MFC22" s="772"/>
      <c r="MFD22" s="772"/>
      <c r="MFE22" s="772"/>
      <c r="MFF22" s="772"/>
      <c r="MFG22" s="772"/>
      <c r="MFH22" s="773"/>
      <c r="MFI22" s="772"/>
      <c r="MFJ22" s="772"/>
      <c r="MFK22" s="772"/>
      <c r="MFL22" s="772"/>
      <c r="MFM22" s="772"/>
      <c r="MFN22" s="773"/>
      <c r="MFO22" s="772"/>
      <c r="MFP22" s="772"/>
      <c r="MFQ22" s="772"/>
      <c r="MFR22" s="772"/>
      <c r="MFS22" s="772"/>
      <c r="MFT22" s="773"/>
      <c r="MFU22" s="772"/>
      <c r="MFV22" s="772"/>
      <c r="MFW22" s="772"/>
      <c r="MFX22" s="772"/>
      <c r="MFY22" s="772"/>
      <c r="MFZ22" s="773"/>
      <c r="MGA22" s="772"/>
      <c r="MGB22" s="772"/>
      <c r="MGC22" s="772"/>
      <c r="MGD22" s="772"/>
      <c r="MGE22" s="772"/>
      <c r="MGF22" s="773"/>
      <c r="MGG22" s="772"/>
      <c r="MGH22" s="772"/>
      <c r="MGI22" s="772"/>
      <c r="MGJ22" s="772"/>
      <c r="MGK22" s="772"/>
      <c r="MGL22" s="773"/>
      <c r="MGM22" s="772"/>
      <c r="MGN22" s="772"/>
      <c r="MGO22" s="772"/>
      <c r="MGP22" s="772"/>
      <c r="MGQ22" s="772"/>
      <c r="MGR22" s="773"/>
      <c r="MGS22" s="772"/>
      <c r="MGT22" s="772"/>
      <c r="MGU22" s="772"/>
      <c r="MGV22" s="772"/>
      <c r="MGW22" s="772"/>
      <c r="MGX22" s="773"/>
      <c r="MGY22" s="772"/>
      <c r="MGZ22" s="772"/>
      <c r="MHA22" s="772"/>
      <c r="MHB22" s="772"/>
      <c r="MHC22" s="772"/>
      <c r="MHD22" s="773"/>
      <c r="MHE22" s="772"/>
      <c r="MHF22" s="772"/>
      <c r="MHG22" s="772"/>
      <c r="MHH22" s="772"/>
      <c r="MHI22" s="772"/>
      <c r="MHJ22" s="773"/>
      <c r="MHK22" s="772"/>
      <c r="MHL22" s="772"/>
      <c r="MHM22" s="772"/>
      <c r="MHN22" s="772"/>
      <c r="MHO22" s="772"/>
      <c r="MHP22" s="773"/>
      <c r="MHQ22" s="772"/>
      <c r="MHR22" s="772"/>
      <c r="MHS22" s="772"/>
      <c r="MHT22" s="772"/>
      <c r="MHU22" s="772"/>
      <c r="MHV22" s="773"/>
      <c r="MHW22" s="772"/>
      <c r="MHX22" s="772"/>
      <c r="MHY22" s="772"/>
      <c r="MHZ22" s="772"/>
      <c r="MIA22" s="772"/>
      <c r="MIB22" s="773"/>
      <c r="MIC22" s="772"/>
      <c r="MID22" s="772"/>
      <c r="MIE22" s="772"/>
      <c r="MIF22" s="772"/>
      <c r="MIG22" s="772"/>
      <c r="MIH22" s="773"/>
      <c r="MII22" s="772"/>
      <c r="MIJ22" s="772"/>
      <c r="MIK22" s="772"/>
      <c r="MIL22" s="772"/>
      <c r="MIM22" s="772"/>
      <c r="MIN22" s="773"/>
      <c r="MIO22" s="772"/>
      <c r="MIP22" s="772"/>
      <c r="MIQ22" s="772"/>
      <c r="MIR22" s="772"/>
      <c r="MIS22" s="772"/>
      <c r="MIT22" s="773"/>
      <c r="MIU22" s="772"/>
      <c r="MIV22" s="772"/>
      <c r="MIW22" s="772"/>
      <c r="MIX22" s="772"/>
      <c r="MIY22" s="772"/>
      <c r="MIZ22" s="773"/>
      <c r="MJA22" s="772"/>
      <c r="MJB22" s="772"/>
      <c r="MJC22" s="772"/>
      <c r="MJD22" s="772"/>
      <c r="MJE22" s="772"/>
      <c r="MJF22" s="773"/>
      <c r="MJG22" s="772"/>
      <c r="MJH22" s="772"/>
      <c r="MJI22" s="772"/>
      <c r="MJJ22" s="772"/>
      <c r="MJK22" s="772"/>
      <c r="MJL22" s="773"/>
      <c r="MJM22" s="772"/>
      <c r="MJN22" s="772"/>
      <c r="MJO22" s="772"/>
      <c r="MJP22" s="772"/>
      <c r="MJQ22" s="772"/>
      <c r="MJR22" s="773"/>
      <c r="MJS22" s="772"/>
      <c r="MJT22" s="772"/>
      <c r="MJU22" s="772"/>
      <c r="MJV22" s="772"/>
      <c r="MJW22" s="772"/>
      <c r="MJX22" s="773"/>
      <c r="MJY22" s="772"/>
      <c r="MJZ22" s="772"/>
      <c r="MKA22" s="772"/>
      <c r="MKB22" s="772"/>
      <c r="MKC22" s="772"/>
      <c r="MKD22" s="773"/>
      <c r="MKE22" s="772"/>
      <c r="MKF22" s="772"/>
      <c r="MKG22" s="772"/>
      <c r="MKH22" s="772"/>
      <c r="MKI22" s="772"/>
      <c r="MKJ22" s="773"/>
      <c r="MKK22" s="772"/>
      <c r="MKL22" s="772"/>
      <c r="MKM22" s="772"/>
      <c r="MKN22" s="772"/>
      <c r="MKO22" s="772"/>
      <c r="MKP22" s="773"/>
      <c r="MKQ22" s="772"/>
      <c r="MKR22" s="772"/>
      <c r="MKS22" s="772"/>
      <c r="MKT22" s="772"/>
      <c r="MKU22" s="772"/>
      <c r="MKV22" s="773"/>
      <c r="MKW22" s="772"/>
      <c r="MKX22" s="772"/>
      <c r="MKY22" s="772"/>
      <c r="MKZ22" s="772"/>
      <c r="MLA22" s="772"/>
      <c r="MLB22" s="773"/>
      <c r="MLC22" s="772"/>
      <c r="MLD22" s="772"/>
      <c r="MLE22" s="772"/>
      <c r="MLF22" s="772"/>
      <c r="MLG22" s="772"/>
      <c r="MLH22" s="773"/>
      <c r="MLI22" s="772"/>
      <c r="MLJ22" s="772"/>
      <c r="MLK22" s="772"/>
      <c r="MLL22" s="772"/>
      <c r="MLM22" s="772"/>
      <c r="MLN22" s="773"/>
      <c r="MLO22" s="772"/>
      <c r="MLP22" s="772"/>
      <c r="MLQ22" s="772"/>
      <c r="MLR22" s="772"/>
      <c r="MLS22" s="772"/>
      <c r="MLT22" s="773"/>
      <c r="MLU22" s="772"/>
      <c r="MLV22" s="772"/>
      <c r="MLW22" s="772"/>
      <c r="MLX22" s="772"/>
      <c r="MLY22" s="772"/>
      <c r="MLZ22" s="773"/>
      <c r="MMA22" s="772"/>
      <c r="MMB22" s="772"/>
      <c r="MMC22" s="772"/>
      <c r="MMD22" s="772"/>
      <c r="MME22" s="772"/>
      <c r="MMF22" s="773"/>
      <c r="MMG22" s="772"/>
      <c r="MMH22" s="772"/>
      <c r="MMI22" s="772"/>
      <c r="MMJ22" s="772"/>
      <c r="MMK22" s="772"/>
      <c r="MML22" s="773"/>
      <c r="MMM22" s="772"/>
      <c r="MMN22" s="772"/>
      <c r="MMO22" s="772"/>
      <c r="MMP22" s="772"/>
      <c r="MMQ22" s="772"/>
      <c r="MMR22" s="773"/>
      <c r="MMS22" s="772"/>
      <c r="MMT22" s="772"/>
      <c r="MMU22" s="772"/>
      <c r="MMV22" s="772"/>
      <c r="MMW22" s="772"/>
      <c r="MMX22" s="773"/>
      <c r="MMY22" s="772"/>
      <c r="MMZ22" s="772"/>
      <c r="MNA22" s="772"/>
      <c r="MNB22" s="772"/>
      <c r="MNC22" s="772"/>
      <c r="MND22" s="773"/>
      <c r="MNE22" s="772"/>
      <c r="MNF22" s="772"/>
      <c r="MNG22" s="772"/>
      <c r="MNH22" s="772"/>
      <c r="MNI22" s="772"/>
      <c r="MNJ22" s="773"/>
      <c r="MNK22" s="772"/>
      <c r="MNL22" s="772"/>
      <c r="MNM22" s="772"/>
      <c r="MNN22" s="772"/>
      <c r="MNO22" s="772"/>
      <c r="MNP22" s="773"/>
      <c r="MNQ22" s="772"/>
      <c r="MNR22" s="772"/>
      <c r="MNS22" s="772"/>
      <c r="MNT22" s="772"/>
      <c r="MNU22" s="772"/>
      <c r="MNV22" s="773"/>
      <c r="MNW22" s="772"/>
      <c r="MNX22" s="772"/>
      <c r="MNY22" s="772"/>
      <c r="MNZ22" s="772"/>
      <c r="MOA22" s="772"/>
      <c r="MOB22" s="773"/>
      <c r="MOC22" s="772"/>
      <c r="MOD22" s="772"/>
      <c r="MOE22" s="772"/>
      <c r="MOF22" s="772"/>
      <c r="MOG22" s="772"/>
      <c r="MOH22" s="773"/>
      <c r="MOI22" s="772"/>
      <c r="MOJ22" s="772"/>
      <c r="MOK22" s="772"/>
      <c r="MOL22" s="772"/>
      <c r="MOM22" s="772"/>
      <c r="MON22" s="773"/>
      <c r="MOO22" s="772"/>
      <c r="MOP22" s="772"/>
      <c r="MOQ22" s="772"/>
      <c r="MOR22" s="772"/>
      <c r="MOS22" s="772"/>
      <c r="MOT22" s="773"/>
      <c r="MOU22" s="772"/>
      <c r="MOV22" s="772"/>
      <c r="MOW22" s="772"/>
      <c r="MOX22" s="772"/>
      <c r="MOY22" s="772"/>
      <c r="MOZ22" s="773"/>
      <c r="MPA22" s="772"/>
      <c r="MPB22" s="772"/>
      <c r="MPC22" s="772"/>
      <c r="MPD22" s="772"/>
      <c r="MPE22" s="772"/>
      <c r="MPF22" s="773"/>
      <c r="MPG22" s="772"/>
      <c r="MPH22" s="772"/>
      <c r="MPI22" s="772"/>
      <c r="MPJ22" s="772"/>
      <c r="MPK22" s="772"/>
      <c r="MPL22" s="773"/>
      <c r="MPM22" s="772"/>
      <c r="MPN22" s="772"/>
      <c r="MPO22" s="772"/>
      <c r="MPP22" s="772"/>
      <c r="MPQ22" s="772"/>
      <c r="MPR22" s="773"/>
      <c r="MPS22" s="772"/>
      <c r="MPT22" s="772"/>
      <c r="MPU22" s="772"/>
      <c r="MPV22" s="772"/>
      <c r="MPW22" s="772"/>
      <c r="MPX22" s="773"/>
      <c r="MPY22" s="772"/>
      <c r="MPZ22" s="772"/>
      <c r="MQA22" s="772"/>
      <c r="MQB22" s="772"/>
      <c r="MQC22" s="772"/>
      <c r="MQD22" s="773"/>
      <c r="MQE22" s="772"/>
      <c r="MQF22" s="772"/>
      <c r="MQG22" s="772"/>
      <c r="MQH22" s="772"/>
      <c r="MQI22" s="772"/>
      <c r="MQJ22" s="773"/>
      <c r="MQK22" s="772"/>
      <c r="MQL22" s="772"/>
      <c r="MQM22" s="772"/>
      <c r="MQN22" s="772"/>
      <c r="MQO22" s="772"/>
      <c r="MQP22" s="773"/>
      <c r="MQQ22" s="772"/>
      <c r="MQR22" s="772"/>
      <c r="MQS22" s="772"/>
      <c r="MQT22" s="772"/>
      <c r="MQU22" s="772"/>
      <c r="MQV22" s="773"/>
      <c r="MQW22" s="772"/>
      <c r="MQX22" s="772"/>
      <c r="MQY22" s="772"/>
      <c r="MQZ22" s="772"/>
      <c r="MRA22" s="772"/>
      <c r="MRB22" s="773"/>
      <c r="MRC22" s="772"/>
      <c r="MRD22" s="772"/>
      <c r="MRE22" s="772"/>
      <c r="MRF22" s="772"/>
      <c r="MRG22" s="772"/>
      <c r="MRH22" s="773"/>
      <c r="MRI22" s="772"/>
      <c r="MRJ22" s="772"/>
      <c r="MRK22" s="772"/>
      <c r="MRL22" s="772"/>
      <c r="MRM22" s="772"/>
      <c r="MRN22" s="773"/>
      <c r="MRO22" s="772"/>
      <c r="MRP22" s="772"/>
      <c r="MRQ22" s="772"/>
      <c r="MRR22" s="772"/>
      <c r="MRS22" s="772"/>
      <c r="MRT22" s="773"/>
      <c r="MRU22" s="772"/>
      <c r="MRV22" s="772"/>
      <c r="MRW22" s="772"/>
      <c r="MRX22" s="772"/>
      <c r="MRY22" s="772"/>
      <c r="MRZ22" s="773"/>
      <c r="MSA22" s="772"/>
      <c r="MSB22" s="772"/>
      <c r="MSC22" s="772"/>
      <c r="MSD22" s="772"/>
      <c r="MSE22" s="772"/>
      <c r="MSF22" s="773"/>
      <c r="MSG22" s="772"/>
      <c r="MSH22" s="772"/>
      <c r="MSI22" s="772"/>
      <c r="MSJ22" s="772"/>
      <c r="MSK22" s="772"/>
      <c r="MSL22" s="773"/>
      <c r="MSM22" s="772"/>
      <c r="MSN22" s="772"/>
      <c r="MSO22" s="772"/>
      <c r="MSP22" s="772"/>
      <c r="MSQ22" s="772"/>
      <c r="MSR22" s="773"/>
      <c r="MSS22" s="772"/>
      <c r="MST22" s="772"/>
      <c r="MSU22" s="772"/>
      <c r="MSV22" s="772"/>
      <c r="MSW22" s="772"/>
      <c r="MSX22" s="773"/>
      <c r="MSY22" s="772"/>
      <c r="MSZ22" s="772"/>
      <c r="MTA22" s="772"/>
      <c r="MTB22" s="772"/>
      <c r="MTC22" s="772"/>
      <c r="MTD22" s="773"/>
      <c r="MTE22" s="772"/>
      <c r="MTF22" s="772"/>
      <c r="MTG22" s="772"/>
      <c r="MTH22" s="772"/>
      <c r="MTI22" s="772"/>
      <c r="MTJ22" s="773"/>
      <c r="MTK22" s="772"/>
      <c r="MTL22" s="772"/>
      <c r="MTM22" s="772"/>
      <c r="MTN22" s="772"/>
      <c r="MTO22" s="772"/>
      <c r="MTP22" s="773"/>
      <c r="MTQ22" s="772"/>
      <c r="MTR22" s="772"/>
      <c r="MTS22" s="772"/>
      <c r="MTT22" s="772"/>
      <c r="MTU22" s="772"/>
      <c r="MTV22" s="773"/>
      <c r="MTW22" s="772"/>
      <c r="MTX22" s="772"/>
      <c r="MTY22" s="772"/>
      <c r="MTZ22" s="772"/>
      <c r="MUA22" s="772"/>
      <c r="MUB22" s="773"/>
      <c r="MUC22" s="772"/>
      <c r="MUD22" s="772"/>
      <c r="MUE22" s="772"/>
      <c r="MUF22" s="772"/>
      <c r="MUG22" s="772"/>
      <c r="MUH22" s="773"/>
      <c r="MUI22" s="772"/>
      <c r="MUJ22" s="772"/>
      <c r="MUK22" s="772"/>
      <c r="MUL22" s="772"/>
      <c r="MUM22" s="772"/>
      <c r="MUN22" s="773"/>
      <c r="MUO22" s="772"/>
      <c r="MUP22" s="772"/>
      <c r="MUQ22" s="772"/>
      <c r="MUR22" s="772"/>
      <c r="MUS22" s="772"/>
      <c r="MUT22" s="773"/>
      <c r="MUU22" s="772"/>
      <c r="MUV22" s="772"/>
      <c r="MUW22" s="772"/>
      <c r="MUX22" s="772"/>
      <c r="MUY22" s="772"/>
      <c r="MUZ22" s="773"/>
      <c r="MVA22" s="772"/>
      <c r="MVB22" s="772"/>
      <c r="MVC22" s="772"/>
      <c r="MVD22" s="772"/>
      <c r="MVE22" s="772"/>
      <c r="MVF22" s="773"/>
      <c r="MVG22" s="772"/>
      <c r="MVH22" s="772"/>
      <c r="MVI22" s="772"/>
      <c r="MVJ22" s="772"/>
      <c r="MVK22" s="772"/>
      <c r="MVL22" s="773"/>
      <c r="MVM22" s="772"/>
      <c r="MVN22" s="772"/>
      <c r="MVO22" s="772"/>
      <c r="MVP22" s="772"/>
      <c r="MVQ22" s="772"/>
      <c r="MVR22" s="773"/>
      <c r="MVS22" s="772"/>
      <c r="MVT22" s="772"/>
      <c r="MVU22" s="772"/>
      <c r="MVV22" s="772"/>
      <c r="MVW22" s="772"/>
      <c r="MVX22" s="773"/>
      <c r="MVY22" s="772"/>
      <c r="MVZ22" s="772"/>
      <c r="MWA22" s="772"/>
      <c r="MWB22" s="772"/>
      <c r="MWC22" s="772"/>
      <c r="MWD22" s="773"/>
      <c r="MWE22" s="772"/>
      <c r="MWF22" s="772"/>
      <c r="MWG22" s="772"/>
      <c r="MWH22" s="772"/>
      <c r="MWI22" s="772"/>
      <c r="MWJ22" s="773"/>
      <c r="MWK22" s="772"/>
      <c r="MWL22" s="772"/>
      <c r="MWM22" s="772"/>
      <c r="MWN22" s="772"/>
      <c r="MWO22" s="772"/>
      <c r="MWP22" s="773"/>
      <c r="MWQ22" s="772"/>
      <c r="MWR22" s="772"/>
      <c r="MWS22" s="772"/>
      <c r="MWT22" s="772"/>
      <c r="MWU22" s="772"/>
      <c r="MWV22" s="773"/>
      <c r="MWW22" s="772"/>
      <c r="MWX22" s="772"/>
      <c r="MWY22" s="772"/>
      <c r="MWZ22" s="772"/>
      <c r="MXA22" s="772"/>
      <c r="MXB22" s="773"/>
      <c r="MXC22" s="772"/>
      <c r="MXD22" s="772"/>
      <c r="MXE22" s="772"/>
      <c r="MXF22" s="772"/>
      <c r="MXG22" s="772"/>
      <c r="MXH22" s="773"/>
      <c r="MXI22" s="772"/>
      <c r="MXJ22" s="772"/>
      <c r="MXK22" s="772"/>
      <c r="MXL22" s="772"/>
      <c r="MXM22" s="772"/>
      <c r="MXN22" s="773"/>
      <c r="MXO22" s="772"/>
      <c r="MXP22" s="772"/>
      <c r="MXQ22" s="772"/>
      <c r="MXR22" s="772"/>
      <c r="MXS22" s="772"/>
      <c r="MXT22" s="773"/>
      <c r="MXU22" s="772"/>
      <c r="MXV22" s="772"/>
      <c r="MXW22" s="772"/>
      <c r="MXX22" s="772"/>
      <c r="MXY22" s="772"/>
      <c r="MXZ22" s="773"/>
      <c r="MYA22" s="772"/>
      <c r="MYB22" s="772"/>
      <c r="MYC22" s="772"/>
      <c r="MYD22" s="772"/>
      <c r="MYE22" s="772"/>
      <c r="MYF22" s="773"/>
      <c r="MYG22" s="772"/>
      <c r="MYH22" s="772"/>
      <c r="MYI22" s="772"/>
      <c r="MYJ22" s="772"/>
      <c r="MYK22" s="772"/>
      <c r="MYL22" s="773"/>
      <c r="MYM22" s="772"/>
      <c r="MYN22" s="772"/>
      <c r="MYO22" s="772"/>
      <c r="MYP22" s="772"/>
      <c r="MYQ22" s="772"/>
      <c r="MYR22" s="773"/>
      <c r="MYS22" s="772"/>
      <c r="MYT22" s="772"/>
      <c r="MYU22" s="772"/>
      <c r="MYV22" s="772"/>
      <c r="MYW22" s="772"/>
      <c r="MYX22" s="773"/>
      <c r="MYY22" s="772"/>
      <c r="MYZ22" s="772"/>
      <c r="MZA22" s="772"/>
      <c r="MZB22" s="772"/>
      <c r="MZC22" s="772"/>
      <c r="MZD22" s="773"/>
      <c r="MZE22" s="772"/>
      <c r="MZF22" s="772"/>
      <c r="MZG22" s="772"/>
      <c r="MZH22" s="772"/>
      <c r="MZI22" s="772"/>
      <c r="MZJ22" s="773"/>
      <c r="MZK22" s="772"/>
      <c r="MZL22" s="772"/>
      <c r="MZM22" s="772"/>
      <c r="MZN22" s="772"/>
      <c r="MZO22" s="772"/>
      <c r="MZP22" s="773"/>
      <c r="MZQ22" s="772"/>
      <c r="MZR22" s="772"/>
      <c r="MZS22" s="772"/>
      <c r="MZT22" s="772"/>
      <c r="MZU22" s="772"/>
      <c r="MZV22" s="773"/>
      <c r="MZW22" s="772"/>
      <c r="MZX22" s="772"/>
      <c r="MZY22" s="772"/>
      <c r="MZZ22" s="772"/>
      <c r="NAA22" s="772"/>
      <c r="NAB22" s="773"/>
      <c r="NAC22" s="772"/>
      <c r="NAD22" s="772"/>
      <c r="NAE22" s="772"/>
      <c r="NAF22" s="772"/>
      <c r="NAG22" s="772"/>
      <c r="NAH22" s="773"/>
      <c r="NAI22" s="772"/>
      <c r="NAJ22" s="772"/>
      <c r="NAK22" s="772"/>
      <c r="NAL22" s="772"/>
      <c r="NAM22" s="772"/>
      <c r="NAN22" s="773"/>
      <c r="NAO22" s="772"/>
      <c r="NAP22" s="772"/>
      <c r="NAQ22" s="772"/>
      <c r="NAR22" s="772"/>
      <c r="NAS22" s="772"/>
      <c r="NAT22" s="773"/>
      <c r="NAU22" s="772"/>
      <c r="NAV22" s="772"/>
      <c r="NAW22" s="772"/>
      <c r="NAX22" s="772"/>
      <c r="NAY22" s="772"/>
      <c r="NAZ22" s="773"/>
      <c r="NBA22" s="772"/>
      <c r="NBB22" s="772"/>
      <c r="NBC22" s="772"/>
      <c r="NBD22" s="772"/>
      <c r="NBE22" s="772"/>
      <c r="NBF22" s="773"/>
      <c r="NBG22" s="772"/>
      <c r="NBH22" s="772"/>
      <c r="NBI22" s="772"/>
      <c r="NBJ22" s="772"/>
      <c r="NBK22" s="772"/>
      <c r="NBL22" s="773"/>
      <c r="NBM22" s="772"/>
      <c r="NBN22" s="772"/>
      <c r="NBO22" s="772"/>
      <c r="NBP22" s="772"/>
      <c r="NBQ22" s="772"/>
      <c r="NBR22" s="773"/>
      <c r="NBS22" s="772"/>
      <c r="NBT22" s="772"/>
      <c r="NBU22" s="772"/>
      <c r="NBV22" s="772"/>
      <c r="NBW22" s="772"/>
      <c r="NBX22" s="773"/>
      <c r="NBY22" s="772"/>
      <c r="NBZ22" s="772"/>
      <c r="NCA22" s="772"/>
      <c r="NCB22" s="772"/>
      <c r="NCC22" s="772"/>
      <c r="NCD22" s="773"/>
      <c r="NCE22" s="772"/>
      <c r="NCF22" s="772"/>
      <c r="NCG22" s="772"/>
      <c r="NCH22" s="772"/>
      <c r="NCI22" s="772"/>
      <c r="NCJ22" s="773"/>
      <c r="NCK22" s="772"/>
      <c r="NCL22" s="772"/>
      <c r="NCM22" s="772"/>
      <c r="NCN22" s="772"/>
      <c r="NCO22" s="772"/>
      <c r="NCP22" s="773"/>
      <c r="NCQ22" s="772"/>
      <c r="NCR22" s="772"/>
      <c r="NCS22" s="772"/>
      <c r="NCT22" s="772"/>
      <c r="NCU22" s="772"/>
      <c r="NCV22" s="773"/>
      <c r="NCW22" s="772"/>
      <c r="NCX22" s="772"/>
      <c r="NCY22" s="772"/>
      <c r="NCZ22" s="772"/>
      <c r="NDA22" s="772"/>
      <c r="NDB22" s="773"/>
      <c r="NDC22" s="772"/>
      <c r="NDD22" s="772"/>
      <c r="NDE22" s="772"/>
      <c r="NDF22" s="772"/>
      <c r="NDG22" s="772"/>
      <c r="NDH22" s="773"/>
      <c r="NDI22" s="772"/>
      <c r="NDJ22" s="772"/>
      <c r="NDK22" s="772"/>
      <c r="NDL22" s="772"/>
      <c r="NDM22" s="772"/>
      <c r="NDN22" s="773"/>
      <c r="NDO22" s="772"/>
      <c r="NDP22" s="772"/>
      <c r="NDQ22" s="772"/>
      <c r="NDR22" s="772"/>
      <c r="NDS22" s="772"/>
      <c r="NDT22" s="773"/>
      <c r="NDU22" s="772"/>
      <c r="NDV22" s="772"/>
      <c r="NDW22" s="772"/>
      <c r="NDX22" s="772"/>
      <c r="NDY22" s="772"/>
      <c r="NDZ22" s="773"/>
      <c r="NEA22" s="772"/>
      <c r="NEB22" s="772"/>
      <c r="NEC22" s="772"/>
      <c r="NED22" s="772"/>
      <c r="NEE22" s="772"/>
      <c r="NEF22" s="773"/>
      <c r="NEG22" s="772"/>
      <c r="NEH22" s="772"/>
      <c r="NEI22" s="772"/>
      <c r="NEJ22" s="772"/>
      <c r="NEK22" s="772"/>
      <c r="NEL22" s="773"/>
      <c r="NEM22" s="772"/>
      <c r="NEN22" s="772"/>
      <c r="NEO22" s="772"/>
      <c r="NEP22" s="772"/>
      <c r="NEQ22" s="772"/>
      <c r="NER22" s="773"/>
      <c r="NES22" s="772"/>
      <c r="NET22" s="772"/>
      <c r="NEU22" s="772"/>
      <c r="NEV22" s="772"/>
      <c r="NEW22" s="772"/>
      <c r="NEX22" s="773"/>
      <c r="NEY22" s="772"/>
      <c r="NEZ22" s="772"/>
      <c r="NFA22" s="772"/>
      <c r="NFB22" s="772"/>
      <c r="NFC22" s="772"/>
      <c r="NFD22" s="773"/>
      <c r="NFE22" s="772"/>
      <c r="NFF22" s="772"/>
      <c r="NFG22" s="772"/>
      <c r="NFH22" s="772"/>
      <c r="NFI22" s="772"/>
      <c r="NFJ22" s="773"/>
      <c r="NFK22" s="772"/>
      <c r="NFL22" s="772"/>
      <c r="NFM22" s="772"/>
      <c r="NFN22" s="772"/>
      <c r="NFO22" s="772"/>
      <c r="NFP22" s="773"/>
      <c r="NFQ22" s="772"/>
      <c r="NFR22" s="772"/>
      <c r="NFS22" s="772"/>
      <c r="NFT22" s="772"/>
      <c r="NFU22" s="772"/>
      <c r="NFV22" s="773"/>
      <c r="NFW22" s="772"/>
      <c r="NFX22" s="772"/>
      <c r="NFY22" s="772"/>
      <c r="NFZ22" s="772"/>
      <c r="NGA22" s="772"/>
      <c r="NGB22" s="773"/>
      <c r="NGC22" s="772"/>
      <c r="NGD22" s="772"/>
      <c r="NGE22" s="772"/>
      <c r="NGF22" s="772"/>
      <c r="NGG22" s="772"/>
      <c r="NGH22" s="773"/>
      <c r="NGI22" s="772"/>
      <c r="NGJ22" s="772"/>
      <c r="NGK22" s="772"/>
      <c r="NGL22" s="772"/>
      <c r="NGM22" s="772"/>
      <c r="NGN22" s="773"/>
      <c r="NGO22" s="772"/>
      <c r="NGP22" s="772"/>
      <c r="NGQ22" s="772"/>
      <c r="NGR22" s="772"/>
      <c r="NGS22" s="772"/>
      <c r="NGT22" s="773"/>
      <c r="NGU22" s="772"/>
      <c r="NGV22" s="772"/>
      <c r="NGW22" s="772"/>
      <c r="NGX22" s="772"/>
      <c r="NGY22" s="772"/>
      <c r="NGZ22" s="773"/>
      <c r="NHA22" s="772"/>
      <c r="NHB22" s="772"/>
      <c r="NHC22" s="772"/>
      <c r="NHD22" s="772"/>
      <c r="NHE22" s="772"/>
      <c r="NHF22" s="773"/>
      <c r="NHG22" s="772"/>
      <c r="NHH22" s="772"/>
      <c r="NHI22" s="772"/>
      <c r="NHJ22" s="772"/>
      <c r="NHK22" s="772"/>
      <c r="NHL22" s="773"/>
      <c r="NHM22" s="772"/>
      <c r="NHN22" s="772"/>
      <c r="NHO22" s="772"/>
      <c r="NHP22" s="772"/>
      <c r="NHQ22" s="772"/>
      <c r="NHR22" s="773"/>
      <c r="NHS22" s="772"/>
      <c r="NHT22" s="772"/>
      <c r="NHU22" s="772"/>
      <c r="NHV22" s="772"/>
      <c r="NHW22" s="772"/>
      <c r="NHX22" s="773"/>
      <c r="NHY22" s="772"/>
      <c r="NHZ22" s="772"/>
      <c r="NIA22" s="772"/>
      <c r="NIB22" s="772"/>
      <c r="NIC22" s="772"/>
      <c r="NID22" s="773"/>
      <c r="NIE22" s="772"/>
      <c r="NIF22" s="772"/>
      <c r="NIG22" s="772"/>
      <c r="NIH22" s="772"/>
      <c r="NII22" s="772"/>
      <c r="NIJ22" s="773"/>
      <c r="NIK22" s="772"/>
      <c r="NIL22" s="772"/>
      <c r="NIM22" s="772"/>
      <c r="NIN22" s="772"/>
      <c r="NIO22" s="772"/>
      <c r="NIP22" s="773"/>
      <c r="NIQ22" s="772"/>
      <c r="NIR22" s="772"/>
      <c r="NIS22" s="772"/>
      <c r="NIT22" s="772"/>
      <c r="NIU22" s="772"/>
      <c r="NIV22" s="773"/>
      <c r="NIW22" s="772"/>
      <c r="NIX22" s="772"/>
      <c r="NIY22" s="772"/>
      <c r="NIZ22" s="772"/>
      <c r="NJA22" s="772"/>
      <c r="NJB22" s="773"/>
      <c r="NJC22" s="772"/>
      <c r="NJD22" s="772"/>
      <c r="NJE22" s="772"/>
      <c r="NJF22" s="772"/>
      <c r="NJG22" s="772"/>
      <c r="NJH22" s="773"/>
      <c r="NJI22" s="772"/>
      <c r="NJJ22" s="772"/>
      <c r="NJK22" s="772"/>
      <c r="NJL22" s="772"/>
      <c r="NJM22" s="772"/>
      <c r="NJN22" s="773"/>
      <c r="NJO22" s="772"/>
      <c r="NJP22" s="772"/>
      <c r="NJQ22" s="772"/>
      <c r="NJR22" s="772"/>
      <c r="NJS22" s="772"/>
      <c r="NJT22" s="773"/>
      <c r="NJU22" s="772"/>
      <c r="NJV22" s="772"/>
      <c r="NJW22" s="772"/>
      <c r="NJX22" s="772"/>
      <c r="NJY22" s="772"/>
      <c r="NJZ22" s="773"/>
      <c r="NKA22" s="772"/>
      <c r="NKB22" s="772"/>
      <c r="NKC22" s="772"/>
      <c r="NKD22" s="772"/>
      <c r="NKE22" s="772"/>
      <c r="NKF22" s="773"/>
      <c r="NKG22" s="772"/>
      <c r="NKH22" s="772"/>
      <c r="NKI22" s="772"/>
      <c r="NKJ22" s="772"/>
      <c r="NKK22" s="772"/>
      <c r="NKL22" s="773"/>
      <c r="NKM22" s="772"/>
      <c r="NKN22" s="772"/>
      <c r="NKO22" s="772"/>
      <c r="NKP22" s="772"/>
      <c r="NKQ22" s="772"/>
      <c r="NKR22" s="773"/>
      <c r="NKS22" s="772"/>
      <c r="NKT22" s="772"/>
      <c r="NKU22" s="772"/>
      <c r="NKV22" s="772"/>
      <c r="NKW22" s="772"/>
      <c r="NKX22" s="773"/>
      <c r="NKY22" s="772"/>
      <c r="NKZ22" s="772"/>
      <c r="NLA22" s="772"/>
      <c r="NLB22" s="772"/>
      <c r="NLC22" s="772"/>
      <c r="NLD22" s="773"/>
      <c r="NLE22" s="772"/>
      <c r="NLF22" s="772"/>
      <c r="NLG22" s="772"/>
      <c r="NLH22" s="772"/>
      <c r="NLI22" s="772"/>
      <c r="NLJ22" s="773"/>
      <c r="NLK22" s="772"/>
      <c r="NLL22" s="772"/>
      <c r="NLM22" s="772"/>
      <c r="NLN22" s="772"/>
      <c r="NLO22" s="772"/>
      <c r="NLP22" s="773"/>
      <c r="NLQ22" s="772"/>
      <c r="NLR22" s="772"/>
      <c r="NLS22" s="772"/>
      <c r="NLT22" s="772"/>
      <c r="NLU22" s="772"/>
      <c r="NLV22" s="773"/>
      <c r="NLW22" s="772"/>
      <c r="NLX22" s="772"/>
      <c r="NLY22" s="772"/>
      <c r="NLZ22" s="772"/>
      <c r="NMA22" s="772"/>
      <c r="NMB22" s="773"/>
      <c r="NMC22" s="772"/>
      <c r="NMD22" s="772"/>
      <c r="NME22" s="772"/>
      <c r="NMF22" s="772"/>
      <c r="NMG22" s="772"/>
      <c r="NMH22" s="773"/>
      <c r="NMI22" s="772"/>
      <c r="NMJ22" s="772"/>
      <c r="NMK22" s="772"/>
      <c r="NML22" s="772"/>
      <c r="NMM22" s="772"/>
      <c r="NMN22" s="773"/>
      <c r="NMO22" s="772"/>
      <c r="NMP22" s="772"/>
      <c r="NMQ22" s="772"/>
      <c r="NMR22" s="772"/>
      <c r="NMS22" s="772"/>
      <c r="NMT22" s="773"/>
      <c r="NMU22" s="772"/>
      <c r="NMV22" s="772"/>
      <c r="NMW22" s="772"/>
      <c r="NMX22" s="772"/>
      <c r="NMY22" s="772"/>
      <c r="NMZ22" s="773"/>
      <c r="NNA22" s="772"/>
      <c r="NNB22" s="772"/>
      <c r="NNC22" s="772"/>
      <c r="NND22" s="772"/>
      <c r="NNE22" s="772"/>
      <c r="NNF22" s="773"/>
      <c r="NNG22" s="772"/>
      <c r="NNH22" s="772"/>
      <c r="NNI22" s="772"/>
      <c r="NNJ22" s="772"/>
      <c r="NNK22" s="772"/>
      <c r="NNL22" s="773"/>
      <c r="NNM22" s="772"/>
      <c r="NNN22" s="772"/>
      <c r="NNO22" s="772"/>
      <c r="NNP22" s="772"/>
      <c r="NNQ22" s="772"/>
      <c r="NNR22" s="773"/>
      <c r="NNS22" s="772"/>
      <c r="NNT22" s="772"/>
      <c r="NNU22" s="772"/>
      <c r="NNV22" s="772"/>
      <c r="NNW22" s="772"/>
      <c r="NNX22" s="773"/>
      <c r="NNY22" s="772"/>
      <c r="NNZ22" s="772"/>
      <c r="NOA22" s="772"/>
      <c r="NOB22" s="772"/>
      <c r="NOC22" s="772"/>
      <c r="NOD22" s="773"/>
      <c r="NOE22" s="772"/>
      <c r="NOF22" s="772"/>
      <c r="NOG22" s="772"/>
      <c r="NOH22" s="772"/>
      <c r="NOI22" s="772"/>
      <c r="NOJ22" s="773"/>
      <c r="NOK22" s="772"/>
      <c r="NOL22" s="772"/>
      <c r="NOM22" s="772"/>
      <c r="NON22" s="772"/>
      <c r="NOO22" s="772"/>
      <c r="NOP22" s="773"/>
      <c r="NOQ22" s="772"/>
      <c r="NOR22" s="772"/>
      <c r="NOS22" s="772"/>
      <c r="NOT22" s="772"/>
      <c r="NOU22" s="772"/>
      <c r="NOV22" s="773"/>
      <c r="NOW22" s="772"/>
      <c r="NOX22" s="772"/>
      <c r="NOY22" s="772"/>
      <c r="NOZ22" s="772"/>
      <c r="NPA22" s="772"/>
      <c r="NPB22" s="773"/>
      <c r="NPC22" s="772"/>
      <c r="NPD22" s="772"/>
      <c r="NPE22" s="772"/>
      <c r="NPF22" s="772"/>
      <c r="NPG22" s="772"/>
      <c r="NPH22" s="773"/>
      <c r="NPI22" s="772"/>
      <c r="NPJ22" s="772"/>
      <c r="NPK22" s="772"/>
      <c r="NPL22" s="772"/>
      <c r="NPM22" s="772"/>
      <c r="NPN22" s="773"/>
      <c r="NPO22" s="772"/>
      <c r="NPP22" s="772"/>
      <c r="NPQ22" s="772"/>
      <c r="NPR22" s="772"/>
      <c r="NPS22" s="772"/>
      <c r="NPT22" s="773"/>
      <c r="NPU22" s="772"/>
      <c r="NPV22" s="772"/>
      <c r="NPW22" s="772"/>
      <c r="NPX22" s="772"/>
      <c r="NPY22" s="772"/>
      <c r="NPZ22" s="773"/>
      <c r="NQA22" s="772"/>
      <c r="NQB22" s="772"/>
      <c r="NQC22" s="772"/>
      <c r="NQD22" s="772"/>
      <c r="NQE22" s="772"/>
      <c r="NQF22" s="773"/>
      <c r="NQG22" s="772"/>
      <c r="NQH22" s="772"/>
      <c r="NQI22" s="772"/>
      <c r="NQJ22" s="772"/>
      <c r="NQK22" s="772"/>
      <c r="NQL22" s="773"/>
      <c r="NQM22" s="772"/>
      <c r="NQN22" s="772"/>
      <c r="NQO22" s="772"/>
      <c r="NQP22" s="772"/>
      <c r="NQQ22" s="772"/>
      <c r="NQR22" s="773"/>
      <c r="NQS22" s="772"/>
      <c r="NQT22" s="772"/>
      <c r="NQU22" s="772"/>
      <c r="NQV22" s="772"/>
      <c r="NQW22" s="772"/>
      <c r="NQX22" s="773"/>
      <c r="NQY22" s="772"/>
      <c r="NQZ22" s="772"/>
      <c r="NRA22" s="772"/>
      <c r="NRB22" s="772"/>
      <c r="NRC22" s="772"/>
      <c r="NRD22" s="773"/>
      <c r="NRE22" s="772"/>
      <c r="NRF22" s="772"/>
      <c r="NRG22" s="772"/>
      <c r="NRH22" s="772"/>
      <c r="NRI22" s="772"/>
      <c r="NRJ22" s="773"/>
      <c r="NRK22" s="772"/>
      <c r="NRL22" s="772"/>
      <c r="NRM22" s="772"/>
      <c r="NRN22" s="772"/>
      <c r="NRO22" s="772"/>
      <c r="NRP22" s="773"/>
      <c r="NRQ22" s="772"/>
      <c r="NRR22" s="772"/>
      <c r="NRS22" s="772"/>
      <c r="NRT22" s="772"/>
      <c r="NRU22" s="772"/>
      <c r="NRV22" s="773"/>
      <c r="NRW22" s="772"/>
      <c r="NRX22" s="772"/>
      <c r="NRY22" s="772"/>
      <c r="NRZ22" s="772"/>
      <c r="NSA22" s="772"/>
      <c r="NSB22" s="773"/>
      <c r="NSC22" s="772"/>
      <c r="NSD22" s="772"/>
      <c r="NSE22" s="772"/>
      <c r="NSF22" s="772"/>
      <c r="NSG22" s="772"/>
      <c r="NSH22" s="773"/>
      <c r="NSI22" s="772"/>
      <c r="NSJ22" s="772"/>
      <c r="NSK22" s="772"/>
      <c r="NSL22" s="772"/>
      <c r="NSM22" s="772"/>
      <c r="NSN22" s="773"/>
      <c r="NSO22" s="772"/>
      <c r="NSP22" s="772"/>
      <c r="NSQ22" s="772"/>
      <c r="NSR22" s="772"/>
      <c r="NSS22" s="772"/>
      <c r="NST22" s="773"/>
      <c r="NSU22" s="772"/>
      <c r="NSV22" s="772"/>
      <c r="NSW22" s="772"/>
      <c r="NSX22" s="772"/>
      <c r="NSY22" s="772"/>
      <c r="NSZ22" s="773"/>
      <c r="NTA22" s="772"/>
      <c r="NTB22" s="772"/>
      <c r="NTC22" s="772"/>
      <c r="NTD22" s="772"/>
      <c r="NTE22" s="772"/>
      <c r="NTF22" s="773"/>
      <c r="NTG22" s="772"/>
      <c r="NTH22" s="772"/>
      <c r="NTI22" s="772"/>
      <c r="NTJ22" s="772"/>
      <c r="NTK22" s="772"/>
      <c r="NTL22" s="773"/>
      <c r="NTM22" s="772"/>
      <c r="NTN22" s="772"/>
      <c r="NTO22" s="772"/>
      <c r="NTP22" s="772"/>
      <c r="NTQ22" s="772"/>
      <c r="NTR22" s="773"/>
      <c r="NTS22" s="772"/>
      <c r="NTT22" s="772"/>
      <c r="NTU22" s="772"/>
      <c r="NTV22" s="772"/>
      <c r="NTW22" s="772"/>
      <c r="NTX22" s="773"/>
      <c r="NTY22" s="772"/>
      <c r="NTZ22" s="772"/>
      <c r="NUA22" s="772"/>
      <c r="NUB22" s="772"/>
      <c r="NUC22" s="772"/>
      <c r="NUD22" s="773"/>
      <c r="NUE22" s="772"/>
      <c r="NUF22" s="772"/>
      <c r="NUG22" s="772"/>
      <c r="NUH22" s="772"/>
      <c r="NUI22" s="772"/>
      <c r="NUJ22" s="773"/>
      <c r="NUK22" s="772"/>
      <c r="NUL22" s="772"/>
      <c r="NUM22" s="772"/>
      <c r="NUN22" s="772"/>
      <c r="NUO22" s="772"/>
      <c r="NUP22" s="773"/>
      <c r="NUQ22" s="772"/>
      <c r="NUR22" s="772"/>
      <c r="NUS22" s="772"/>
      <c r="NUT22" s="772"/>
      <c r="NUU22" s="772"/>
      <c r="NUV22" s="773"/>
      <c r="NUW22" s="772"/>
      <c r="NUX22" s="772"/>
      <c r="NUY22" s="772"/>
      <c r="NUZ22" s="772"/>
      <c r="NVA22" s="772"/>
      <c r="NVB22" s="773"/>
      <c r="NVC22" s="772"/>
      <c r="NVD22" s="772"/>
      <c r="NVE22" s="772"/>
      <c r="NVF22" s="772"/>
      <c r="NVG22" s="772"/>
      <c r="NVH22" s="773"/>
      <c r="NVI22" s="772"/>
      <c r="NVJ22" s="772"/>
      <c r="NVK22" s="772"/>
      <c r="NVL22" s="772"/>
      <c r="NVM22" s="772"/>
      <c r="NVN22" s="773"/>
      <c r="NVO22" s="772"/>
      <c r="NVP22" s="772"/>
      <c r="NVQ22" s="772"/>
      <c r="NVR22" s="772"/>
      <c r="NVS22" s="772"/>
      <c r="NVT22" s="773"/>
      <c r="NVU22" s="772"/>
      <c r="NVV22" s="772"/>
      <c r="NVW22" s="772"/>
      <c r="NVX22" s="772"/>
      <c r="NVY22" s="772"/>
      <c r="NVZ22" s="773"/>
      <c r="NWA22" s="772"/>
      <c r="NWB22" s="772"/>
      <c r="NWC22" s="772"/>
      <c r="NWD22" s="772"/>
      <c r="NWE22" s="772"/>
      <c r="NWF22" s="773"/>
      <c r="NWG22" s="772"/>
      <c r="NWH22" s="772"/>
      <c r="NWI22" s="772"/>
      <c r="NWJ22" s="772"/>
      <c r="NWK22" s="772"/>
      <c r="NWL22" s="773"/>
      <c r="NWM22" s="772"/>
      <c r="NWN22" s="772"/>
      <c r="NWO22" s="772"/>
      <c r="NWP22" s="772"/>
      <c r="NWQ22" s="772"/>
      <c r="NWR22" s="773"/>
      <c r="NWS22" s="772"/>
      <c r="NWT22" s="772"/>
      <c r="NWU22" s="772"/>
      <c r="NWV22" s="772"/>
      <c r="NWW22" s="772"/>
      <c r="NWX22" s="773"/>
      <c r="NWY22" s="772"/>
      <c r="NWZ22" s="772"/>
      <c r="NXA22" s="772"/>
      <c r="NXB22" s="772"/>
      <c r="NXC22" s="772"/>
      <c r="NXD22" s="773"/>
      <c r="NXE22" s="772"/>
      <c r="NXF22" s="772"/>
      <c r="NXG22" s="772"/>
      <c r="NXH22" s="772"/>
      <c r="NXI22" s="772"/>
      <c r="NXJ22" s="773"/>
      <c r="NXK22" s="772"/>
      <c r="NXL22" s="772"/>
      <c r="NXM22" s="772"/>
      <c r="NXN22" s="772"/>
      <c r="NXO22" s="772"/>
      <c r="NXP22" s="773"/>
      <c r="NXQ22" s="772"/>
      <c r="NXR22" s="772"/>
      <c r="NXS22" s="772"/>
      <c r="NXT22" s="772"/>
      <c r="NXU22" s="772"/>
      <c r="NXV22" s="773"/>
      <c r="NXW22" s="772"/>
      <c r="NXX22" s="772"/>
      <c r="NXY22" s="772"/>
      <c r="NXZ22" s="772"/>
      <c r="NYA22" s="772"/>
      <c r="NYB22" s="773"/>
      <c r="NYC22" s="772"/>
      <c r="NYD22" s="772"/>
      <c r="NYE22" s="772"/>
      <c r="NYF22" s="772"/>
      <c r="NYG22" s="772"/>
      <c r="NYH22" s="773"/>
      <c r="NYI22" s="772"/>
      <c r="NYJ22" s="772"/>
      <c r="NYK22" s="772"/>
      <c r="NYL22" s="772"/>
      <c r="NYM22" s="772"/>
      <c r="NYN22" s="773"/>
      <c r="NYO22" s="772"/>
      <c r="NYP22" s="772"/>
      <c r="NYQ22" s="772"/>
      <c r="NYR22" s="772"/>
      <c r="NYS22" s="772"/>
      <c r="NYT22" s="773"/>
      <c r="NYU22" s="772"/>
      <c r="NYV22" s="772"/>
      <c r="NYW22" s="772"/>
      <c r="NYX22" s="772"/>
      <c r="NYY22" s="772"/>
      <c r="NYZ22" s="773"/>
      <c r="NZA22" s="772"/>
      <c r="NZB22" s="772"/>
      <c r="NZC22" s="772"/>
      <c r="NZD22" s="772"/>
      <c r="NZE22" s="772"/>
      <c r="NZF22" s="773"/>
      <c r="NZG22" s="772"/>
      <c r="NZH22" s="772"/>
      <c r="NZI22" s="772"/>
      <c r="NZJ22" s="772"/>
      <c r="NZK22" s="772"/>
      <c r="NZL22" s="773"/>
      <c r="NZM22" s="772"/>
      <c r="NZN22" s="772"/>
      <c r="NZO22" s="772"/>
      <c r="NZP22" s="772"/>
      <c r="NZQ22" s="772"/>
      <c r="NZR22" s="773"/>
      <c r="NZS22" s="772"/>
      <c r="NZT22" s="772"/>
      <c r="NZU22" s="772"/>
      <c r="NZV22" s="772"/>
      <c r="NZW22" s="772"/>
      <c r="NZX22" s="773"/>
      <c r="NZY22" s="772"/>
      <c r="NZZ22" s="772"/>
      <c r="OAA22" s="772"/>
      <c r="OAB22" s="772"/>
      <c r="OAC22" s="772"/>
      <c r="OAD22" s="773"/>
      <c r="OAE22" s="772"/>
      <c r="OAF22" s="772"/>
      <c r="OAG22" s="772"/>
      <c r="OAH22" s="772"/>
      <c r="OAI22" s="772"/>
      <c r="OAJ22" s="773"/>
      <c r="OAK22" s="772"/>
      <c r="OAL22" s="772"/>
      <c r="OAM22" s="772"/>
      <c r="OAN22" s="772"/>
      <c r="OAO22" s="772"/>
      <c r="OAP22" s="773"/>
      <c r="OAQ22" s="772"/>
      <c r="OAR22" s="772"/>
      <c r="OAS22" s="772"/>
      <c r="OAT22" s="772"/>
      <c r="OAU22" s="772"/>
      <c r="OAV22" s="773"/>
      <c r="OAW22" s="772"/>
      <c r="OAX22" s="772"/>
      <c r="OAY22" s="772"/>
      <c r="OAZ22" s="772"/>
      <c r="OBA22" s="772"/>
      <c r="OBB22" s="773"/>
      <c r="OBC22" s="772"/>
      <c r="OBD22" s="772"/>
      <c r="OBE22" s="772"/>
      <c r="OBF22" s="772"/>
      <c r="OBG22" s="772"/>
      <c r="OBH22" s="773"/>
      <c r="OBI22" s="772"/>
      <c r="OBJ22" s="772"/>
      <c r="OBK22" s="772"/>
      <c r="OBL22" s="772"/>
      <c r="OBM22" s="772"/>
      <c r="OBN22" s="773"/>
      <c r="OBO22" s="772"/>
      <c r="OBP22" s="772"/>
      <c r="OBQ22" s="772"/>
      <c r="OBR22" s="772"/>
      <c r="OBS22" s="772"/>
      <c r="OBT22" s="773"/>
      <c r="OBU22" s="772"/>
      <c r="OBV22" s="772"/>
      <c r="OBW22" s="772"/>
      <c r="OBX22" s="772"/>
      <c r="OBY22" s="772"/>
      <c r="OBZ22" s="773"/>
      <c r="OCA22" s="772"/>
      <c r="OCB22" s="772"/>
      <c r="OCC22" s="772"/>
      <c r="OCD22" s="772"/>
      <c r="OCE22" s="772"/>
      <c r="OCF22" s="773"/>
      <c r="OCG22" s="772"/>
      <c r="OCH22" s="772"/>
      <c r="OCI22" s="772"/>
      <c r="OCJ22" s="772"/>
      <c r="OCK22" s="772"/>
      <c r="OCL22" s="773"/>
      <c r="OCM22" s="772"/>
      <c r="OCN22" s="772"/>
      <c r="OCO22" s="772"/>
      <c r="OCP22" s="772"/>
      <c r="OCQ22" s="772"/>
      <c r="OCR22" s="773"/>
      <c r="OCS22" s="772"/>
      <c r="OCT22" s="772"/>
      <c r="OCU22" s="772"/>
      <c r="OCV22" s="772"/>
      <c r="OCW22" s="772"/>
      <c r="OCX22" s="773"/>
      <c r="OCY22" s="772"/>
      <c r="OCZ22" s="772"/>
      <c r="ODA22" s="772"/>
      <c r="ODB22" s="772"/>
      <c r="ODC22" s="772"/>
      <c r="ODD22" s="773"/>
      <c r="ODE22" s="772"/>
      <c r="ODF22" s="772"/>
      <c r="ODG22" s="772"/>
      <c r="ODH22" s="772"/>
      <c r="ODI22" s="772"/>
      <c r="ODJ22" s="773"/>
      <c r="ODK22" s="772"/>
      <c r="ODL22" s="772"/>
      <c r="ODM22" s="772"/>
      <c r="ODN22" s="772"/>
      <c r="ODO22" s="772"/>
      <c r="ODP22" s="773"/>
      <c r="ODQ22" s="772"/>
      <c r="ODR22" s="772"/>
      <c r="ODS22" s="772"/>
      <c r="ODT22" s="772"/>
      <c r="ODU22" s="772"/>
      <c r="ODV22" s="773"/>
      <c r="ODW22" s="772"/>
      <c r="ODX22" s="772"/>
      <c r="ODY22" s="772"/>
      <c r="ODZ22" s="772"/>
      <c r="OEA22" s="772"/>
      <c r="OEB22" s="773"/>
      <c r="OEC22" s="772"/>
      <c r="OED22" s="772"/>
      <c r="OEE22" s="772"/>
      <c r="OEF22" s="772"/>
      <c r="OEG22" s="772"/>
      <c r="OEH22" s="773"/>
      <c r="OEI22" s="772"/>
      <c r="OEJ22" s="772"/>
      <c r="OEK22" s="772"/>
      <c r="OEL22" s="772"/>
      <c r="OEM22" s="772"/>
      <c r="OEN22" s="773"/>
      <c r="OEO22" s="772"/>
      <c r="OEP22" s="772"/>
      <c r="OEQ22" s="772"/>
      <c r="OER22" s="772"/>
      <c r="OES22" s="772"/>
      <c r="OET22" s="773"/>
      <c r="OEU22" s="772"/>
      <c r="OEV22" s="772"/>
      <c r="OEW22" s="772"/>
      <c r="OEX22" s="772"/>
      <c r="OEY22" s="772"/>
      <c r="OEZ22" s="773"/>
      <c r="OFA22" s="772"/>
      <c r="OFB22" s="772"/>
      <c r="OFC22" s="772"/>
      <c r="OFD22" s="772"/>
      <c r="OFE22" s="772"/>
      <c r="OFF22" s="773"/>
      <c r="OFG22" s="772"/>
      <c r="OFH22" s="772"/>
      <c r="OFI22" s="772"/>
      <c r="OFJ22" s="772"/>
      <c r="OFK22" s="772"/>
      <c r="OFL22" s="773"/>
      <c r="OFM22" s="772"/>
      <c r="OFN22" s="772"/>
      <c r="OFO22" s="772"/>
      <c r="OFP22" s="772"/>
      <c r="OFQ22" s="772"/>
      <c r="OFR22" s="773"/>
      <c r="OFS22" s="772"/>
      <c r="OFT22" s="772"/>
      <c r="OFU22" s="772"/>
      <c r="OFV22" s="772"/>
      <c r="OFW22" s="772"/>
      <c r="OFX22" s="773"/>
      <c r="OFY22" s="772"/>
      <c r="OFZ22" s="772"/>
      <c r="OGA22" s="772"/>
      <c r="OGB22" s="772"/>
      <c r="OGC22" s="772"/>
      <c r="OGD22" s="773"/>
      <c r="OGE22" s="772"/>
      <c r="OGF22" s="772"/>
      <c r="OGG22" s="772"/>
      <c r="OGH22" s="772"/>
      <c r="OGI22" s="772"/>
      <c r="OGJ22" s="773"/>
      <c r="OGK22" s="772"/>
      <c r="OGL22" s="772"/>
      <c r="OGM22" s="772"/>
      <c r="OGN22" s="772"/>
      <c r="OGO22" s="772"/>
      <c r="OGP22" s="773"/>
      <c r="OGQ22" s="772"/>
      <c r="OGR22" s="772"/>
      <c r="OGS22" s="772"/>
      <c r="OGT22" s="772"/>
      <c r="OGU22" s="772"/>
      <c r="OGV22" s="773"/>
      <c r="OGW22" s="772"/>
      <c r="OGX22" s="772"/>
      <c r="OGY22" s="772"/>
      <c r="OGZ22" s="772"/>
      <c r="OHA22" s="772"/>
      <c r="OHB22" s="773"/>
      <c r="OHC22" s="772"/>
      <c r="OHD22" s="772"/>
      <c r="OHE22" s="772"/>
      <c r="OHF22" s="772"/>
      <c r="OHG22" s="772"/>
      <c r="OHH22" s="773"/>
      <c r="OHI22" s="772"/>
      <c r="OHJ22" s="772"/>
      <c r="OHK22" s="772"/>
      <c r="OHL22" s="772"/>
      <c r="OHM22" s="772"/>
      <c r="OHN22" s="773"/>
      <c r="OHO22" s="772"/>
      <c r="OHP22" s="772"/>
      <c r="OHQ22" s="772"/>
      <c r="OHR22" s="772"/>
      <c r="OHS22" s="772"/>
      <c r="OHT22" s="773"/>
      <c r="OHU22" s="772"/>
      <c r="OHV22" s="772"/>
      <c r="OHW22" s="772"/>
      <c r="OHX22" s="772"/>
      <c r="OHY22" s="772"/>
      <c r="OHZ22" s="773"/>
      <c r="OIA22" s="772"/>
      <c r="OIB22" s="772"/>
      <c r="OIC22" s="772"/>
      <c r="OID22" s="772"/>
      <c r="OIE22" s="772"/>
      <c r="OIF22" s="773"/>
      <c r="OIG22" s="772"/>
      <c r="OIH22" s="772"/>
      <c r="OII22" s="772"/>
      <c r="OIJ22" s="772"/>
      <c r="OIK22" s="772"/>
      <c r="OIL22" s="773"/>
      <c r="OIM22" s="772"/>
      <c r="OIN22" s="772"/>
      <c r="OIO22" s="772"/>
      <c r="OIP22" s="772"/>
      <c r="OIQ22" s="772"/>
      <c r="OIR22" s="773"/>
      <c r="OIS22" s="772"/>
      <c r="OIT22" s="772"/>
      <c r="OIU22" s="772"/>
      <c r="OIV22" s="772"/>
      <c r="OIW22" s="772"/>
      <c r="OIX22" s="773"/>
      <c r="OIY22" s="772"/>
      <c r="OIZ22" s="772"/>
      <c r="OJA22" s="772"/>
      <c r="OJB22" s="772"/>
      <c r="OJC22" s="772"/>
      <c r="OJD22" s="773"/>
      <c r="OJE22" s="772"/>
      <c r="OJF22" s="772"/>
      <c r="OJG22" s="772"/>
      <c r="OJH22" s="772"/>
      <c r="OJI22" s="772"/>
      <c r="OJJ22" s="773"/>
      <c r="OJK22" s="772"/>
      <c r="OJL22" s="772"/>
      <c r="OJM22" s="772"/>
      <c r="OJN22" s="772"/>
      <c r="OJO22" s="772"/>
      <c r="OJP22" s="773"/>
      <c r="OJQ22" s="772"/>
      <c r="OJR22" s="772"/>
      <c r="OJS22" s="772"/>
      <c r="OJT22" s="772"/>
      <c r="OJU22" s="772"/>
      <c r="OJV22" s="773"/>
      <c r="OJW22" s="772"/>
      <c r="OJX22" s="772"/>
      <c r="OJY22" s="772"/>
      <c r="OJZ22" s="772"/>
      <c r="OKA22" s="772"/>
      <c r="OKB22" s="773"/>
      <c r="OKC22" s="772"/>
      <c r="OKD22" s="772"/>
      <c r="OKE22" s="772"/>
      <c r="OKF22" s="772"/>
      <c r="OKG22" s="772"/>
      <c r="OKH22" s="773"/>
      <c r="OKI22" s="772"/>
      <c r="OKJ22" s="772"/>
      <c r="OKK22" s="772"/>
      <c r="OKL22" s="772"/>
      <c r="OKM22" s="772"/>
      <c r="OKN22" s="773"/>
      <c r="OKO22" s="772"/>
      <c r="OKP22" s="772"/>
      <c r="OKQ22" s="772"/>
      <c r="OKR22" s="772"/>
      <c r="OKS22" s="772"/>
      <c r="OKT22" s="773"/>
      <c r="OKU22" s="772"/>
      <c r="OKV22" s="772"/>
      <c r="OKW22" s="772"/>
      <c r="OKX22" s="772"/>
      <c r="OKY22" s="772"/>
      <c r="OKZ22" s="773"/>
      <c r="OLA22" s="772"/>
      <c r="OLB22" s="772"/>
      <c r="OLC22" s="772"/>
      <c r="OLD22" s="772"/>
      <c r="OLE22" s="772"/>
      <c r="OLF22" s="773"/>
      <c r="OLG22" s="772"/>
      <c r="OLH22" s="772"/>
      <c r="OLI22" s="772"/>
      <c r="OLJ22" s="772"/>
      <c r="OLK22" s="772"/>
      <c r="OLL22" s="773"/>
      <c r="OLM22" s="772"/>
      <c r="OLN22" s="772"/>
      <c r="OLO22" s="772"/>
      <c r="OLP22" s="772"/>
      <c r="OLQ22" s="772"/>
      <c r="OLR22" s="773"/>
      <c r="OLS22" s="772"/>
      <c r="OLT22" s="772"/>
      <c r="OLU22" s="772"/>
      <c r="OLV22" s="772"/>
      <c r="OLW22" s="772"/>
      <c r="OLX22" s="773"/>
      <c r="OLY22" s="772"/>
      <c r="OLZ22" s="772"/>
      <c r="OMA22" s="772"/>
      <c r="OMB22" s="772"/>
      <c r="OMC22" s="772"/>
      <c r="OMD22" s="773"/>
      <c r="OME22" s="772"/>
      <c r="OMF22" s="772"/>
      <c r="OMG22" s="772"/>
      <c r="OMH22" s="772"/>
      <c r="OMI22" s="772"/>
      <c r="OMJ22" s="773"/>
      <c r="OMK22" s="772"/>
      <c r="OML22" s="772"/>
      <c r="OMM22" s="772"/>
      <c r="OMN22" s="772"/>
      <c r="OMO22" s="772"/>
      <c r="OMP22" s="773"/>
      <c r="OMQ22" s="772"/>
      <c r="OMR22" s="772"/>
      <c r="OMS22" s="772"/>
      <c r="OMT22" s="772"/>
      <c r="OMU22" s="772"/>
      <c r="OMV22" s="773"/>
      <c r="OMW22" s="772"/>
      <c r="OMX22" s="772"/>
      <c r="OMY22" s="772"/>
      <c r="OMZ22" s="772"/>
      <c r="ONA22" s="772"/>
      <c r="ONB22" s="773"/>
      <c r="ONC22" s="772"/>
      <c r="OND22" s="772"/>
      <c r="ONE22" s="772"/>
      <c r="ONF22" s="772"/>
      <c r="ONG22" s="772"/>
      <c r="ONH22" s="773"/>
      <c r="ONI22" s="772"/>
      <c r="ONJ22" s="772"/>
      <c r="ONK22" s="772"/>
      <c r="ONL22" s="772"/>
      <c r="ONM22" s="772"/>
      <c r="ONN22" s="773"/>
      <c r="ONO22" s="772"/>
      <c r="ONP22" s="772"/>
      <c r="ONQ22" s="772"/>
      <c r="ONR22" s="772"/>
      <c r="ONS22" s="772"/>
      <c r="ONT22" s="773"/>
      <c r="ONU22" s="772"/>
      <c r="ONV22" s="772"/>
      <c r="ONW22" s="772"/>
      <c r="ONX22" s="772"/>
      <c r="ONY22" s="772"/>
      <c r="ONZ22" s="773"/>
      <c r="OOA22" s="772"/>
      <c r="OOB22" s="772"/>
      <c r="OOC22" s="772"/>
      <c r="OOD22" s="772"/>
      <c r="OOE22" s="772"/>
      <c r="OOF22" s="773"/>
      <c r="OOG22" s="772"/>
      <c r="OOH22" s="772"/>
      <c r="OOI22" s="772"/>
      <c r="OOJ22" s="772"/>
      <c r="OOK22" s="772"/>
      <c r="OOL22" s="773"/>
      <c r="OOM22" s="772"/>
      <c r="OON22" s="772"/>
      <c r="OOO22" s="772"/>
      <c r="OOP22" s="772"/>
      <c r="OOQ22" s="772"/>
      <c r="OOR22" s="773"/>
      <c r="OOS22" s="772"/>
      <c r="OOT22" s="772"/>
      <c r="OOU22" s="772"/>
      <c r="OOV22" s="772"/>
      <c r="OOW22" s="772"/>
      <c r="OOX22" s="773"/>
      <c r="OOY22" s="772"/>
      <c r="OOZ22" s="772"/>
      <c r="OPA22" s="772"/>
      <c r="OPB22" s="772"/>
      <c r="OPC22" s="772"/>
      <c r="OPD22" s="773"/>
      <c r="OPE22" s="772"/>
      <c r="OPF22" s="772"/>
      <c r="OPG22" s="772"/>
      <c r="OPH22" s="772"/>
      <c r="OPI22" s="772"/>
      <c r="OPJ22" s="773"/>
      <c r="OPK22" s="772"/>
      <c r="OPL22" s="772"/>
      <c r="OPM22" s="772"/>
      <c r="OPN22" s="772"/>
      <c r="OPO22" s="772"/>
      <c r="OPP22" s="773"/>
      <c r="OPQ22" s="772"/>
      <c r="OPR22" s="772"/>
      <c r="OPS22" s="772"/>
      <c r="OPT22" s="772"/>
      <c r="OPU22" s="772"/>
      <c r="OPV22" s="773"/>
      <c r="OPW22" s="772"/>
      <c r="OPX22" s="772"/>
      <c r="OPY22" s="772"/>
      <c r="OPZ22" s="772"/>
      <c r="OQA22" s="772"/>
      <c r="OQB22" s="773"/>
      <c r="OQC22" s="772"/>
      <c r="OQD22" s="772"/>
      <c r="OQE22" s="772"/>
      <c r="OQF22" s="772"/>
      <c r="OQG22" s="772"/>
      <c r="OQH22" s="773"/>
      <c r="OQI22" s="772"/>
      <c r="OQJ22" s="772"/>
      <c r="OQK22" s="772"/>
      <c r="OQL22" s="772"/>
      <c r="OQM22" s="772"/>
      <c r="OQN22" s="773"/>
      <c r="OQO22" s="772"/>
      <c r="OQP22" s="772"/>
      <c r="OQQ22" s="772"/>
      <c r="OQR22" s="772"/>
      <c r="OQS22" s="772"/>
      <c r="OQT22" s="773"/>
      <c r="OQU22" s="772"/>
      <c r="OQV22" s="772"/>
      <c r="OQW22" s="772"/>
      <c r="OQX22" s="772"/>
      <c r="OQY22" s="772"/>
      <c r="OQZ22" s="773"/>
      <c r="ORA22" s="772"/>
      <c r="ORB22" s="772"/>
      <c r="ORC22" s="772"/>
      <c r="ORD22" s="772"/>
      <c r="ORE22" s="772"/>
      <c r="ORF22" s="773"/>
      <c r="ORG22" s="772"/>
      <c r="ORH22" s="772"/>
      <c r="ORI22" s="772"/>
      <c r="ORJ22" s="772"/>
      <c r="ORK22" s="772"/>
      <c r="ORL22" s="773"/>
      <c r="ORM22" s="772"/>
      <c r="ORN22" s="772"/>
      <c r="ORO22" s="772"/>
      <c r="ORP22" s="772"/>
      <c r="ORQ22" s="772"/>
      <c r="ORR22" s="773"/>
      <c r="ORS22" s="772"/>
      <c r="ORT22" s="772"/>
      <c r="ORU22" s="772"/>
      <c r="ORV22" s="772"/>
      <c r="ORW22" s="772"/>
      <c r="ORX22" s="773"/>
      <c r="ORY22" s="772"/>
      <c r="ORZ22" s="772"/>
      <c r="OSA22" s="772"/>
      <c r="OSB22" s="772"/>
      <c r="OSC22" s="772"/>
      <c r="OSD22" s="773"/>
      <c r="OSE22" s="772"/>
      <c r="OSF22" s="772"/>
      <c r="OSG22" s="772"/>
      <c r="OSH22" s="772"/>
      <c r="OSI22" s="772"/>
      <c r="OSJ22" s="773"/>
      <c r="OSK22" s="772"/>
      <c r="OSL22" s="772"/>
      <c r="OSM22" s="772"/>
      <c r="OSN22" s="772"/>
      <c r="OSO22" s="772"/>
      <c r="OSP22" s="773"/>
      <c r="OSQ22" s="772"/>
      <c r="OSR22" s="772"/>
      <c r="OSS22" s="772"/>
      <c r="OST22" s="772"/>
      <c r="OSU22" s="772"/>
      <c r="OSV22" s="773"/>
      <c r="OSW22" s="772"/>
      <c r="OSX22" s="772"/>
      <c r="OSY22" s="772"/>
      <c r="OSZ22" s="772"/>
      <c r="OTA22" s="772"/>
      <c r="OTB22" s="773"/>
      <c r="OTC22" s="772"/>
      <c r="OTD22" s="772"/>
      <c r="OTE22" s="772"/>
      <c r="OTF22" s="772"/>
      <c r="OTG22" s="772"/>
      <c r="OTH22" s="773"/>
      <c r="OTI22" s="772"/>
      <c r="OTJ22" s="772"/>
      <c r="OTK22" s="772"/>
      <c r="OTL22" s="772"/>
      <c r="OTM22" s="772"/>
      <c r="OTN22" s="773"/>
      <c r="OTO22" s="772"/>
      <c r="OTP22" s="772"/>
      <c r="OTQ22" s="772"/>
      <c r="OTR22" s="772"/>
      <c r="OTS22" s="772"/>
      <c r="OTT22" s="773"/>
      <c r="OTU22" s="772"/>
      <c r="OTV22" s="772"/>
      <c r="OTW22" s="772"/>
      <c r="OTX22" s="772"/>
      <c r="OTY22" s="772"/>
      <c r="OTZ22" s="773"/>
      <c r="OUA22" s="772"/>
      <c r="OUB22" s="772"/>
      <c r="OUC22" s="772"/>
      <c r="OUD22" s="772"/>
      <c r="OUE22" s="772"/>
      <c r="OUF22" s="773"/>
      <c r="OUG22" s="772"/>
      <c r="OUH22" s="772"/>
      <c r="OUI22" s="772"/>
      <c r="OUJ22" s="772"/>
      <c r="OUK22" s="772"/>
      <c r="OUL22" s="773"/>
      <c r="OUM22" s="772"/>
      <c r="OUN22" s="772"/>
      <c r="OUO22" s="772"/>
      <c r="OUP22" s="772"/>
      <c r="OUQ22" s="772"/>
      <c r="OUR22" s="773"/>
      <c r="OUS22" s="772"/>
      <c r="OUT22" s="772"/>
      <c r="OUU22" s="772"/>
      <c r="OUV22" s="772"/>
      <c r="OUW22" s="772"/>
      <c r="OUX22" s="773"/>
      <c r="OUY22" s="772"/>
      <c r="OUZ22" s="772"/>
      <c r="OVA22" s="772"/>
      <c r="OVB22" s="772"/>
      <c r="OVC22" s="772"/>
      <c r="OVD22" s="773"/>
      <c r="OVE22" s="772"/>
      <c r="OVF22" s="772"/>
      <c r="OVG22" s="772"/>
      <c r="OVH22" s="772"/>
      <c r="OVI22" s="772"/>
      <c r="OVJ22" s="773"/>
      <c r="OVK22" s="772"/>
      <c r="OVL22" s="772"/>
      <c r="OVM22" s="772"/>
      <c r="OVN22" s="772"/>
      <c r="OVO22" s="772"/>
      <c r="OVP22" s="773"/>
      <c r="OVQ22" s="772"/>
      <c r="OVR22" s="772"/>
      <c r="OVS22" s="772"/>
      <c r="OVT22" s="772"/>
      <c r="OVU22" s="772"/>
      <c r="OVV22" s="773"/>
      <c r="OVW22" s="772"/>
      <c r="OVX22" s="772"/>
      <c r="OVY22" s="772"/>
      <c r="OVZ22" s="772"/>
      <c r="OWA22" s="772"/>
      <c r="OWB22" s="773"/>
      <c r="OWC22" s="772"/>
      <c r="OWD22" s="772"/>
      <c r="OWE22" s="772"/>
      <c r="OWF22" s="772"/>
      <c r="OWG22" s="772"/>
      <c r="OWH22" s="773"/>
      <c r="OWI22" s="772"/>
      <c r="OWJ22" s="772"/>
      <c r="OWK22" s="772"/>
      <c r="OWL22" s="772"/>
      <c r="OWM22" s="772"/>
      <c r="OWN22" s="773"/>
      <c r="OWO22" s="772"/>
      <c r="OWP22" s="772"/>
      <c r="OWQ22" s="772"/>
      <c r="OWR22" s="772"/>
      <c r="OWS22" s="772"/>
      <c r="OWT22" s="773"/>
      <c r="OWU22" s="772"/>
      <c r="OWV22" s="772"/>
      <c r="OWW22" s="772"/>
      <c r="OWX22" s="772"/>
      <c r="OWY22" s="772"/>
      <c r="OWZ22" s="773"/>
      <c r="OXA22" s="772"/>
      <c r="OXB22" s="772"/>
      <c r="OXC22" s="772"/>
      <c r="OXD22" s="772"/>
      <c r="OXE22" s="772"/>
      <c r="OXF22" s="773"/>
      <c r="OXG22" s="772"/>
      <c r="OXH22" s="772"/>
      <c r="OXI22" s="772"/>
      <c r="OXJ22" s="772"/>
      <c r="OXK22" s="772"/>
      <c r="OXL22" s="773"/>
      <c r="OXM22" s="772"/>
      <c r="OXN22" s="772"/>
      <c r="OXO22" s="772"/>
      <c r="OXP22" s="772"/>
      <c r="OXQ22" s="772"/>
      <c r="OXR22" s="773"/>
      <c r="OXS22" s="772"/>
      <c r="OXT22" s="772"/>
      <c r="OXU22" s="772"/>
      <c r="OXV22" s="772"/>
      <c r="OXW22" s="772"/>
      <c r="OXX22" s="773"/>
      <c r="OXY22" s="772"/>
      <c r="OXZ22" s="772"/>
      <c r="OYA22" s="772"/>
      <c r="OYB22" s="772"/>
      <c r="OYC22" s="772"/>
      <c r="OYD22" s="773"/>
      <c r="OYE22" s="772"/>
      <c r="OYF22" s="772"/>
      <c r="OYG22" s="772"/>
      <c r="OYH22" s="772"/>
      <c r="OYI22" s="772"/>
      <c r="OYJ22" s="773"/>
      <c r="OYK22" s="772"/>
      <c r="OYL22" s="772"/>
      <c r="OYM22" s="772"/>
      <c r="OYN22" s="772"/>
      <c r="OYO22" s="772"/>
      <c r="OYP22" s="773"/>
      <c r="OYQ22" s="772"/>
      <c r="OYR22" s="772"/>
      <c r="OYS22" s="772"/>
      <c r="OYT22" s="772"/>
      <c r="OYU22" s="772"/>
      <c r="OYV22" s="773"/>
      <c r="OYW22" s="772"/>
      <c r="OYX22" s="772"/>
      <c r="OYY22" s="772"/>
      <c r="OYZ22" s="772"/>
      <c r="OZA22" s="772"/>
      <c r="OZB22" s="773"/>
      <c r="OZC22" s="772"/>
      <c r="OZD22" s="772"/>
      <c r="OZE22" s="772"/>
      <c r="OZF22" s="772"/>
      <c r="OZG22" s="772"/>
      <c r="OZH22" s="773"/>
      <c r="OZI22" s="772"/>
      <c r="OZJ22" s="772"/>
      <c r="OZK22" s="772"/>
      <c r="OZL22" s="772"/>
      <c r="OZM22" s="772"/>
      <c r="OZN22" s="773"/>
      <c r="OZO22" s="772"/>
      <c r="OZP22" s="772"/>
      <c r="OZQ22" s="772"/>
      <c r="OZR22" s="772"/>
      <c r="OZS22" s="772"/>
      <c r="OZT22" s="773"/>
      <c r="OZU22" s="772"/>
      <c r="OZV22" s="772"/>
      <c r="OZW22" s="772"/>
      <c r="OZX22" s="772"/>
      <c r="OZY22" s="772"/>
      <c r="OZZ22" s="773"/>
      <c r="PAA22" s="772"/>
      <c r="PAB22" s="772"/>
      <c r="PAC22" s="772"/>
      <c r="PAD22" s="772"/>
      <c r="PAE22" s="772"/>
      <c r="PAF22" s="773"/>
      <c r="PAG22" s="772"/>
      <c r="PAH22" s="772"/>
      <c r="PAI22" s="772"/>
      <c r="PAJ22" s="772"/>
      <c r="PAK22" s="772"/>
      <c r="PAL22" s="773"/>
      <c r="PAM22" s="772"/>
      <c r="PAN22" s="772"/>
      <c r="PAO22" s="772"/>
      <c r="PAP22" s="772"/>
      <c r="PAQ22" s="772"/>
      <c r="PAR22" s="773"/>
      <c r="PAS22" s="772"/>
      <c r="PAT22" s="772"/>
      <c r="PAU22" s="772"/>
      <c r="PAV22" s="772"/>
      <c r="PAW22" s="772"/>
      <c r="PAX22" s="773"/>
      <c r="PAY22" s="772"/>
      <c r="PAZ22" s="772"/>
      <c r="PBA22" s="772"/>
      <c r="PBB22" s="772"/>
      <c r="PBC22" s="772"/>
      <c r="PBD22" s="773"/>
      <c r="PBE22" s="772"/>
      <c r="PBF22" s="772"/>
      <c r="PBG22" s="772"/>
      <c r="PBH22" s="772"/>
      <c r="PBI22" s="772"/>
      <c r="PBJ22" s="773"/>
      <c r="PBK22" s="772"/>
      <c r="PBL22" s="772"/>
      <c r="PBM22" s="772"/>
      <c r="PBN22" s="772"/>
      <c r="PBO22" s="772"/>
      <c r="PBP22" s="773"/>
      <c r="PBQ22" s="772"/>
      <c r="PBR22" s="772"/>
      <c r="PBS22" s="772"/>
      <c r="PBT22" s="772"/>
      <c r="PBU22" s="772"/>
      <c r="PBV22" s="773"/>
      <c r="PBW22" s="772"/>
      <c r="PBX22" s="772"/>
      <c r="PBY22" s="772"/>
      <c r="PBZ22" s="772"/>
      <c r="PCA22" s="772"/>
      <c r="PCB22" s="773"/>
      <c r="PCC22" s="772"/>
      <c r="PCD22" s="772"/>
      <c r="PCE22" s="772"/>
      <c r="PCF22" s="772"/>
      <c r="PCG22" s="772"/>
      <c r="PCH22" s="773"/>
      <c r="PCI22" s="772"/>
      <c r="PCJ22" s="772"/>
      <c r="PCK22" s="772"/>
      <c r="PCL22" s="772"/>
      <c r="PCM22" s="772"/>
      <c r="PCN22" s="773"/>
      <c r="PCO22" s="772"/>
      <c r="PCP22" s="772"/>
      <c r="PCQ22" s="772"/>
      <c r="PCR22" s="772"/>
      <c r="PCS22" s="772"/>
      <c r="PCT22" s="773"/>
      <c r="PCU22" s="772"/>
      <c r="PCV22" s="772"/>
      <c r="PCW22" s="772"/>
      <c r="PCX22" s="772"/>
      <c r="PCY22" s="772"/>
      <c r="PCZ22" s="773"/>
      <c r="PDA22" s="772"/>
      <c r="PDB22" s="772"/>
      <c r="PDC22" s="772"/>
      <c r="PDD22" s="772"/>
      <c r="PDE22" s="772"/>
      <c r="PDF22" s="773"/>
      <c r="PDG22" s="772"/>
      <c r="PDH22" s="772"/>
      <c r="PDI22" s="772"/>
      <c r="PDJ22" s="772"/>
      <c r="PDK22" s="772"/>
      <c r="PDL22" s="773"/>
      <c r="PDM22" s="772"/>
      <c r="PDN22" s="772"/>
      <c r="PDO22" s="772"/>
      <c r="PDP22" s="772"/>
      <c r="PDQ22" s="772"/>
      <c r="PDR22" s="773"/>
      <c r="PDS22" s="772"/>
      <c r="PDT22" s="772"/>
      <c r="PDU22" s="772"/>
      <c r="PDV22" s="772"/>
      <c r="PDW22" s="772"/>
      <c r="PDX22" s="773"/>
      <c r="PDY22" s="772"/>
      <c r="PDZ22" s="772"/>
      <c r="PEA22" s="772"/>
      <c r="PEB22" s="772"/>
      <c r="PEC22" s="772"/>
      <c r="PED22" s="773"/>
      <c r="PEE22" s="772"/>
      <c r="PEF22" s="772"/>
      <c r="PEG22" s="772"/>
      <c r="PEH22" s="772"/>
      <c r="PEI22" s="772"/>
      <c r="PEJ22" s="773"/>
      <c r="PEK22" s="772"/>
      <c r="PEL22" s="772"/>
      <c r="PEM22" s="772"/>
      <c r="PEN22" s="772"/>
      <c r="PEO22" s="772"/>
      <c r="PEP22" s="773"/>
      <c r="PEQ22" s="772"/>
      <c r="PER22" s="772"/>
      <c r="PES22" s="772"/>
      <c r="PET22" s="772"/>
      <c r="PEU22" s="772"/>
      <c r="PEV22" s="773"/>
      <c r="PEW22" s="772"/>
      <c r="PEX22" s="772"/>
      <c r="PEY22" s="772"/>
      <c r="PEZ22" s="772"/>
      <c r="PFA22" s="772"/>
      <c r="PFB22" s="773"/>
      <c r="PFC22" s="772"/>
      <c r="PFD22" s="772"/>
      <c r="PFE22" s="772"/>
      <c r="PFF22" s="772"/>
      <c r="PFG22" s="772"/>
      <c r="PFH22" s="773"/>
      <c r="PFI22" s="772"/>
      <c r="PFJ22" s="772"/>
      <c r="PFK22" s="772"/>
      <c r="PFL22" s="772"/>
      <c r="PFM22" s="772"/>
      <c r="PFN22" s="773"/>
      <c r="PFO22" s="772"/>
      <c r="PFP22" s="772"/>
      <c r="PFQ22" s="772"/>
      <c r="PFR22" s="772"/>
      <c r="PFS22" s="772"/>
      <c r="PFT22" s="773"/>
      <c r="PFU22" s="772"/>
      <c r="PFV22" s="772"/>
      <c r="PFW22" s="772"/>
      <c r="PFX22" s="772"/>
      <c r="PFY22" s="772"/>
      <c r="PFZ22" s="773"/>
      <c r="PGA22" s="772"/>
      <c r="PGB22" s="772"/>
      <c r="PGC22" s="772"/>
      <c r="PGD22" s="772"/>
      <c r="PGE22" s="772"/>
      <c r="PGF22" s="773"/>
      <c r="PGG22" s="772"/>
      <c r="PGH22" s="772"/>
      <c r="PGI22" s="772"/>
      <c r="PGJ22" s="772"/>
      <c r="PGK22" s="772"/>
      <c r="PGL22" s="773"/>
      <c r="PGM22" s="772"/>
      <c r="PGN22" s="772"/>
      <c r="PGO22" s="772"/>
      <c r="PGP22" s="772"/>
      <c r="PGQ22" s="772"/>
      <c r="PGR22" s="773"/>
      <c r="PGS22" s="772"/>
      <c r="PGT22" s="772"/>
      <c r="PGU22" s="772"/>
      <c r="PGV22" s="772"/>
      <c r="PGW22" s="772"/>
      <c r="PGX22" s="773"/>
      <c r="PGY22" s="772"/>
      <c r="PGZ22" s="772"/>
      <c r="PHA22" s="772"/>
      <c r="PHB22" s="772"/>
      <c r="PHC22" s="772"/>
      <c r="PHD22" s="773"/>
      <c r="PHE22" s="772"/>
      <c r="PHF22" s="772"/>
      <c r="PHG22" s="772"/>
      <c r="PHH22" s="772"/>
      <c r="PHI22" s="772"/>
      <c r="PHJ22" s="773"/>
      <c r="PHK22" s="772"/>
      <c r="PHL22" s="772"/>
      <c r="PHM22" s="772"/>
      <c r="PHN22" s="772"/>
      <c r="PHO22" s="772"/>
      <c r="PHP22" s="773"/>
      <c r="PHQ22" s="772"/>
      <c r="PHR22" s="772"/>
      <c r="PHS22" s="772"/>
      <c r="PHT22" s="772"/>
      <c r="PHU22" s="772"/>
      <c r="PHV22" s="773"/>
      <c r="PHW22" s="772"/>
      <c r="PHX22" s="772"/>
      <c r="PHY22" s="772"/>
      <c r="PHZ22" s="772"/>
      <c r="PIA22" s="772"/>
      <c r="PIB22" s="773"/>
      <c r="PIC22" s="772"/>
      <c r="PID22" s="772"/>
      <c r="PIE22" s="772"/>
      <c r="PIF22" s="772"/>
      <c r="PIG22" s="772"/>
      <c r="PIH22" s="773"/>
      <c r="PII22" s="772"/>
      <c r="PIJ22" s="772"/>
      <c r="PIK22" s="772"/>
      <c r="PIL22" s="772"/>
      <c r="PIM22" s="772"/>
      <c r="PIN22" s="773"/>
      <c r="PIO22" s="772"/>
      <c r="PIP22" s="772"/>
      <c r="PIQ22" s="772"/>
      <c r="PIR22" s="772"/>
      <c r="PIS22" s="772"/>
      <c r="PIT22" s="773"/>
      <c r="PIU22" s="772"/>
      <c r="PIV22" s="772"/>
      <c r="PIW22" s="772"/>
      <c r="PIX22" s="772"/>
      <c r="PIY22" s="772"/>
      <c r="PIZ22" s="773"/>
      <c r="PJA22" s="772"/>
      <c r="PJB22" s="772"/>
      <c r="PJC22" s="772"/>
      <c r="PJD22" s="772"/>
      <c r="PJE22" s="772"/>
      <c r="PJF22" s="773"/>
      <c r="PJG22" s="772"/>
      <c r="PJH22" s="772"/>
      <c r="PJI22" s="772"/>
      <c r="PJJ22" s="772"/>
      <c r="PJK22" s="772"/>
      <c r="PJL22" s="773"/>
      <c r="PJM22" s="772"/>
      <c r="PJN22" s="772"/>
      <c r="PJO22" s="772"/>
      <c r="PJP22" s="772"/>
      <c r="PJQ22" s="772"/>
      <c r="PJR22" s="773"/>
      <c r="PJS22" s="772"/>
      <c r="PJT22" s="772"/>
      <c r="PJU22" s="772"/>
      <c r="PJV22" s="772"/>
      <c r="PJW22" s="772"/>
      <c r="PJX22" s="773"/>
      <c r="PJY22" s="772"/>
      <c r="PJZ22" s="772"/>
      <c r="PKA22" s="772"/>
      <c r="PKB22" s="772"/>
      <c r="PKC22" s="772"/>
      <c r="PKD22" s="773"/>
      <c r="PKE22" s="772"/>
      <c r="PKF22" s="772"/>
      <c r="PKG22" s="772"/>
      <c r="PKH22" s="772"/>
      <c r="PKI22" s="772"/>
      <c r="PKJ22" s="773"/>
      <c r="PKK22" s="772"/>
      <c r="PKL22" s="772"/>
      <c r="PKM22" s="772"/>
      <c r="PKN22" s="772"/>
      <c r="PKO22" s="772"/>
      <c r="PKP22" s="773"/>
      <c r="PKQ22" s="772"/>
      <c r="PKR22" s="772"/>
      <c r="PKS22" s="772"/>
      <c r="PKT22" s="772"/>
      <c r="PKU22" s="772"/>
      <c r="PKV22" s="773"/>
      <c r="PKW22" s="772"/>
      <c r="PKX22" s="772"/>
      <c r="PKY22" s="772"/>
      <c r="PKZ22" s="772"/>
      <c r="PLA22" s="772"/>
      <c r="PLB22" s="773"/>
      <c r="PLC22" s="772"/>
      <c r="PLD22" s="772"/>
      <c r="PLE22" s="772"/>
      <c r="PLF22" s="772"/>
      <c r="PLG22" s="772"/>
      <c r="PLH22" s="773"/>
      <c r="PLI22" s="772"/>
      <c r="PLJ22" s="772"/>
      <c r="PLK22" s="772"/>
      <c r="PLL22" s="772"/>
      <c r="PLM22" s="772"/>
      <c r="PLN22" s="773"/>
      <c r="PLO22" s="772"/>
      <c r="PLP22" s="772"/>
      <c r="PLQ22" s="772"/>
      <c r="PLR22" s="772"/>
      <c r="PLS22" s="772"/>
      <c r="PLT22" s="773"/>
      <c r="PLU22" s="772"/>
      <c r="PLV22" s="772"/>
      <c r="PLW22" s="772"/>
      <c r="PLX22" s="772"/>
      <c r="PLY22" s="772"/>
      <c r="PLZ22" s="773"/>
      <c r="PMA22" s="772"/>
      <c r="PMB22" s="772"/>
      <c r="PMC22" s="772"/>
      <c r="PMD22" s="772"/>
      <c r="PME22" s="772"/>
      <c r="PMF22" s="773"/>
      <c r="PMG22" s="772"/>
      <c r="PMH22" s="772"/>
      <c r="PMI22" s="772"/>
      <c r="PMJ22" s="772"/>
      <c r="PMK22" s="772"/>
      <c r="PML22" s="773"/>
      <c r="PMM22" s="772"/>
      <c r="PMN22" s="772"/>
      <c r="PMO22" s="772"/>
      <c r="PMP22" s="772"/>
      <c r="PMQ22" s="772"/>
      <c r="PMR22" s="773"/>
      <c r="PMS22" s="772"/>
      <c r="PMT22" s="772"/>
      <c r="PMU22" s="772"/>
      <c r="PMV22" s="772"/>
      <c r="PMW22" s="772"/>
      <c r="PMX22" s="773"/>
      <c r="PMY22" s="772"/>
      <c r="PMZ22" s="772"/>
      <c r="PNA22" s="772"/>
      <c r="PNB22" s="772"/>
      <c r="PNC22" s="772"/>
      <c r="PND22" s="773"/>
      <c r="PNE22" s="772"/>
      <c r="PNF22" s="772"/>
      <c r="PNG22" s="772"/>
      <c r="PNH22" s="772"/>
      <c r="PNI22" s="772"/>
      <c r="PNJ22" s="773"/>
      <c r="PNK22" s="772"/>
      <c r="PNL22" s="772"/>
      <c r="PNM22" s="772"/>
      <c r="PNN22" s="772"/>
      <c r="PNO22" s="772"/>
      <c r="PNP22" s="773"/>
      <c r="PNQ22" s="772"/>
      <c r="PNR22" s="772"/>
      <c r="PNS22" s="772"/>
      <c r="PNT22" s="772"/>
      <c r="PNU22" s="772"/>
      <c r="PNV22" s="773"/>
      <c r="PNW22" s="772"/>
      <c r="PNX22" s="772"/>
      <c r="PNY22" s="772"/>
      <c r="PNZ22" s="772"/>
      <c r="POA22" s="772"/>
      <c r="POB22" s="773"/>
      <c r="POC22" s="772"/>
      <c r="POD22" s="772"/>
      <c r="POE22" s="772"/>
      <c r="POF22" s="772"/>
      <c r="POG22" s="772"/>
      <c r="POH22" s="773"/>
      <c r="POI22" s="772"/>
      <c r="POJ22" s="772"/>
      <c r="POK22" s="772"/>
      <c r="POL22" s="772"/>
      <c r="POM22" s="772"/>
      <c r="PON22" s="773"/>
      <c r="POO22" s="772"/>
      <c r="POP22" s="772"/>
      <c r="POQ22" s="772"/>
      <c r="POR22" s="772"/>
      <c r="POS22" s="772"/>
      <c r="POT22" s="773"/>
      <c r="POU22" s="772"/>
      <c r="POV22" s="772"/>
      <c r="POW22" s="772"/>
      <c r="POX22" s="772"/>
      <c r="POY22" s="772"/>
      <c r="POZ22" s="773"/>
      <c r="PPA22" s="772"/>
      <c r="PPB22" s="772"/>
      <c r="PPC22" s="772"/>
      <c r="PPD22" s="772"/>
      <c r="PPE22" s="772"/>
      <c r="PPF22" s="773"/>
      <c r="PPG22" s="772"/>
      <c r="PPH22" s="772"/>
      <c r="PPI22" s="772"/>
      <c r="PPJ22" s="772"/>
      <c r="PPK22" s="772"/>
      <c r="PPL22" s="773"/>
      <c r="PPM22" s="772"/>
      <c r="PPN22" s="772"/>
      <c r="PPO22" s="772"/>
      <c r="PPP22" s="772"/>
      <c r="PPQ22" s="772"/>
      <c r="PPR22" s="773"/>
      <c r="PPS22" s="772"/>
      <c r="PPT22" s="772"/>
      <c r="PPU22" s="772"/>
      <c r="PPV22" s="772"/>
      <c r="PPW22" s="772"/>
      <c r="PPX22" s="773"/>
      <c r="PPY22" s="772"/>
      <c r="PPZ22" s="772"/>
      <c r="PQA22" s="772"/>
      <c r="PQB22" s="772"/>
      <c r="PQC22" s="772"/>
      <c r="PQD22" s="773"/>
      <c r="PQE22" s="772"/>
      <c r="PQF22" s="772"/>
      <c r="PQG22" s="772"/>
      <c r="PQH22" s="772"/>
      <c r="PQI22" s="772"/>
      <c r="PQJ22" s="773"/>
      <c r="PQK22" s="772"/>
      <c r="PQL22" s="772"/>
      <c r="PQM22" s="772"/>
      <c r="PQN22" s="772"/>
      <c r="PQO22" s="772"/>
      <c r="PQP22" s="773"/>
      <c r="PQQ22" s="772"/>
      <c r="PQR22" s="772"/>
      <c r="PQS22" s="772"/>
      <c r="PQT22" s="772"/>
      <c r="PQU22" s="772"/>
      <c r="PQV22" s="773"/>
      <c r="PQW22" s="772"/>
      <c r="PQX22" s="772"/>
      <c r="PQY22" s="772"/>
      <c r="PQZ22" s="772"/>
      <c r="PRA22" s="772"/>
      <c r="PRB22" s="773"/>
      <c r="PRC22" s="772"/>
      <c r="PRD22" s="772"/>
      <c r="PRE22" s="772"/>
      <c r="PRF22" s="772"/>
      <c r="PRG22" s="772"/>
      <c r="PRH22" s="773"/>
      <c r="PRI22" s="772"/>
      <c r="PRJ22" s="772"/>
      <c r="PRK22" s="772"/>
      <c r="PRL22" s="772"/>
      <c r="PRM22" s="772"/>
      <c r="PRN22" s="773"/>
      <c r="PRO22" s="772"/>
      <c r="PRP22" s="772"/>
      <c r="PRQ22" s="772"/>
      <c r="PRR22" s="772"/>
      <c r="PRS22" s="772"/>
      <c r="PRT22" s="773"/>
      <c r="PRU22" s="772"/>
      <c r="PRV22" s="772"/>
      <c r="PRW22" s="772"/>
      <c r="PRX22" s="772"/>
      <c r="PRY22" s="772"/>
      <c r="PRZ22" s="773"/>
      <c r="PSA22" s="772"/>
      <c r="PSB22" s="772"/>
      <c r="PSC22" s="772"/>
      <c r="PSD22" s="772"/>
      <c r="PSE22" s="772"/>
      <c r="PSF22" s="773"/>
      <c r="PSG22" s="772"/>
      <c r="PSH22" s="772"/>
      <c r="PSI22" s="772"/>
      <c r="PSJ22" s="772"/>
      <c r="PSK22" s="772"/>
      <c r="PSL22" s="773"/>
      <c r="PSM22" s="772"/>
      <c r="PSN22" s="772"/>
      <c r="PSO22" s="772"/>
      <c r="PSP22" s="772"/>
      <c r="PSQ22" s="772"/>
      <c r="PSR22" s="773"/>
      <c r="PSS22" s="772"/>
      <c r="PST22" s="772"/>
      <c r="PSU22" s="772"/>
      <c r="PSV22" s="772"/>
      <c r="PSW22" s="772"/>
      <c r="PSX22" s="773"/>
      <c r="PSY22" s="772"/>
      <c r="PSZ22" s="772"/>
      <c r="PTA22" s="772"/>
      <c r="PTB22" s="772"/>
      <c r="PTC22" s="772"/>
      <c r="PTD22" s="773"/>
      <c r="PTE22" s="772"/>
      <c r="PTF22" s="772"/>
      <c r="PTG22" s="772"/>
      <c r="PTH22" s="772"/>
      <c r="PTI22" s="772"/>
      <c r="PTJ22" s="773"/>
      <c r="PTK22" s="772"/>
      <c r="PTL22" s="772"/>
      <c r="PTM22" s="772"/>
      <c r="PTN22" s="772"/>
      <c r="PTO22" s="772"/>
      <c r="PTP22" s="773"/>
      <c r="PTQ22" s="772"/>
      <c r="PTR22" s="772"/>
      <c r="PTS22" s="772"/>
      <c r="PTT22" s="772"/>
      <c r="PTU22" s="772"/>
      <c r="PTV22" s="773"/>
      <c r="PTW22" s="772"/>
      <c r="PTX22" s="772"/>
      <c r="PTY22" s="772"/>
      <c r="PTZ22" s="772"/>
      <c r="PUA22" s="772"/>
      <c r="PUB22" s="773"/>
      <c r="PUC22" s="772"/>
      <c r="PUD22" s="772"/>
      <c r="PUE22" s="772"/>
      <c r="PUF22" s="772"/>
      <c r="PUG22" s="772"/>
      <c r="PUH22" s="773"/>
      <c r="PUI22" s="772"/>
      <c r="PUJ22" s="772"/>
      <c r="PUK22" s="772"/>
      <c r="PUL22" s="772"/>
      <c r="PUM22" s="772"/>
      <c r="PUN22" s="773"/>
      <c r="PUO22" s="772"/>
      <c r="PUP22" s="772"/>
      <c r="PUQ22" s="772"/>
      <c r="PUR22" s="772"/>
      <c r="PUS22" s="772"/>
      <c r="PUT22" s="773"/>
      <c r="PUU22" s="772"/>
      <c r="PUV22" s="772"/>
      <c r="PUW22" s="772"/>
      <c r="PUX22" s="772"/>
      <c r="PUY22" s="772"/>
      <c r="PUZ22" s="773"/>
      <c r="PVA22" s="772"/>
      <c r="PVB22" s="772"/>
      <c r="PVC22" s="772"/>
      <c r="PVD22" s="772"/>
      <c r="PVE22" s="772"/>
      <c r="PVF22" s="773"/>
      <c r="PVG22" s="772"/>
      <c r="PVH22" s="772"/>
      <c r="PVI22" s="772"/>
      <c r="PVJ22" s="772"/>
      <c r="PVK22" s="772"/>
      <c r="PVL22" s="773"/>
      <c r="PVM22" s="772"/>
      <c r="PVN22" s="772"/>
      <c r="PVO22" s="772"/>
      <c r="PVP22" s="772"/>
      <c r="PVQ22" s="772"/>
      <c r="PVR22" s="773"/>
      <c r="PVS22" s="772"/>
      <c r="PVT22" s="772"/>
      <c r="PVU22" s="772"/>
      <c r="PVV22" s="772"/>
      <c r="PVW22" s="772"/>
      <c r="PVX22" s="773"/>
      <c r="PVY22" s="772"/>
      <c r="PVZ22" s="772"/>
      <c r="PWA22" s="772"/>
      <c r="PWB22" s="772"/>
      <c r="PWC22" s="772"/>
      <c r="PWD22" s="773"/>
      <c r="PWE22" s="772"/>
      <c r="PWF22" s="772"/>
      <c r="PWG22" s="772"/>
      <c r="PWH22" s="772"/>
      <c r="PWI22" s="772"/>
      <c r="PWJ22" s="773"/>
      <c r="PWK22" s="772"/>
      <c r="PWL22" s="772"/>
      <c r="PWM22" s="772"/>
      <c r="PWN22" s="772"/>
      <c r="PWO22" s="772"/>
      <c r="PWP22" s="773"/>
      <c r="PWQ22" s="772"/>
      <c r="PWR22" s="772"/>
      <c r="PWS22" s="772"/>
      <c r="PWT22" s="772"/>
      <c r="PWU22" s="772"/>
      <c r="PWV22" s="773"/>
      <c r="PWW22" s="772"/>
      <c r="PWX22" s="772"/>
      <c r="PWY22" s="772"/>
      <c r="PWZ22" s="772"/>
      <c r="PXA22" s="772"/>
      <c r="PXB22" s="773"/>
      <c r="PXC22" s="772"/>
      <c r="PXD22" s="772"/>
      <c r="PXE22" s="772"/>
      <c r="PXF22" s="772"/>
      <c r="PXG22" s="772"/>
      <c r="PXH22" s="773"/>
      <c r="PXI22" s="772"/>
      <c r="PXJ22" s="772"/>
      <c r="PXK22" s="772"/>
      <c r="PXL22" s="772"/>
      <c r="PXM22" s="772"/>
      <c r="PXN22" s="773"/>
      <c r="PXO22" s="772"/>
      <c r="PXP22" s="772"/>
      <c r="PXQ22" s="772"/>
      <c r="PXR22" s="772"/>
      <c r="PXS22" s="772"/>
      <c r="PXT22" s="773"/>
      <c r="PXU22" s="772"/>
      <c r="PXV22" s="772"/>
      <c r="PXW22" s="772"/>
      <c r="PXX22" s="772"/>
      <c r="PXY22" s="772"/>
      <c r="PXZ22" s="773"/>
      <c r="PYA22" s="772"/>
      <c r="PYB22" s="772"/>
      <c r="PYC22" s="772"/>
      <c r="PYD22" s="772"/>
      <c r="PYE22" s="772"/>
      <c r="PYF22" s="773"/>
      <c r="PYG22" s="772"/>
      <c r="PYH22" s="772"/>
      <c r="PYI22" s="772"/>
      <c r="PYJ22" s="772"/>
      <c r="PYK22" s="772"/>
      <c r="PYL22" s="773"/>
      <c r="PYM22" s="772"/>
      <c r="PYN22" s="772"/>
      <c r="PYO22" s="772"/>
      <c r="PYP22" s="772"/>
      <c r="PYQ22" s="772"/>
      <c r="PYR22" s="773"/>
      <c r="PYS22" s="772"/>
      <c r="PYT22" s="772"/>
      <c r="PYU22" s="772"/>
      <c r="PYV22" s="772"/>
      <c r="PYW22" s="772"/>
      <c r="PYX22" s="773"/>
      <c r="PYY22" s="772"/>
      <c r="PYZ22" s="772"/>
      <c r="PZA22" s="772"/>
      <c r="PZB22" s="772"/>
      <c r="PZC22" s="772"/>
      <c r="PZD22" s="773"/>
      <c r="PZE22" s="772"/>
      <c r="PZF22" s="772"/>
      <c r="PZG22" s="772"/>
      <c r="PZH22" s="772"/>
      <c r="PZI22" s="772"/>
      <c r="PZJ22" s="773"/>
      <c r="PZK22" s="772"/>
      <c r="PZL22" s="772"/>
      <c r="PZM22" s="772"/>
      <c r="PZN22" s="772"/>
      <c r="PZO22" s="772"/>
      <c r="PZP22" s="773"/>
      <c r="PZQ22" s="772"/>
      <c r="PZR22" s="772"/>
      <c r="PZS22" s="772"/>
      <c r="PZT22" s="772"/>
      <c r="PZU22" s="772"/>
      <c r="PZV22" s="773"/>
      <c r="PZW22" s="772"/>
      <c r="PZX22" s="772"/>
      <c r="PZY22" s="772"/>
      <c r="PZZ22" s="772"/>
      <c r="QAA22" s="772"/>
      <c r="QAB22" s="773"/>
      <c r="QAC22" s="772"/>
      <c r="QAD22" s="772"/>
      <c r="QAE22" s="772"/>
      <c r="QAF22" s="772"/>
      <c r="QAG22" s="772"/>
      <c r="QAH22" s="773"/>
      <c r="QAI22" s="772"/>
      <c r="QAJ22" s="772"/>
      <c r="QAK22" s="772"/>
      <c r="QAL22" s="772"/>
      <c r="QAM22" s="772"/>
      <c r="QAN22" s="773"/>
      <c r="QAO22" s="772"/>
      <c r="QAP22" s="772"/>
      <c r="QAQ22" s="772"/>
      <c r="QAR22" s="772"/>
      <c r="QAS22" s="772"/>
      <c r="QAT22" s="773"/>
      <c r="QAU22" s="772"/>
      <c r="QAV22" s="772"/>
      <c r="QAW22" s="772"/>
      <c r="QAX22" s="772"/>
      <c r="QAY22" s="772"/>
      <c r="QAZ22" s="773"/>
      <c r="QBA22" s="772"/>
      <c r="QBB22" s="772"/>
      <c r="QBC22" s="772"/>
      <c r="QBD22" s="772"/>
      <c r="QBE22" s="772"/>
      <c r="QBF22" s="773"/>
      <c r="QBG22" s="772"/>
      <c r="QBH22" s="772"/>
      <c r="QBI22" s="772"/>
      <c r="QBJ22" s="772"/>
      <c r="QBK22" s="772"/>
      <c r="QBL22" s="773"/>
      <c r="QBM22" s="772"/>
      <c r="QBN22" s="772"/>
      <c r="QBO22" s="772"/>
      <c r="QBP22" s="772"/>
      <c r="QBQ22" s="772"/>
      <c r="QBR22" s="773"/>
      <c r="QBS22" s="772"/>
      <c r="QBT22" s="772"/>
      <c r="QBU22" s="772"/>
      <c r="QBV22" s="772"/>
      <c r="QBW22" s="772"/>
      <c r="QBX22" s="773"/>
      <c r="QBY22" s="772"/>
      <c r="QBZ22" s="772"/>
      <c r="QCA22" s="772"/>
      <c r="QCB22" s="772"/>
      <c r="QCC22" s="772"/>
      <c r="QCD22" s="773"/>
      <c r="QCE22" s="772"/>
      <c r="QCF22" s="772"/>
      <c r="QCG22" s="772"/>
      <c r="QCH22" s="772"/>
      <c r="QCI22" s="772"/>
      <c r="QCJ22" s="773"/>
      <c r="QCK22" s="772"/>
      <c r="QCL22" s="772"/>
      <c r="QCM22" s="772"/>
      <c r="QCN22" s="772"/>
      <c r="QCO22" s="772"/>
      <c r="QCP22" s="773"/>
      <c r="QCQ22" s="772"/>
      <c r="QCR22" s="772"/>
      <c r="QCS22" s="772"/>
      <c r="QCT22" s="772"/>
      <c r="QCU22" s="772"/>
      <c r="QCV22" s="773"/>
      <c r="QCW22" s="772"/>
      <c r="QCX22" s="772"/>
      <c r="QCY22" s="772"/>
      <c r="QCZ22" s="772"/>
      <c r="QDA22" s="772"/>
      <c r="QDB22" s="773"/>
      <c r="QDC22" s="772"/>
      <c r="QDD22" s="772"/>
      <c r="QDE22" s="772"/>
      <c r="QDF22" s="772"/>
      <c r="QDG22" s="772"/>
      <c r="QDH22" s="773"/>
      <c r="QDI22" s="772"/>
      <c r="QDJ22" s="772"/>
      <c r="QDK22" s="772"/>
      <c r="QDL22" s="772"/>
      <c r="QDM22" s="772"/>
      <c r="QDN22" s="773"/>
      <c r="QDO22" s="772"/>
      <c r="QDP22" s="772"/>
      <c r="QDQ22" s="772"/>
      <c r="QDR22" s="772"/>
      <c r="QDS22" s="772"/>
      <c r="QDT22" s="773"/>
      <c r="QDU22" s="772"/>
      <c r="QDV22" s="772"/>
      <c r="QDW22" s="772"/>
      <c r="QDX22" s="772"/>
      <c r="QDY22" s="772"/>
      <c r="QDZ22" s="773"/>
      <c r="QEA22" s="772"/>
      <c r="QEB22" s="772"/>
      <c r="QEC22" s="772"/>
      <c r="QED22" s="772"/>
      <c r="QEE22" s="772"/>
      <c r="QEF22" s="773"/>
      <c r="QEG22" s="772"/>
      <c r="QEH22" s="772"/>
      <c r="QEI22" s="772"/>
      <c r="QEJ22" s="772"/>
      <c r="QEK22" s="772"/>
      <c r="QEL22" s="773"/>
      <c r="QEM22" s="772"/>
      <c r="QEN22" s="772"/>
      <c r="QEO22" s="772"/>
      <c r="QEP22" s="772"/>
      <c r="QEQ22" s="772"/>
      <c r="QER22" s="773"/>
      <c r="QES22" s="772"/>
      <c r="QET22" s="772"/>
      <c r="QEU22" s="772"/>
      <c r="QEV22" s="772"/>
      <c r="QEW22" s="772"/>
      <c r="QEX22" s="773"/>
      <c r="QEY22" s="772"/>
      <c r="QEZ22" s="772"/>
      <c r="QFA22" s="772"/>
      <c r="QFB22" s="772"/>
      <c r="QFC22" s="772"/>
      <c r="QFD22" s="773"/>
      <c r="QFE22" s="772"/>
      <c r="QFF22" s="772"/>
      <c r="QFG22" s="772"/>
      <c r="QFH22" s="772"/>
      <c r="QFI22" s="772"/>
      <c r="QFJ22" s="773"/>
      <c r="QFK22" s="772"/>
      <c r="QFL22" s="772"/>
      <c r="QFM22" s="772"/>
      <c r="QFN22" s="772"/>
      <c r="QFO22" s="772"/>
      <c r="QFP22" s="773"/>
      <c r="QFQ22" s="772"/>
      <c r="QFR22" s="772"/>
      <c r="QFS22" s="772"/>
      <c r="QFT22" s="772"/>
      <c r="QFU22" s="772"/>
      <c r="QFV22" s="773"/>
      <c r="QFW22" s="772"/>
      <c r="QFX22" s="772"/>
      <c r="QFY22" s="772"/>
      <c r="QFZ22" s="772"/>
      <c r="QGA22" s="772"/>
      <c r="QGB22" s="773"/>
      <c r="QGC22" s="772"/>
      <c r="QGD22" s="772"/>
      <c r="QGE22" s="772"/>
      <c r="QGF22" s="772"/>
      <c r="QGG22" s="772"/>
      <c r="QGH22" s="773"/>
      <c r="QGI22" s="772"/>
      <c r="QGJ22" s="772"/>
      <c r="QGK22" s="772"/>
      <c r="QGL22" s="772"/>
      <c r="QGM22" s="772"/>
      <c r="QGN22" s="773"/>
      <c r="QGO22" s="772"/>
      <c r="QGP22" s="772"/>
      <c r="QGQ22" s="772"/>
      <c r="QGR22" s="772"/>
      <c r="QGS22" s="772"/>
      <c r="QGT22" s="773"/>
      <c r="QGU22" s="772"/>
      <c r="QGV22" s="772"/>
      <c r="QGW22" s="772"/>
      <c r="QGX22" s="772"/>
      <c r="QGY22" s="772"/>
      <c r="QGZ22" s="773"/>
      <c r="QHA22" s="772"/>
      <c r="QHB22" s="772"/>
      <c r="QHC22" s="772"/>
      <c r="QHD22" s="772"/>
      <c r="QHE22" s="772"/>
      <c r="QHF22" s="773"/>
      <c r="QHG22" s="772"/>
      <c r="QHH22" s="772"/>
      <c r="QHI22" s="772"/>
      <c r="QHJ22" s="772"/>
      <c r="QHK22" s="772"/>
      <c r="QHL22" s="773"/>
      <c r="QHM22" s="772"/>
      <c r="QHN22" s="772"/>
      <c r="QHO22" s="772"/>
      <c r="QHP22" s="772"/>
      <c r="QHQ22" s="772"/>
      <c r="QHR22" s="773"/>
      <c r="QHS22" s="772"/>
      <c r="QHT22" s="772"/>
      <c r="QHU22" s="772"/>
      <c r="QHV22" s="772"/>
      <c r="QHW22" s="772"/>
      <c r="QHX22" s="773"/>
      <c r="QHY22" s="772"/>
      <c r="QHZ22" s="772"/>
      <c r="QIA22" s="772"/>
      <c r="QIB22" s="772"/>
      <c r="QIC22" s="772"/>
      <c r="QID22" s="773"/>
      <c r="QIE22" s="772"/>
      <c r="QIF22" s="772"/>
      <c r="QIG22" s="772"/>
      <c r="QIH22" s="772"/>
      <c r="QII22" s="772"/>
      <c r="QIJ22" s="773"/>
      <c r="QIK22" s="772"/>
      <c r="QIL22" s="772"/>
      <c r="QIM22" s="772"/>
      <c r="QIN22" s="772"/>
      <c r="QIO22" s="772"/>
      <c r="QIP22" s="773"/>
      <c r="QIQ22" s="772"/>
      <c r="QIR22" s="772"/>
      <c r="QIS22" s="772"/>
      <c r="QIT22" s="772"/>
      <c r="QIU22" s="772"/>
      <c r="QIV22" s="773"/>
      <c r="QIW22" s="772"/>
      <c r="QIX22" s="772"/>
      <c r="QIY22" s="772"/>
      <c r="QIZ22" s="772"/>
      <c r="QJA22" s="772"/>
      <c r="QJB22" s="773"/>
      <c r="QJC22" s="772"/>
      <c r="QJD22" s="772"/>
      <c r="QJE22" s="772"/>
      <c r="QJF22" s="772"/>
      <c r="QJG22" s="772"/>
      <c r="QJH22" s="773"/>
      <c r="QJI22" s="772"/>
      <c r="QJJ22" s="772"/>
      <c r="QJK22" s="772"/>
      <c r="QJL22" s="772"/>
      <c r="QJM22" s="772"/>
      <c r="QJN22" s="773"/>
      <c r="QJO22" s="772"/>
      <c r="QJP22" s="772"/>
      <c r="QJQ22" s="772"/>
      <c r="QJR22" s="772"/>
      <c r="QJS22" s="772"/>
      <c r="QJT22" s="773"/>
      <c r="QJU22" s="772"/>
      <c r="QJV22" s="772"/>
      <c r="QJW22" s="772"/>
      <c r="QJX22" s="772"/>
      <c r="QJY22" s="772"/>
      <c r="QJZ22" s="773"/>
      <c r="QKA22" s="772"/>
      <c r="QKB22" s="772"/>
      <c r="QKC22" s="772"/>
      <c r="QKD22" s="772"/>
      <c r="QKE22" s="772"/>
      <c r="QKF22" s="773"/>
      <c r="QKG22" s="772"/>
      <c r="QKH22" s="772"/>
      <c r="QKI22" s="772"/>
      <c r="QKJ22" s="772"/>
      <c r="QKK22" s="772"/>
      <c r="QKL22" s="773"/>
      <c r="QKM22" s="772"/>
      <c r="QKN22" s="772"/>
      <c r="QKO22" s="772"/>
      <c r="QKP22" s="772"/>
      <c r="QKQ22" s="772"/>
      <c r="QKR22" s="773"/>
      <c r="QKS22" s="772"/>
      <c r="QKT22" s="772"/>
      <c r="QKU22" s="772"/>
      <c r="QKV22" s="772"/>
      <c r="QKW22" s="772"/>
      <c r="QKX22" s="773"/>
      <c r="QKY22" s="772"/>
      <c r="QKZ22" s="772"/>
      <c r="QLA22" s="772"/>
      <c r="QLB22" s="772"/>
      <c r="QLC22" s="772"/>
      <c r="QLD22" s="773"/>
      <c r="QLE22" s="772"/>
      <c r="QLF22" s="772"/>
      <c r="QLG22" s="772"/>
      <c r="QLH22" s="772"/>
      <c r="QLI22" s="772"/>
      <c r="QLJ22" s="773"/>
      <c r="QLK22" s="772"/>
      <c r="QLL22" s="772"/>
      <c r="QLM22" s="772"/>
      <c r="QLN22" s="772"/>
      <c r="QLO22" s="772"/>
      <c r="QLP22" s="773"/>
      <c r="QLQ22" s="772"/>
      <c r="QLR22" s="772"/>
      <c r="QLS22" s="772"/>
      <c r="QLT22" s="772"/>
      <c r="QLU22" s="772"/>
      <c r="QLV22" s="773"/>
      <c r="QLW22" s="772"/>
      <c r="QLX22" s="772"/>
      <c r="QLY22" s="772"/>
      <c r="QLZ22" s="772"/>
      <c r="QMA22" s="772"/>
      <c r="QMB22" s="773"/>
      <c r="QMC22" s="772"/>
      <c r="QMD22" s="772"/>
      <c r="QME22" s="772"/>
      <c r="QMF22" s="772"/>
      <c r="QMG22" s="772"/>
      <c r="QMH22" s="773"/>
      <c r="QMI22" s="772"/>
      <c r="QMJ22" s="772"/>
      <c r="QMK22" s="772"/>
      <c r="QML22" s="772"/>
      <c r="QMM22" s="772"/>
      <c r="QMN22" s="773"/>
      <c r="QMO22" s="772"/>
      <c r="QMP22" s="772"/>
      <c r="QMQ22" s="772"/>
      <c r="QMR22" s="772"/>
      <c r="QMS22" s="772"/>
      <c r="QMT22" s="773"/>
      <c r="QMU22" s="772"/>
      <c r="QMV22" s="772"/>
      <c r="QMW22" s="772"/>
      <c r="QMX22" s="772"/>
      <c r="QMY22" s="772"/>
      <c r="QMZ22" s="773"/>
      <c r="QNA22" s="772"/>
      <c r="QNB22" s="772"/>
      <c r="QNC22" s="772"/>
      <c r="QND22" s="772"/>
      <c r="QNE22" s="772"/>
      <c r="QNF22" s="773"/>
      <c r="QNG22" s="772"/>
      <c r="QNH22" s="772"/>
      <c r="QNI22" s="772"/>
      <c r="QNJ22" s="772"/>
      <c r="QNK22" s="772"/>
      <c r="QNL22" s="773"/>
      <c r="QNM22" s="772"/>
      <c r="QNN22" s="772"/>
      <c r="QNO22" s="772"/>
      <c r="QNP22" s="772"/>
      <c r="QNQ22" s="772"/>
      <c r="QNR22" s="773"/>
      <c r="QNS22" s="772"/>
      <c r="QNT22" s="772"/>
      <c r="QNU22" s="772"/>
      <c r="QNV22" s="772"/>
      <c r="QNW22" s="772"/>
      <c r="QNX22" s="773"/>
      <c r="QNY22" s="772"/>
      <c r="QNZ22" s="772"/>
      <c r="QOA22" s="772"/>
      <c r="QOB22" s="772"/>
      <c r="QOC22" s="772"/>
      <c r="QOD22" s="773"/>
      <c r="QOE22" s="772"/>
      <c r="QOF22" s="772"/>
      <c r="QOG22" s="772"/>
      <c r="QOH22" s="772"/>
      <c r="QOI22" s="772"/>
      <c r="QOJ22" s="773"/>
      <c r="QOK22" s="772"/>
      <c r="QOL22" s="772"/>
      <c r="QOM22" s="772"/>
      <c r="QON22" s="772"/>
      <c r="QOO22" s="772"/>
      <c r="QOP22" s="773"/>
      <c r="QOQ22" s="772"/>
      <c r="QOR22" s="772"/>
      <c r="QOS22" s="772"/>
      <c r="QOT22" s="772"/>
      <c r="QOU22" s="772"/>
      <c r="QOV22" s="773"/>
      <c r="QOW22" s="772"/>
      <c r="QOX22" s="772"/>
      <c r="QOY22" s="772"/>
      <c r="QOZ22" s="772"/>
      <c r="QPA22" s="772"/>
      <c r="QPB22" s="773"/>
      <c r="QPC22" s="772"/>
      <c r="QPD22" s="772"/>
      <c r="QPE22" s="772"/>
      <c r="QPF22" s="772"/>
      <c r="QPG22" s="772"/>
      <c r="QPH22" s="773"/>
      <c r="QPI22" s="772"/>
      <c r="QPJ22" s="772"/>
      <c r="QPK22" s="772"/>
      <c r="QPL22" s="772"/>
      <c r="QPM22" s="772"/>
      <c r="QPN22" s="773"/>
      <c r="QPO22" s="772"/>
      <c r="QPP22" s="772"/>
      <c r="QPQ22" s="772"/>
      <c r="QPR22" s="772"/>
      <c r="QPS22" s="772"/>
      <c r="QPT22" s="773"/>
      <c r="QPU22" s="772"/>
      <c r="QPV22" s="772"/>
      <c r="QPW22" s="772"/>
      <c r="QPX22" s="772"/>
      <c r="QPY22" s="772"/>
      <c r="QPZ22" s="773"/>
      <c r="QQA22" s="772"/>
      <c r="QQB22" s="772"/>
      <c r="QQC22" s="772"/>
      <c r="QQD22" s="772"/>
      <c r="QQE22" s="772"/>
      <c r="QQF22" s="773"/>
      <c r="QQG22" s="772"/>
      <c r="QQH22" s="772"/>
      <c r="QQI22" s="772"/>
      <c r="QQJ22" s="772"/>
      <c r="QQK22" s="772"/>
      <c r="QQL22" s="773"/>
      <c r="QQM22" s="772"/>
      <c r="QQN22" s="772"/>
      <c r="QQO22" s="772"/>
      <c r="QQP22" s="772"/>
      <c r="QQQ22" s="772"/>
      <c r="QQR22" s="773"/>
      <c r="QQS22" s="772"/>
      <c r="QQT22" s="772"/>
      <c r="QQU22" s="772"/>
      <c r="QQV22" s="772"/>
      <c r="QQW22" s="772"/>
      <c r="QQX22" s="773"/>
      <c r="QQY22" s="772"/>
      <c r="QQZ22" s="772"/>
      <c r="QRA22" s="772"/>
      <c r="QRB22" s="772"/>
      <c r="QRC22" s="772"/>
      <c r="QRD22" s="773"/>
      <c r="QRE22" s="772"/>
      <c r="QRF22" s="772"/>
      <c r="QRG22" s="772"/>
      <c r="QRH22" s="772"/>
      <c r="QRI22" s="772"/>
      <c r="QRJ22" s="773"/>
      <c r="QRK22" s="772"/>
      <c r="QRL22" s="772"/>
      <c r="QRM22" s="772"/>
      <c r="QRN22" s="772"/>
      <c r="QRO22" s="772"/>
      <c r="QRP22" s="773"/>
      <c r="QRQ22" s="772"/>
      <c r="QRR22" s="772"/>
      <c r="QRS22" s="772"/>
      <c r="QRT22" s="772"/>
      <c r="QRU22" s="772"/>
      <c r="QRV22" s="773"/>
      <c r="QRW22" s="772"/>
      <c r="QRX22" s="772"/>
      <c r="QRY22" s="772"/>
      <c r="QRZ22" s="772"/>
      <c r="QSA22" s="772"/>
      <c r="QSB22" s="773"/>
      <c r="QSC22" s="772"/>
      <c r="QSD22" s="772"/>
      <c r="QSE22" s="772"/>
      <c r="QSF22" s="772"/>
      <c r="QSG22" s="772"/>
      <c r="QSH22" s="773"/>
      <c r="QSI22" s="772"/>
      <c r="QSJ22" s="772"/>
      <c r="QSK22" s="772"/>
      <c r="QSL22" s="772"/>
      <c r="QSM22" s="772"/>
      <c r="QSN22" s="773"/>
      <c r="QSO22" s="772"/>
      <c r="QSP22" s="772"/>
      <c r="QSQ22" s="772"/>
      <c r="QSR22" s="772"/>
      <c r="QSS22" s="772"/>
      <c r="QST22" s="773"/>
      <c r="QSU22" s="772"/>
      <c r="QSV22" s="772"/>
      <c r="QSW22" s="772"/>
      <c r="QSX22" s="772"/>
      <c r="QSY22" s="772"/>
      <c r="QSZ22" s="773"/>
      <c r="QTA22" s="772"/>
      <c r="QTB22" s="772"/>
      <c r="QTC22" s="772"/>
      <c r="QTD22" s="772"/>
      <c r="QTE22" s="772"/>
      <c r="QTF22" s="773"/>
      <c r="QTG22" s="772"/>
      <c r="QTH22" s="772"/>
      <c r="QTI22" s="772"/>
      <c r="QTJ22" s="772"/>
      <c r="QTK22" s="772"/>
      <c r="QTL22" s="773"/>
      <c r="QTM22" s="772"/>
      <c r="QTN22" s="772"/>
      <c r="QTO22" s="772"/>
      <c r="QTP22" s="772"/>
      <c r="QTQ22" s="772"/>
      <c r="QTR22" s="773"/>
      <c r="QTS22" s="772"/>
      <c r="QTT22" s="772"/>
      <c r="QTU22" s="772"/>
      <c r="QTV22" s="772"/>
      <c r="QTW22" s="772"/>
      <c r="QTX22" s="773"/>
      <c r="QTY22" s="772"/>
      <c r="QTZ22" s="772"/>
      <c r="QUA22" s="772"/>
      <c r="QUB22" s="772"/>
      <c r="QUC22" s="772"/>
      <c r="QUD22" s="773"/>
      <c r="QUE22" s="772"/>
      <c r="QUF22" s="772"/>
      <c r="QUG22" s="772"/>
      <c r="QUH22" s="772"/>
      <c r="QUI22" s="772"/>
      <c r="QUJ22" s="773"/>
      <c r="QUK22" s="772"/>
      <c r="QUL22" s="772"/>
      <c r="QUM22" s="772"/>
      <c r="QUN22" s="772"/>
      <c r="QUO22" s="772"/>
      <c r="QUP22" s="773"/>
      <c r="QUQ22" s="772"/>
      <c r="QUR22" s="772"/>
      <c r="QUS22" s="772"/>
      <c r="QUT22" s="772"/>
      <c r="QUU22" s="772"/>
      <c r="QUV22" s="773"/>
      <c r="QUW22" s="772"/>
      <c r="QUX22" s="772"/>
      <c r="QUY22" s="772"/>
      <c r="QUZ22" s="772"/>
      <c r="QVA22" s="772"/>
      <c r="QVB22" s="773"/>
      <c r="QVC22" s="772"/>
      <c r="QVD22" s="772"/>
      <c r="QVE22" s="772"/>
      <c r="QVF22" s="772"/>
      <c r="QVG22" s="772"/>
      <c r="QVH22" s="773"/>
      <c r="QVI22" s="772"/>
      <c r="QVJ22" s="772"/>
      <c r="QVK22" s="772"/>
      <c r="QVL22" s="772"/>
      <c r="QVM22" s="772"/>
      <c r="QVN22" s="773"/>
      <c r="QVO22" s="772"/>
      <c r="QVP22" s="772"/>
      <c r="QVQ22" s="772"/>
      <c r="QVR22" s="772"/>
      <c r="QVS22" s="772"/>
      <c r="QVT22" s="773"/>
      <c r="QVU22" s="772"/>
      <c r="QVV22" s="772"/>
      <c r="QVW22" s="772"/>
      <c r="QVX22" s="772"/>
      <c r="QVY22" s="772"/>
      <c r="QVZ22" s="773"/>
      <c r="QWA22" s="772"/>
      <c r="QWB22" s="772"/>
      <c r="QWC22" s="772"/>
      <c r="QWD22" s="772"/>
      <c r="QWE22" s="772"/>
      <c r="QWF22" s="773"/>
      <c r="QWG22" s="772"/>
      <c r="QWH22" s="772"/>
      <c r="QWI22" s="772"/>
      <c r="QWJ22" s="772"/>
      <c r="QWK22" s="772"/>
      <c r="QWL22" s="773"/>
      <c r="QWM22" s="772"/>
      <c r="QWN22" s="772"/>
      <c r="QWO22" s="772"/>
      <c r="QWP22" s="772"/>
      <c r="QWQ22" s="772"/>
      <c r="QWR22" s="773"/>
      <c r="QWS22" s="772"/>
      <c r="QWT22" s="772"/>
      <c r="QWU22" s="772"/>
      <c r="QWV22" s="772"/>
      <c r="QWW22" s="772"/>
      <c r="QWX22" s="773"/>
      <c r="QWY22" s="772"/>
      <c r="QWZ22" s="772"/>
      <c r="QXA22" s="772"/>
      <c r="QXB22" s="772"/>
      <c r="QXC22" s="772"/>
      <c r="QXD22" s="773"/>
      <c r="QXE22" s="772"/>
      <c r="QXF22" s="772"/>
      <c r="QXG22" s="772"/>
      <c r="QXH22" s="772"/>
      <c r="QXI22" s="772"/>
      <c r="QXJ22" s="773"/>
      <c r="QXK22" s="772"/>
      <c r="QXL22" s="772"/>
      <c r="QXM22" s="772"/>
      <c r="QXN22" s="772"/>
      <c r="QXO22" s="772"/>
      <c r="QXP22" s="773"/>
      <c r="QXQ22" s="772"/>
      <c r="QXR22" s="772"/>
      <c r="QXS22" s="772"/>
      <c r="QXT22" s="772"/>
      <c r="QXU22" s="772"/>
      <c r="QXV22" s="773"/>
      <c r="QXW22" s="772"/>
      <c r="QXX22" s="772"/>
      <c r="QXY22" s="772"/>
      <c r="QXZ22" s="772"/>
      <c r="QYA22" s="772"/>
      <c r="QYB22" s="773"/>
      <c r="QYC22" s="772"/>
      <c r="QYD22" s="772"/>
      <c r="QYE22" s="772"/>
      <c r="QYF22" s="772"/>
      <c r="QYG22" s="772"/>
      <c r="QYH22" s="773"/>
      <c r="QYI22" s="772"/>
      <c r="QYJ22" s="772"/>
      <c r="QYK22" s="772"/>
      <c r="QYL22" s="772"/>
      <c r="QYM22" s="772"/>
      <c r="QYN22" s="773"/>
      <c r="QYO22" s="772"/>
      <c r="QYP22" s="772"/>
      <c r="QYQ22" s="772"/>
      <c r="QYR22" s="772"/>
      <c r="QYS22" s="772"/>
      <c r="QYT22" s="773"/>
      <c r="QYU22" s="772"/>
      <c r="QYV22" s="772"/>
      <c r="QYW22" s="772"/>
      <c r="QYX22" s="772"/>
      <c r="QYY22" s="772"/>
      <c r="QYZ22" s="773"/>
      <c r="QZA22" s="772"/>
      <c r="QZB22" s="772"/>
      <c r="QZC22" s="772"/>
      <c r="QZD22" s="772"/>
      <c r="QZE22" s="772"/>
      <c r="QZF22" s="773"/>
      <c r="QZG22" s="772"/>
      <c r="QZH22" s="772"/>
      <c r="QZI22" s="772"/>
      <c r="QZJ22" s="772"/>
      <c r="QZK22" s="772"/>
      <c r="QZL22" s="773"/>
      <c r="QZM22" s="772"/>
      <c r="QZN22" s="772"/>
      <c r="QZO22" s="772"/>
      <c r="QZP22" s="772"/>
      <c r="QZQ22" s="772"/>
      <c r="QZR22" s="773"/>
      <c r="QZS22" s="772"/>
      <c r="QZT22" s="772"/>
      <c r="QZU22" s="772"/>
      <c r="QZV22" s="772"/>
      <c r="QZW22" s="772"/>
      <c r="QZX22" s="773"/>
      <c r="QZY22" s="772"/>
      <c r="QZZ22" s="772"/>
      <c r="RAA22" s="772"/>
      <c r="RAB22" s="772"/>
      <c r="RAC22" s="772"/>
      <c r="RAD22" s="773"/>
      <c r="RAE22" s="772"/>
      <c r="RAF22" s="772"/>
      <c r="RAG22" s="772"/>
      <c r="RAH22" s="772"/>
      <c r="RAI22" s="772"/>
      <c r="RAJ22" s="773"/>
      <c r="RAK22" s="772"/>
      <c r="RAL22" s="772"/>
      <c r="RAM22" s="772"/>
      <c r="RAN22" s="772"/>
      <c r="RAO22" s="772"/>
      <c r="RAP22" s="773"/>
      <c r="RAQ22" s="772"/>
      <c r="RAR22" s="772"/>
      <c r="RAS22" s="772"/>
      <c r="RAT22" s="772"/>
      <c r="RAU22" s="772"/>
      <c r="RAV22" s="773"/>
      <c r="RAW22" s="772"/>
      <c r="RAX22" s="772"/>
      <c r="RAY22" s="772"/>
      <c r="RAZ22" s="772"/>
      <c r="RBA22" s="772"/>
      <c r="RBB22" s="773"/>
      <c r="RBC22" s="772"/>
      <c r="RBD22" s="772"/>
      <c r="RBE22" s="772"/>
      <c r="RBF22" s="772"/>
      <c r="RBG22" s="772"/>
      <c r="RBH22" s="773"/>
      <c r="RBI22" s="772"/>
      <c r="RBJ22" s="772"/>
      <c r="RBK22" s="772"/>
      <c r="RBL22" s="772"/>
      <c r="RBM22" s="772"/>
      <c r="RBN22" s="773"/>
      <c r="RBO22" s="772"/>
      <c r="RBP22" s="772"/>
      <c r="RBQ22" s="772"/>
      <c r="RBR22" s="772"/>
      <c r="RBS22" s="772"/>
      <c r="RBT22" s="773"/>
      <c r="RBU22" s="772"/>
      <c r="RBV22" s="772"/>
      <c r="RBW22" s="772"/>
      <c r="RBX22" s="772"/>
      <c r="RBY22" s="772"/>
      <c r="RBZ22" s="773"/>
      <c r="RCA22" s="772"/>
      <c r="RCB22" s="772"/>
      <c r="RCC22" s="772"/>
      <c r="RCD22" s="772"/>
      <c r="RCE22" s="772"/>
      <c r="RCF22" s="773"/>
      <c r="RCG22" s="772"/>
      <c r="RCH22" s="772"/>
      <c r="RCI22" s="772"/>
      <c r="RCJ22" s="772"/>
      <c r="RCK22" s="772"/>
      <c r="RCL22" s="773"/>
      <c r="RCM22" s="772"/>
      <c r="RCN22" s="772"/>
      <c r="RCO22" s="772"/>
      <c r="RCP22" s="772"/>
      <c r="RCQ22" s="772"/>
      <c r="RCR22" s="773"/>
      <c r="RCS22" s="772"/>
      <c r="RCT22" s="772"/>
      <c r="RCU22" s="772"/>
      <c r="RCV22" s="772"/>
      <c r="RCW22" s="772"/>
      <c r="RCX22" s="773"/>
      <c r="RCY22" s="772"/>
      <c r="RCZ22" s="772"/>
      <c r="RDA22" s="772"/>
      <c r="RDB22" s="772"/>
      <c r="RDC22" s="772"/>
      <c r="RDD22" s="773"/>
      <c r="RDE22" s="772"/>
      <c r="RDF22" s="772"/>
      <c r="RDG22" s="772"/>
      <c r="RDH22" s="772"/>
      <c r="RDI22" s="772"/>
      <c r="RDJ22" s="773"/>
      <c r="RDK22" s="772"/>
      <c r="RDL22" s="772"/>
      <c r="RDM22" s="772"/>
      <c r="RDN22" s="772"/>
      <c r="RDO22" s="772"/>
      <c r="RDP22" s="773"/>
      <c r="RDQ22" s="772"/>
      <c r="RDR22" s="772"/>
      <c r="RDS22" s="772"/>
      <c r="RDT22" s="772"/>
      <c r="RDU22" s="772"/>
      <c r="RDV22" s="773"/>
      <c r="RDW22" s="772"/>
      <c r="RDX22" s="772"/>
      <c r="RDY22" s="772"/>
      <c r="RDZ22" s="772"/>
      <c r="REA22" s="772"/>
      <c r="REB22" s="773"/>
      <c r="REC22" s="772"/>
      <c r="RED22" s="772"/>
      <c r="REE22" s="772"/>
      <c r="REF22" s="772"/>
      <c r="REG22" s="772"/>
      <c r="REH22" s="773"/>
      <c r="REI22" s="772"/>
      <c r="REJ22" s="772"/>
      <c r="REK22" s="772"/>
      <c r="REL22" s="772"/>
      <c r="REM22" s="772"/>
      <c r="REN22" s="773"/>
      <c r="REO22" s="772"/>
      <c r="REP22" s="772"/>
      <c r="REQ22" s="772"/>
      <c r="RER22" s="772"/>
      <c r="RES22" s="772"/>
      <c r="RET22" s="773"/>
      <c r="REU22" s="772"/>
      <c r="REV22" s="772"/>
      <c r="REW22" s="772"/>
      <c r="REX22" s="772"/>
      <c r="REY22" s="772"/>
      <c r="REZ22" s="773"/>
      <c r="RFA22" s="772"/>
      <c r="RFB22" s="772"/>
      <c r="RFC22" s="772"/>
      <c r="RFD22" s="772"/>
      <c r="RFE22" s="772"/>
      <c r="RFF22" s="773"/>
      <c r="RFG22" s="772"/>
      <c r="RFH22" s="772"/>
      <c r="RFI22" s="772"/>
      <c r="RFJ22" s="772"/>
      <c r="RFK22" s="772"/>
      <c r="RFL22" s="773"/>
      <c r="RFM22" s="772"/>
      <c r="RFN22" s="772"/>
      <c r="RFO22" s="772"/>
      <c r="RFP22" s="772"/>
      <c r="RFQ22" s="772"/>
      <c r="RFR22" s="773"/>
      <c r="RFS22" s="772"/>
      <c r="RFT22" s="772"/>
      <c r="RFU22" s="772"/>
      <c r="RFV22" s="772"/>
      <c r="RFW22" s="772"/>
      <c r="RFX22" s="773"/>
      <c r="RFY22" s="772"/>
      <c r="RFZ22" s="772"/>
      <c r="RGA22" s="772"/>
      <c r="RGB22" s="772"/>
      <c r="RGC22" s="772"/>
      <c r="RGD22" s="773"/>
      <c r="RGE22" s="772"/>
      <c r="RGF22" s="772"/>
      <c r="RGG22" s="772"/>
      <c r="RGH22" s="772"/>
      <c r="RGI22" s="772"/>
      <c r="RGJ22" s="773"/>
      <c r="RGK22" s="772"/>
      <c r="RGL22" s="772"/>
      <c r="RGM22" s="772"/>
      <c r="RGN22" s="772"/>
      <c r="RGO22" s="772"/>
      <c r="RGP22" s="773"/>
      <c r="RGQ22" s="772"/>
      <c r="RGR22" s="772"/>
      <c r="RGS22" s="772"/>
      <c r="RGT22" s="772"/>
      <c r="RGU22" s="772"/>
      <c r="RGV22" s="773"/>
      <c r="RGW22" s="772"/>
      <c r="RGX22" s="772"/>
      <c r="RGY22" s="772"/>
      <c r="RGZ22" s="772"/>
      <c r="RHA22" s="772"/>
      <c r="RHB22" s="773"/>
      <c r="RHC22" s="772"/>
      <c r="RHD22" s="772"/>
      <c r="RHE22" s="772"/>
      <c r="RHF22" s="772"/>
      <c r="RHG22" s="772"/>
      <c r="RHH22" s="773"/>
      <c r="RHI22" s="772"/>
      <c r="RHJ22" s="772"/>
      <c r="RHK22" s="772"/>
      <c r="RHL22" s="772"/>
      <c r="RHM22" s="772"/>
      <c r="RHN22" s="773"/>
      <c r="RHO22" s="772"/>
      <c r="RHP22" s="772"/>
      <c r="RHQ22" s="772"/>
      <c r="RHR22" s="772"/>
      <c r="RHS22" s="772"/>
      <c r="RHT22" s="773"/>
      <c r="RHU22" s="772"/>
      <c r="RHV22" s="772"/>
      <c r="RHW22" s="772"/>
      <c r="RHX22" s="772"/>
      <c r="RHY22" s="772"/>
      <c r="RHZ22" s="773"/>
      <c r="RIA22" s="772"/>
      <c r="RIB22" s="772"/>
      <c r="RIC22" s="772"/>
      <c r="RID22" s="772"/>
      <c r="RIE22" s="772"/>
      <c r="RIF22" s="773"/>
      <c r="RIG22" s="772"/>
      <c r="RIH22" s="772"/>
      <c r="RII22" s="772"/>
      <c r="RIJ22" s="772"/>
      <c r="RIK22" s="772"/>
      <c r="RIL22" s="773"/>
      <c r="RIM22" s="772"/>
      <c r="RIN22" s="772"/>
      <c r="RIO22" s="772"/>
      <c r="RIP22" s="772"/>
      <c r="RIQ22" s="772"/>
      <c r="RIR22" s="773"/>
      <c r="RIS22" s="772"/>
      <c r="RIT22" s="772"/>
      <c r="RIU22" s="772"/>
      <c r="RIV22" s="772"/>
      <c r="RIW22" s="772"/>
      <c r="RIX22" s="773"/>
      <c r="RIY22" s="772"/>
      <c r="RIZ22" s="772"/>
      <c r="RJA22" s="772"/>
      <c r="RJB22" s="772"/>
      <c r="RJC22" s="772"/>
      <c r="RJD22" s="773"/>
      <c r="RJE22" s="772"/>
      <c r="RJF22" s="772"/>
      <c r="RJG22" s="772"/>
      <c r="RJH22" s="772"/>
      <c r="RJI22" s="772"/>
      <c r="RJJ22" s="773"/>
      <c r="RJK22" s="772"/>
      <c r="RJL22" s="772"/>
      <c r="RJM22" s="772"/>
      <c r="RJN22" s="772"/>
      <c r="RJO22" s="772"/>
      <c r="RJP22" s="773"/>
      <c r="RJQ22" s="772"/>
      <c r="RJR22" s="772"/>
      <c r="RJS22" s="772"/>
      <c r="RJT22" s="772"/>
      <c r="RJU22" s="772"/>
      <c r="RJV22" s="773"/>
      <c r="RJW22" s="772"/>
      <c r="RJX22" s="772"/>
      <c r="RJY22" s="772"/>
      <c r="RJZ22" s="772"/>
      <c r="RKA22" s="772"/>
      <c r="RKB22" s="773"/>
      <c r="RKC22" s="772"/>
      <c r="RKD22" s="772"/>
      <c r="RKE22" s="772"/>
      <c r="RKF22" s="772"/>
      <c r="RKG22" s="772"/>
      <c r="RKH22" s="773"/>
      <c r="RKI22" s="772"/>
      <c r="RKJ22" s="772"/>
      <c r="RKK22" s="772"/>
      <c r="RKL22" s="772"/>
      <c r="RKM22" s="772"/>
      <c r="RKN22" s="773"/>
      <c r="RKO22" s="772"/>
      <c r="RKP22" s="772"/>
      <c r="RKQ22" s="772"/>
      <c r="RKR22" s="772"/>
      <c r="RKS22" s="772"/>
      <c r="RKT22" s="773"/>
      <c r="RKU22" s="772"/>
      <c r="RKV22" s="772"/>
      <c r="RKW22" s="772"/>
      <c r="RKX22" s="772"/>
      <c r="RKY22" s="772"/>
      <c r="RKZ22" s="773"/>
      <c r="RLA22" s="772"/>
      <c r="RLB22" s="772"/>
      <c r="RLC22" s="772"/>
      <c r="RLD22" s="772"/>
      <c r="RLE22" s="772"/>
      <c r="RLF22" s="773"/>
      <c r="RLG22" s="772"/>
      <c r="RLH22" s="772"/>
      <c r="RLI22" s="772"/>
      <c r="RLJ22" s="772"/>
      <c r="RLK22" s="772"/>
      <c r="RLL22" s="773"/>
      <c r="RLM22" s="772"/>
      <c r="RLN22" s="772"/>
      <c r="RLO22" s="772"/>
      <c r="RLP22" s="772"/>
      <c r="RLQ22" s="772"/>
      <c r="RLR22" s="773"/>
      <c r="RLS22" s="772"/>
      <c r="RLT22" s="772"/>
      <c r="RLU22" s="772"/>
      <c r="RLV22" s="772"/>
      <c r="RLW22" s="772"/>
      <c r="RLX22" s="773"/>
      <c r="RLY22" s="772"/>
      <c r="RLZ22" s="772"/>
      <c r="RMA22" s="772"/>
      <c r="RMB22" s="772"/>
      <c r="RMC22" s="772"/>
      <c r="RMD22" s="773"/>
      <c r="RME22" s="772"/>
      <c r="RMF22" s="772"/>
      <c r="RMG22" s="772"/>
      <c r="RMH22" s="772"/>
      <c r="RMI22" s="772"/>
      <c r="RMJ22" s="773"/>
      <c r="RMK22" s="772"/>
      <c r="RML22" s="772"/>
      <c r="RMM22" s="772"/>
      <c r="RMN22" s="772"/>
      <c r="RMO22" s="772"/>
      <c r="RMP22" s="773"/>
      <c r="RMQ22" s="772"/>
      <c r="RMR22" s="772"/>
      <c r="RMS22" s="772"/>
      <c r="RMT22" s="772"/>
      <c r="RMU22" s="772"/>
      <c r="RMV22" s="773"/>
      <c r="RMW22" s="772"/>
      <c r="RMX22" s="772"/>
      <c r="RMY22" s="772"/>
      <c r="RMZ22" s="772"/>
      <c r="RNA22" s="772"/>
      <c r="RNB22" s="773"/>
      <c r="RNC22" s="772"/>
      <c r="RND22" s="772"/>
      <c r="RNE22" s="772"/>
      <c r="RNF22" s="772"/>
      <c r="RNG22" s="772"/>
      <c r="RNH22" s="773"/>
      <c r="RNI22" s="772"/>
      <c r="RNJ22" s="772"/>
      <c r="RNK22" s="772"/>
      <c r="RNL22" s="772"/>
      <c r="RNM22" s="772"/>
      <c r="RNN22" s="773"/>
      <c r="RNO22" s="772"/>
      <c r="RNP22" s="772"/>
      <c r="RNQ22" s="772"/>
      <c r="RNR22" s="772"/>
      <c r="RNS22" s="772"/>
      <c r="RNT22" s="773"/>
      <c r="RNU22" s="772"/>
      <c r="RNV22" s="772"/>
      <c r="RNW22" s="772"/>
      <c r="RNX22" s="772"/>
      <c r="RNY22" s="772"/>
      <c r="RNZ22" s="773"/>
      <c r="ROA22" s="772"/>
      <c r="ROB22" s="772"/>
      <c r="ROC22" s="772"/>
      <c r="ROD22" s="772"/>
      <c r="ROE22" s="772"/>
      <c r="ROF22" s="773"/>
      <c r="ROG22" s="772"/>
      <c r="ROH22" s="772"/>
      <c r="ROI22" s="772"/>
      <c r="ROJ22" s="772"/>
      <c r="ROK22" s="772"/>
      <c r="ROL22" s="773"/>
      <c r="ROM22" s="772"/>
      <c r="RON22" s="772"/>
      <c r="ROO22" s="772"/>
      <c r="ROP22" s="772"/>
      <c r="ROQ22" s="772"/>
      <c r="ROR22" s="773"/>
      <c r="ROS22" s="772"/>
      <c r="ROT22" s="772"/>
      <c r="ROU22" s="772"/>
      <c r="ROV22" s="772"/>
      <c r="ROW22" s="772"/>
      <c r="ROX22" s="773"/>
      <c r="ROY22" s="772"/>
      <c r="ROZ22" s="772"/>
      <c r="RPA22" s="772"/>
      <c r="RPB22" s="772"/>
      <c r="RPC22" s="772"/>
      <c r="RPD22" s="773"/>
      <c r="RPE22" s="772"/>
      <c r="RPF22" s="772"/>
      <c r="RPG22" s="772"/>
      <c r="RPH22" s="772"/>
      <c r="RPI22" s="772"/>
      <c r="RPJ22" s="773"/>
      <c r="RPK22" s="772"/>
      <c r="RPL22" s="772"/>
      <c r="RPM22" s="772"/>
      <c r="RPN22" s="772"/>
      <c r="RPO22" s="772"/>
      <c r="RPP22" s="773"/>
      <c r="RPQ22" s="772"/>
      <c r="RPR22" s="772"/>
      <c r="RPS22" s="772"/>
      <c r="RPT22" s="772"/>
      <c r="RPU22" s="772"/>
      <c r="RPV22" s="773"/>
      <c r="RPW22" s="772"/>
      <c r="RPX22" s="772"/>
      <c r="RPY22" s="772"/>
      <c r="RPZ22" s="772"/>
      <c r="RQA22" s="772"/>
      <c r="RQB22" s="773"/>
      <c r="RQC22" s="772"/>
      <c r="RQD22" s="772"/>
      <c r="RQE22" s="772"/>
      <c r="RQF22" s="772"/>
      <c r="RQG22" s="772"/>
      <c r="RQH22" s="773"/>
      <c r="RQI22" s="772"/>
      <c r="RQJ22" s="772"/>
      <c r="RQK22" s="772"/>
      <c r="RQL22" s="772"/>
      <c r="RQM22" s="772"/>
      <c r="RQN22" s="773"/>
      <c r="RQO22" s="772"/>
      <c r="RQP22" s="772"/>
      <c r="RQQ22" s="772"/>
      <c r="RQR22" s="772"/>
      <c r="RQS22" s="772"/>
      <c r="RQT22" s="773"/>
      <c r="RQU22" s="772"/>
      <c r="RQV22" s="772"/>
      <c r="RQW22" s="772"/>
      <c r="RQX22" s="772"/>
      <c r="RQY22" s="772"/>
      <c r="RQZ22" s="773"/>
      <c r="RRA22" s="772"/>
      <c r="RRB22" s="772"/>
      <c r="RRC22" s="772"/>
      <c r="RRD22" s="772"/>
      <c r="RRE22" s="772"/>
      <c r="RRF22" s="773"/>
      <c r="RRG22" s="772"/>
      <c r="RRH22" s="772"/>
      <c r="RRI22" s="772"/>
      <c r="RRJ22" s="772"/>
      <c r="RRK22" s="772"/>
      <c r="RRL22" s="773"/>
      <c r="RRM22" s="772"/>
      <c r="RRN22" s="772"/>
      <c r="RRO22" s="772"/>
      <c r="RRP22" s="772"/>
      <c r="RRQ22" s="772"/>
      <c r="RRR22" s="773"/>
      <c r="RRS22" s="772"/>
      <c r="RRT22" s="772"/>
      <c r="RRU22" s="772"/>
      <c r="RRV22" s="772"/>
      <c r="RRW22" s="772"/>
      <c r="RRX22" s="773"/>
      <c r="RRY22" s="772"/>
      <c r="RRZ22" s="772"/>
      <c r="RSA22" s="772"/>
      <c r="RSB22" s="772"/>
      <c r="RSC22" s="772"/>
      <c r="RSD22" s="773"/>
      <c r="RSE22" s="772"/>
      <c r="RSF22" s="772"/>
      <c r="RSG22" s="772"/>
      <c r="RSH22" s="772"/>
      <c r="RSI22" s="772"/>
      <c r="RSJ22" s="773"/>
      <c r="RSK22" s="772"/>
      <c r="RSL22" s="772"/>
      <c r="RSM22" s="772"/>
      <c r="RSN22" s="772"/>
      <c r="RSO22" s="772"/>
      <c r="RSP22" s="773"/>
      <c r="RSQ22" s="772"/>
      <c r="RSR22" s="772"/>
      <c r="RSS22" s="772"/>
      <c r="RST22" s="772"/>
      <c r="RSU22" s="772"/>
      <c r="RSV22" s="773"/>
      <c r="RSW22" s="772"/>
      <c r="RSX22" s="772"/>
      <c r="RSY22" s="772"/>
      <c r="RSZ22" s="772"/>
      <c r="RTA22" s="772"/>
      <c r="RTB22" s="773"/>
      <c r="RTC22" s="772"/>
      <c r="RTD22" s="772"/>
      <c r="RTE22" s="772"/>
      <c r="RTF22" s="772"/>
      <c r="RTG22" s="772"/>
      <c r="RTH22" s="773"/>
      <c r="RTI22" s="772"/>
      <c r="RTJ22" s="772"/>
      <c r="RTK22" s="772"/>
      <c r="RTL22" s="772"/>
      <c r="RTM22" s="772"/>
      <c r="RTN22" s="773"/>
      <c r="RTO22" s="772"/>
      <c r="RTP22" s="772"/>
      <c r="RTQ22" s="772"/>
      <c r="RTR22" s="772"/>
      <c r="RTS22" s="772"/>
      <c r="RTT22" s="773"/>
      <c r="RTU22" s="772"/>
      <c r="RTV22" s="772"/>
      <c r="RTW22" s="772"/>
      <c r="RTX22" s="772"/>
      <c r="RTY22" s="772"/>
      <c r="RTZ22" s="773"/>
      <c r="RUA22" s="772"/>
      <c r="RUB22" s="772"/>
      <c r="RUC22" s="772"/>
      <c r="RUD22" s="772"/>
      <c r="RUE22" s="772"/>
      <c r="RUF22" s="773"/>
      <c r="RUG22" s="772"/>
      <c r="RUH22" s="772"/>
      <c r="RUI22" s="772"/>
      <c r="RUJ22" s="772"/>
      <c r="RUK22" s="772"/>
      <c r="RUL22" s="773"/>
      <c r="RUM22" s="772"/>
      <c r="RUN22" s="772"/>
      <c r="RUO22" s="772"/>
      <c r="RUP22" s="772"/>
      <c r="RUQ22" s="772"/>
      <c r="RUR22" s="773"/>
      <c r="RUS22" s="772"/>
      <c r="RUT22" s="772"/>
      <c r="RUU22" s="772"/>
      <c r="RUV22" s="772"/>
      <c r="RUW22" s="772"/>
      <c r="RUX22" s="773"/>
      <c r="RUY22" s="772"/>
      <c r="RUZ22" s="772"/>
      <c r="RVA22" s="772"/>
      <c r="RVB22" s="772"/>
      <c r="RVC22" s="772"/>
      <c r="RVD22" s="773"/>
      <c r="RVE22" s="772"/>
      <c r="RVF22" s="772"/>
      <c r="RVG22" s="772"/>
      <c r="RVH22" s="772"/>
      <c r="RVI22" s="772"/>
      <c r="RVJ22" s="773"/>
      <c r="RVK22" s="772"/>
      <c r="RVL22" s="772"/>
      <c r="RVM22" s="772"/>
      <c r="RVN22" s="772"/>
      <c r="RVO22" s="772"/>
      <c r="RVP22" s="773"/>
      <c r="RVQ22" s="772"/>
      <c r="RVR22" s="772"/>
      <c r="RVS22" s="772"/>
      <c r="RVT22" s="772"/>
      <c r="RVU22" s="772"/>
      <c r="RVV22" s="773"/>
      <c r="RVW22" s="772"/>
      <c r="RVX22" s="772"/>
      <c r="RVY22" s="772"/>
      <c r="RVZ22" s="772"/>
      <c r="RWA22" s="772"/>
      <c r="RWB22" s="773"/>
      <c r="RWC22" s="772"/>
      <c r="RWD22" s="772"/>
      <c r="RWE22" s="772"/>
      <c r="RWF22" s="772"/>
      <c r="RWG22" s="772"/>
      <c r="RWH22" s="773"/>
      <c r="RWI22" s="772"/>
      <c r="RWJ22" s="772"/>
      <c r="RWK22" s="772"/>
      <c r="RWL22" s="772"/>
      <c r="RWM22" s="772"/>
      <c r="RWN22" s="773"/>
      <c r="RWO22" s="772"/>
      <c r="RWP22" s="772"/>
      <c r="RWQ22" s="772"/>
      <c r="RWR22" s="772"/>
      <c r="RWS22" s="772"/>
      <c r="RWT22" s="773"/>
      <c r="RWU22" s="772"/>
      <c r="RWV22" s="772"/>
      <c r="RWW22" s="772"/>
      <c r="RWX22" s="772"/>
      <c r="RWY22" s="772"/>
      <c r="RWZ22" s="773"/>
      <c r="RXA22" s="772"/>
      <c r="RXB22" s="772"/>
      <c r="RXC22" s="772"/>
      <c r="RXD22" s="772"/>
      <c r="RXE22" s="772"/>
      <c r="RXF22" s="773"/>
      <c r="RXG22" s="772"/>
      <c r="RXH22" s="772"/>
      <c r="RXI22" s="772"/>
      <c r="RXJ22" s="772"/>
      <c r="RXK22" s="772"/>
      <c r="RXL22" s="773"/>
      <c r="RXM22" s="772"/>
      <c r="RXN22" s="772"/>
      <c r="RXO22" s="772"/>
      <c r="RXP22" s="772"/>
      <c r="RXQ22" s="772"/>
      <c r="RXR22" s="773"/>
      <c r="RXS22" s="772"/>
      <c r="RXT22" s="772"/>
      <c r="RXU22" s="772"/>
      <c r="RXV22" s="772"/>
      <c r="RXW22" s="772"/>
      <c r="RXX22" s="773"/>
      <c r="RXY22" s="772"/>
      <c r="RXZ22" s="772"/>
      <c r="RYA22" s="772"/>
      <c r="RYB22" s="772"/>
      <c r="RYC22" s="772"/>
      <c r="RYD22" s="773"/>
      <c r="RYE22" s="772"/>
      <c r="RYF22" s="772"/>
      <c r="RYG22" s="772"/>
      <c r="RYH22" s="772"/>
      <c r="RYI22" s="772"/>
      <c r="RYJ22" s="773"/>
      <c r="RYK22" s="772"/>
      <c r="RYL22" s="772"/>
      <c r="RYM22" s="772"/>
      <c r="RYN22" s="772"/>
      <c r="RYO22" s="772"/>
      <c r="RYP22" s="773"/>
      <c r="RYQ22" s="772"/>
      <c r="RYR22" s="772"/>
      <c r="RYS22" s="772"/>
      <c r="RYT22" s="772"/>
      <c r="RYU22" s="772"/>
      <c r="RYV22" s="773"/>
      <c r="RYW22" s="772"/>
      <c r="RYX22" s="772"/>
      <c r="RYY22" s="772"/>
      <c r="RYZ22" s="772"/>
      <c r="RZA22" s="772"/>
      <c r="RZB22" s="773"/>
      <c r="RZC22" s="772"/>
      <c r="RZD22" s="772"/>
      <c r="RZE22" s="772"/>
      <c r="RZF22" s="772"/>
      <c r="RZG22" s="772"/>
      <c r="RZH22" s="773"/>
      <c r="RZI22" s="772"/>
      <c r="RZJ22" s="772"/>
      <c r="RZK22" s="772"/>
      <c r="RZL22" s="772"/>
      <c r="RZM22" s="772"/>
      <c r="RZN22" s="773"/>
      <c r="RZO22" s="772"/>
      <c r="RZP22" s="772"/>
      <c r="RZQ22" s="772"/>
      <c r="RZR22" s="772"/>
      <c r="RZS22" s="772"/>
      <c r="RZT22" s="773"/>
      <c r="RZU22" s="772"/>
      <c r="RZV22" s="772"/>
      <c r="RZW22" s="772"/>
      <c r="RZX22" s="772"/>
      <c r="RZY22" s="772"/>
      <c r="RZZ22" s="773"/>
      <c r="SAA22" s="772"/>
      <c r="SAB22" s="772"/>
      <c r="SAC22" s="772"/>
      <c r="SAD22" s="772"/>
      <c r="SAE22" s="772"/>
      <c r="SAF22" s="773"/>
      <c r="SAG22" s="772"/>
      <c r="SAH22" s="772"/>
      <c r="SAI22" s="772"/>
      <c r="SAJ22" s="772"/>
      <c r="SAK22" s="772"/>
      <c r="SAL22" s="773"/>
      <c r="SAM22" s="772"/>
      <c r="SAN22" s="772"/>
      <c r="SAO22" s="772"/>
      <c r="SAP22" s="772"/>
      <c r="SAQ22" s="772"/>
      <c r="SAR22" s="773"/>
      <c r="SAS22" s="772"/>
      <c r="SAT22" s="772"/>
      <c r="SAU22" s="772"/>
      <c r="SAV22" s="772"/>
      <c r="SAW22" s="772"/>
      <c r="SAX22" s="773"/>
      <c r="SAY22" s="772"/>
      <c r="SAZ22" s="772"/>
      <c r="SBA22" s="772"/>
      <c r="SBB22" s="772"/>
      <c r="SBC22" s="772"/>
      <c r="SBD22" s="773"/>
      <c r="SBE22" s="772"/>
      <c r="SBF22" s="772"/>
      <c r="SBG22" s="772"/>
      <c r="SBH22" s="772"/>
      <c r="SBI22" s="772"/>
      <c r="SBJ22" s="773"/>
      <c r="SBK22" s="772"/>
      <c r="SBL22" s="772"/>
      <c r="SBM22" s="772"/>
      <c r="SBN22" s="772"/>
      <c r="SBO22" s="772"/>
      <c r="SBP22" s="773"/>
      <c r="SBQ22" s="772"/>
      <c r="SBR22" s="772"/>
      <c r="SBS22" s="772"/>
      <c r="SBT22" s="772"/>
      <c r="SBU22" s="772"/>
      <c r="SBV22" s="773"/>
      <c r="SBW22" s="772"/>
      <c r="SBX22" s="772"/>
      <c r="SBY22" s="772"/>
      <c r="SBZ22" s="772"/>
      <c r="SCA22" s="772"/>
      <c r="SCB22" s="773"/>
      <c r="SCC22" s="772"/>
      <c r="SCD22" s="772"/>
      <c r="SCE22" s="772"/>
      <c r="SCF22" s="772"/>
      <c r="SCG22" s="772"/>
      <c r="SCH22" s="773"/>
      <c r="SCI22" s="772"/>
      <c r="SCJ22" s="772"/>
      <c r="SCK22" s="772"/>
      <c r="SCL22" s="772"/>
      <c r="SCM22" s="772"/>
      <c r="SCN22" s="773"/>
      <c r="SCO22" s="772"/>
      <c r="SCP22" s="772"/>
      <c r="SCQ22" s="772"/>
      <c r="SCR22" s="772"/>
      <c r="SCS22" s="772"/>
      <c r="SCT22" s="773"/>
      <c r="SCU22" s="772"/>
      <c r="SCV22" s="772"/>
      <c r="SCW22" s="772"/>
      <c r="SCX22" s="772"/>
      <c r="SCY22" s="772"/>
      <c r="SCZ22" s="773"/>
      <c r="SDA22" s="772"/>
      <c r="SDB22" s="772"/>
      <c r="SDC22" s="772"/>
      <c r="SDD22" s="772"/>
      <c r="SDE22" s="772"/>
      <c r="SDF22" s="773"/>
      <c r="SDG22" s="772"/>
      <c r="SDH22" s="772"/>
      <c r="SDI22" s="772"/>
      <c r="SDJ22" s="772"/>
      <c r="SDK22" s="772"/>
      <c r="SDL22" s="773"/>
      <c r="SDM22" s="772"/>
      <c r="SDN22" s="772"/>
      <c r="SDO22" s="772"/>
      <c r="SDP22" s="772"/>
      <c r="SDQ22" s="772"/>
      <c r="SDR22" s="773"/>
      <c r="SDS22" s="772"/>
      <c r="SDT22" s="772"/>
      <c r="SDU22" s="772"/>
      <c r="SDV22" s="772"/>
      <c r="SDW22" s="772"/>
      <c r="SDX22" s="773"/>
      <c r="SDY22" s="772"/>
      <c r="SDZ22" s="772"/>
      <c r="SEA22" s="772"/>
      <c r="SEB22" s="772"/>
      <c r="SEC22" s="772"/>
      <c r="SED22" s="773"/>
      <c r="SEE22" s="772"/>
      <c r="SEF22" s="772"/>
      <c r="SEG22" s="772"/>
      <c r="SEH22" s="772"/>
      <c r="SEI22" s="772"/>
      <c r="SEJ22" s="773"/>
      <c r="SEK22" s="772"/>
      <c r="SEL22" s="772"/>
      <c r="SEM22" s="772"/>
      <c r="SEN22" s="772"/>
      <c r="SEO22" s="772"/>
      <c r="SEP22" s="773"/>
      <c r="SEQ22" s="772"/>
      <c r="SER22" s="772"/>
      <c r="SES22" s="772"/>
      <c r="SET22" s="772"/>
      <c r="SEU22" s="772"/>
      <c r="SEV22" s="773"/>
      <c r="SEW22" s="772"/>
      <c r="SEX22" s="772"/>
      <c r="SEY22" s="772"/>
      <c r="SEZ22" s="772"/>
      <c r="SFA22" s="772"/>
      <c r="SFB22" s="773"/>
      <c r="SFC22" s="772"/>
      <c r="SFD22" s="772"/>
      <c r="SFE22" s="772"/>
      <c r="SFF22" s="772"/>
      <c r="SFG22" s="772"/>
      <c r="SFH22" s="773"/>
      <c r="SFI22" s="772"/>
      <c r="SFJ22" s="772"/>
      <c r="SFK22" s="772"/>
      <c r="SFL22" s="772"/>
      <c r="SFM22" s="772"/>
      <c r="SFN22" s="773"/>
      <c r="SFO22" s="772"/>
      <c r="SFP22" s="772"/>
      <c r="SFQ22" s="772"/>
      <c r="SFR22" s="772"/>
      <c r="SFS22" s="772"/>
      <c r="SFT22" s="773"/>
      <c r="SFU22" s="772"/>
      <c r="SFV22" s="772"/>
      <c r="SFW22" s="772"/>
      <c r="SFX22" s="772"/>
      <c r="SFY22" s="772"/>
      <c r="SFZ22" s="773"/>
      <c r="SGA22" s="772"/>
      <c r="SGB22" s="772"/>
      <c r="SGC22" s="772"/>
      <c r="SGD22" s="772"/>
      <c r="SGE22" s="772"/>
      <c r="SGF22" s="773"/>
      <c r="SGG22" s="772"/>
      <c r="SGH22" s="772"/>
      <c r="SGI22" s="772"/>
      <c r="SGJ22" s="772"/>
      <c r="SGK22" s="772"/>
      <c r="SGL22" s="773"/>
      <c r="SGM22" s="772"/>
      <c r="SGN22" s="772"/>
      <c r="SGO22" s="772"/>
      <c r="SGP22" s="772"/>
      <c r="SGQ22" s="772"/>
      <c r="SGR22" s="773"/>
      <c r="SGS22" s="772"/>
      <c r="SGT22" s="772"/>
      <c r="SGU22" s="772"/>
      <c r="SGV22" s="772"/>
      <c r="SGW22" s="772"/>
      <c r="SGX22" s="773"/>
      <c r="SGY22" s="772"/>
      <c r="SGZ22" s="772"/>
      <c r="SHA22" s="772"/>
      <c r="SHB22" s="772"/>
      <c r="SHC22" s="772"/>
      <c r="SHD22" s="773"/>
      <c r="SHE22" s="772"/>
      <c r="SHF22" s="772"/>
      <c r="SHG22" s="772"/>
      <c r="SHH22" s="772"/>
      <c r="SHI22" s="772"/>
      <c r="SHJ22" s="773"/>
      <c r="SHK22" s="772"/>
      <c r="SHL22" s="772"/>
      <c r="SHM22" s="772"/>
      <c r="SHN22" s="772"/>
      <c r="SHO22" s="772"/>
      <c r="SHP22" s="773"/>
      <c r="SHQ22" s="772"/>
      <c r="SHR22" s="772"/>
      <c r="SHS22" s="772"/>
      <c r="SHT22" s="772"/>
      <c r="SHU22" s="772"/>
      <c r="SHV22" s="773"/>
      <c r="SHW22" s="772"/>
      <c r="SHX22" s="772"/>
      <c r="SHY22" s="772"/>
      <c r="SHZ22" s="772"/>
      <c r="SIA22" s="772"/>
      <c r="SIB22" s="773"/>
      <c r="SIC22" s="772"/>
      <c r="SID22" s="772"/>
      <c r="SIE22" s="772"/>
      <c r="SIF22" s="772"/>
      <c r="SIG22" s="772"/>
      <c r="SIH22" s="773"/>
      <c r="SII22" s="772"/>
      <c r="SIJ22" s="772"/>
      <c r="SIK22" s="772"/>
      <c r="SIL22" s="772"/>
      <c r="SIM22" s="772"/>
      <c r="SIN22" s="773"/>
      <c r="SIO22" s="772"/>
      <c r="SIP22" s="772"/>
      <c r="SIQ22" s="772"/>
      <c r="SIR22" s="772"/>
      <c r="SIS22" s="772"/>
      <c r="SIT22" s="773"/>
      <c r="SIU22" s="772"/>
      <c r="SIV22" s="772"/>
      <c r="SIW22" s="772"/>
      <c r="SIX22" s="772"/>
      <c r="SIY22" s="772"/>
      <c r="SIZ22" s="773"/>
      <c r="SJA22" s="772"/>
      <c r="SJB22" s="772"/>
      <c r="SJC22" s="772"/>
      <c r="SJD22" s="772"/>
      <c r="SJE22" s="772"/>
      <c r="SJF22" s="773"/>
      <c r="SJG22" s="772"/>
      <c r="SJH22" s="772"/>
      <c r="SJI22" s="772"/>
      <c r="SJJ22" s="772"/>
      <c r="SJK22" s="772"/>
      <c r="SJL22" s="773"/>
      <c r="SJM22" s="772"/>
      <c r="SJN22" s="772"/>
      <c r="SJO22" s="772"/>
      <c r="SJP22" s="772"/>
      <c r="SJQ22" s="772"/>
      <c r="SJR22" s="773"/>
      <c r="SJS22" s="772"/>
      <c r="SJT22" s="772"/>
      <c r="SJU22" s="772"/>
      <c r="SJV22" s="772"/>
      <c r="SJW22" s="772"/>
      <c r="SJX22" s="773"/>
      <c r="SJY22" s="772"/>
      <c r="SJZ22" s="772"/>
      <c r="SKA22" s="772"/>
      <c r="SKB22" s="772"/>
      <c r="SKC22" s="772"/>
      <c r="SKD22" s="773"/>
      <c r="SKE22" s="772"/>
      <c r="SKF22" s="772"/>
      <c r="SKG22" s="772"/>
      <c r="SKH22" s="772"/>
      <c r="SKI22" s="772"/>
      <c r="SKJ22" s="773"/>
      <c r="SKK22" s="772"/>
      <c r="SKL22" s="772"/>
      <c r="SKM22" s="772"/>
      <c r="SKN22" s="772"/>
      <c r="SKO22" s="772"/>
      <c r="SKP22" s="773"/>
      <c r="SKQ22" s="772"/>
      <c r="SKR22" s="772"/>
      <c r="SKS22" s="772"/>
      <c r="SKT22" s="772"/>
      <c r="SKU22" s="772"/>
      <c r="SKV22" s="773"/>
      <c r="SKW22" s="772"/>
      <c r="SKX22" s="772"/>
      <c r="SKY22" s="772"/>
      <c r="SKZ22" s="772"/>
      <c r="SLA22" s="772"/>
      <c r="SLB22" s="773"/>
      <c r="SLC22" s="772"/>
      <c r="SLD22" s="772"/>
      <c r="SLE22" s="772"/>
      <c r="SLF22" s="772"/>
      <c r="SLG22" s="772"/>
      <c r="SLH22" s="773"/>
      <c r="SLI22" s="772"/>
      <c r="SLJ22" s="772"/>
      <c r="SLK22" s="772"/>
      <c r="SLL22" s="772"/>
      <c r="SLM22" s="772"/>
      <c r="SLN22" s="773"/>
      <c r="SLO22" s="772"/>
      <c r="SLP22" s="772"/>
      <c r="SLQ22" s="772"/>
      <c r="SLR22" s="772"/>
      <c r="SLS22" s="772"/>
      <c r="SLT22" s="773"/>
      <c r="SLU22" s="772"/>
      <c r="SLV22" s="772"/>
      <c r="SLW22" s="772"/>
      <c r="SLX22" s="772"/>
      <c r="SLY22" s="772"/>
      <c r="SLZ22" s="773"/>
      <c r="SMA22" s="772"/>
      <c r="SMB22" s="772"/>
      <c r="SMC22" s="772"/>
      <c r="SMD22" s="772"/>
      <c r="SME22" s="772"/>
      <c r="SMF22" s="773"/>
      <c r="SMG22" s="772"/>
      <c r="SMH22" s="772"/>
      <c r="SMI22" s="772"/>
      <c r="SMJ22" s="772"/>
      <c r="SMK22" s="772"/>
      <c r="SML22" s="773"/>
      <c r="SMM22" s="772"/>
      <c r="SMN22" s="772"/>
      <c r="SMO22" s="772"/>
      <c r="SMP22" s="772"/>
      <c r="SMQ22" s="772"/>
      <c r="SMR22" s="773"/>
      <c r="SMS22" s="772"/>
      <c r="SMT22" s="772"/>
      <c r="SMU22" s="772"/>
      <c r="SMV22" s="772"/>
      <c r="SMW22" s="772"/>
      <c r="SMX22" s="773"/>
      <c r="SMY22" s="772"/>
      <c r="SMZ22" s="772"/>
      <c r="SNA22" s="772"/>
      <c r="SNB22" s="772"/>
      <c r="SNC22" s="772"/>
      <c r="SND22" s="773"/>
      <c r="SNE22" s="772"/>
      <c r="SNF22" s="772"/>
      <c r="SNG22" s="772"/>
      <c r="SNH22" s="772"/>
      <c r="SNI22" s="772"/>
      <c r="SNJ22" s="773"/>
      <c r="SNK22" s="772"/>
      <c r="SNL22" s="772"/>
      <c r="SNM22" s="772"/>
      <c r="SNN22" s="772"/>
      <c r="SNO22" s="772"/>
      <c r="SNP22" s="773"/>
      <c r="SNQ22" s="772"/>
      <c r="SNR22" s="772"/>
      <c r="SNS22" s="772"/>
      <c r="SNT22" s="772"/>
      <c r="SNU22" s="772"/>
      <c r="SNV22" s="773"/>
      <c r="SNW22" s="772"/>
      <c r="SNX22" s="772"/>
      <c r="SNY22" s="772"/>
      <c r="SNZ22" s="772"/>
      <c r="SOA22" s="772"/>
      <c r="SOB22" s="773"/>
      <c r="SOC22" s="772"/>
      <c r="SOD22" s="772"/>
      <c r="SOE22" s="772"/>
      <c r="SOF22" s="772"/>
      <c r="SOG22" s="772"/>
      <c r="SOH22" s="773"/>
      <c r="SOI22" s="772"/>
      <c r="SOJ22" s="772"/>
      <c r="SOK22" s="772"/>
      <c r="SOL22" s="772"/>
      <c r="SOM22" s="772"/>
      <c r="SON22" s="773"/>
      <c r="SOO22" s="772"/>
      <c r="SOP22" s="772"/>
      <c r="SOQ22" s="772"/>
      <c r="SOR22" s="772"/>
      <c r="SOS22" s="772"/>
      <c r="SOT22" s="773"/>
      <c r="SOU22" s="772"/>
      <c r="SOV22" s="772"/>
      <c r="SOW22" s="772"/>
      <c r="SOX22" s="772"/>
      <c r="SOY22" s="772"/>
      <c r="SOZ22" s="773"/>
      <c r="SPA22" s="772"/>
      <c r="SPB22" s="772"/>
      <c r="SPC22" s="772"/>
      <c r="SPD22" s="772"/>
      <c r="SPE22" s="772"/>
      <c r="SPF22" s="773"/>
      <c r="SPG22" s="772"/>
      <c r="SPH22" s="772"/>
      <c r="SPI22" s="772"/>
      <c r="SPJ22" s="772"/>
      <c r="SPK22" s="772"/>
      <c r="SPL22" s="773"/>
      <c r="SPM22" s="772"/>
      <c r="SPN22" s="772"/>
      <c r="SPO22" s="772"/>
      <c r="SPP22" s="772"/>
      <c r="SPQ22" s="772"/>
      <c r="SPR22" s="773"/>
      <c r="SPS22" s="772"/>
      <c r="SPT22" s="772"/>
      <c r="SPU22" s="772"/>
      <c r="SPV22" s="772"/>
      <c r="SPW22" s="772"/>
      <c r="SPX22" s="773"/>
      <c r="SPY22" s="772"/>
      <c r="SPZ22" s="772"/>
      <c r="SQA22" s="772"/>
      <c r="SQB22" s="772"/>
      <c r="SQC22" s="772"/>
      <c r="SQD22" s="773"/>
      <c r="SQE22" s="772"/>
      <c r="SQF22" s="772"/>
      <c r="SQG22" s="772"/>
      <c r="SQH22" s="772"/>
      <c r="SQI22" s="772"/>
      <c r="SQJ22" s="773"/>
      <c r="SQK22" s="772"/>
      <c r="SQL22" s="772"/>
      <c r="SQM22" s="772"/>
      <c r="SQN22" s="772"/>
      <c r="SQO22" s="772"/>
      <c r="SQP22" s="773"/>
      <c r="SQQ22" s="772"/>
      <c r="SQR22" s="772"/>
      <c r="SQS22" s="772"/>
      <c r="SQT22" s="772"/>
      <c r="SQU22" s="772"/>
      <c r="SQV22" s="773"/>
      <c r="SQW22" s="772"/>
      <c r="SQX22" s="772"/>
      <c r="SQY22" s="772"/>
      <c r="SQZ22" s="772"/>
      <c r="SRA22" s="772"/>
      <c r="SRB22" s="773"/>
      <c r="SRC22" s="772"/>
      <c r="SRD22" s="772"/>
      <c r="SRE22" s="772"/>
      <c r="SRF22" s="772"/>
      <c r="SRG22" s="772"/>
      <c r="SRH22" s="773"/>
      <c r="SRI22" s="772"/>
      <c r="SRJ22" s="772"/>
      <c r="SRK22" s="772"/>
      <c r="SRL22" s="772"/>
      <c r="SRM22" s="772"/>
      <c r="SRN22" s="773"/>
      <c r="SRO22" s="772"/>
      <c r="SRP22" s="772"/>
      <c r="SRQ22" s="772"/>
      <c r="SRR22" s="772"/>
      <c r="SRS22" s="772"/>
      <c r="SRT22" s="773"/>
      <c r="SRU22" s="772"/>
      <c r="SRV22" s="772"/>
      <c r="SRW22" s="772"/>
      <c r="SRX22" s="772"/>
      <c r="SRY22" s="772"/>
      <c r="SRZ22" s="773"/>
      <c r="SSA22" s="772"/>
      <c r="SSB22" s="772"/>
      <c r="SSC22" s="772"/>
      <c r="SSD22" s="772"/>
      <c r="SSE22" s="772"/>
      <c r="SSF22" s="773"/>
      <c r="SSG22" s="772"/>
      <c r="SSH22" s="772"/>
      <c r="SSI22" s="772"/>
      <c r="SSJ22" s="772"/>
      <c r="SSK22" s="772"/>
      <c r="SSL22" s="773"/>
      <c r="SSM22" s="772"/>
      <c r="SSN22" s="772"/>
      <c r="SSO22" s="772"/>
      <c r="SSP22" s="772"/>
      <c r="SSQ22" s="772"/>
      <c r="SSR22" s="773"/>
      <c r="SSS22" s="772"/>
      <c r="SST22" s="772"/>
      <c r="SSU22" s="772"/>
      <c r="SSV22" s="772"/>
      <c r="SSW22" s="772"/>
      <c r="SSX22" s="773"/>
      <c r="SSY22" s="772"/>
      <c r="SSZ22" s="772"/>
      <c r="STA22" s="772"/>
      <c r="STB22" s="772"/>
      <c r="STC22" s="772"/>
      <c r="STD22" s="773"/>
      <c r="STE22" s="772"/>
      <c r="STF22" s="772"/>
      <c r="STG22" s="772"/>
      <c r="STH22" s="772"/>
      <c r="STI22" s="772"/>
      <c r="STJ22" s="773"/>
      <c r="STK22" s="772"/>
      <c r="STL22" s="772"/>
      <c r="STM22" s="772"/>
      <c r="STN22" s="772"/>
      <c r="STO22" s="772"/>
      <c r="STP22" s="773"/>
      <c r="STQ22" s="772"/>
      <c r="STR22" s="772"/>
      <c r="STS22" s="772"/>
      <c r="STT22" s="772"/>
      <c r="STU22" s="772"/>
      <c r="STV22" s="773"/>
      <c r="STW22" s="772"/>
      <c r="STX22" s="772"/>
      <c r="STY22" s="772"/>
      <c r="STZ22" s="772"/>
      <c r="SUA22" s="772"/>
      <c r="SUB22" s="773"/>
      <c r="SUC22" s="772"/>
      <c r="SUD22" s="772"/>
      <c r="SUE22" s="772"/>
      <c r="SUF22" s="772"/>
      <c r="SUG22" s="772"/>
      <c r="SUH22" s="773"/>
      <c r="SUI22" s="772"/>
      <c r="SUJ22" s="772"/>
      <c r="SUK22" s="772"/>
      <c r="SUL22" s="772"/>
      <c r="SUM22" s="772"/>
      <c r="SUN22" s="773"/>
      <c r="SUO22" s="772"/>
      <c r="SUP22" s="772"/>
      <c r="SUQ22" s="772"/>
      <c r="SUR22" s="772"/>
      <c r="SUS22" s="772"/>
      <c r="SUT22" s="773"/>
      <c r="SUU22" s="772"/>
      <c r="SUV22" s="772"/>
      <c r="SUW22" s="772"/>
      <c r="SUX22" s="772"/>
      <c r="SUY22" s="772"/>
      <c r="SUZ22" s="773"/>
      <c r="SVA22" s="772"/>
      <c r="SVB22" s="772"/>
      <c r="SVC22" s="772"/>
      <c r="SVD22" s="772"/>
      <c r="SVE22" s="772"/>
      <c r="SVF22" s="773"/>
      <c r="SVG22" s="772"/>
      <c r="SVH22" s="772"/>
      <c r="SVI22" s="772"/>
      <c r="SVJ22" s="772"/>
      <c r="SVK22" s="772"/>
      <c r="SVL22" s="773"/>
      <c r="SVM22" s="772"/>
      <c r="SVN22" s="772"/>
      <c r="SVO22" s="772"/>
      <c r="SVP22" s="772"/>
      <c r="SVQ22" s="772"/>
      <c r="SVR22" s="773"/>
      <c r="SVS22" s="772"/>
      <c r="SVT22" s="772"/>
      <c r="SVU22" s="772"/>
      <c r="SVV22" s="772"/>
      <c r="SVW22" s="772"/>
      <c r="SVX22" s="773"/>
      <c r="SVY22" s="772"/>
      <c r="SVZ22" s="772"/>
      <c r="SWA22" s="772"/>
      <c r="SWB22" s="772"/>
      <c r="SWC22" s="772"/>
      <c r="SWD22" s="773"/>
      <c r="SWE22" s="772"/>
      <c r="SWF22" s="772"/>
      <c r="SWG22" s="772"/>
      <c r="SWH22" s="772"/>
      <c r="SWI22" s="772"/>
      <c r="SWJ22" s="773"/>
      <c r="SWK22" s="772"/>
      <c r="SWL22" s="772"/>
      <c r="SWM22" s="772"/>
      <c r="SWN22" s="772"/>
      <c r="SWO22" s="772"/>
      <c r="SWP22" s="773"/>
      <c r="SWQ22" s="772"/>
      <c r="SWR22" s="772"/>
      <c r="SWS22" s="772"/>
      <c r="SWT22" s="772"/>
      <c r="SWU22" s="772"/>
      <c r="SWV22" s="773"/>
      <c r="SWW22" s="772"/>
      <c r="SWX22" s="772"/>
      <c r="SWY22" s="772"/>
      <c r="SWZ22" s="772"/>
      <c r="SXA22" s="772"/>
      <c r="SXB22" s="773"/>
      <c r="SXC22" s="772"/>
      <c r="SXD22" s="772"/>
      <c r="SXE22" s="772"/>
      <c r="SXF22" s="772"/>
      <c r="SXG22" s="772"/>
      <c r="SXH22" s="773"/>
      <c r="SXI22" s="772"/>
      <c r="SXJ22" s="772"/>
      <c r="SXK22" s="772"/>
      <c r="SXL22" s="772"/>
      <c r="SXM22" s="772"/>
      <c r="SXN22" s="773"/>
      <c r="SXO22" s="772"/>
      <c r="SXP22" s="772"/>
      <c r="SXQ22" s="772"/>
      <c r="SXR22" s="772"/>
      <c r="SXS22" s="772"/>
      <c r="SXT22" s="773"/>
      <c r="SXU22" s="772"/>
      <c r="SXV22" s="772"/>
      <c r="SXW22" s="772"/>
      <c r="SXX22" s="772"/>
      <c r="SXY22" s="772"/>
      <c r="SXZ22" s="773"/>
      <c r="SYA22" s="772"/>
      <c r="SYB22" s="772"/>
      <c r="SYC22" s="772"/>
      <c r="SYD22" s="772"/>
      <c r="SYE22" s="772"/>
      <c r="SYF22" s="773"/>
      <c r="SYG22" s="772"/>
      <c r="SYH22" s="772"/>
      <c r="SYI22" s="772"/>
      <c r="SYJ22" s="772"/>
      <c r="SYK22" s="772"/>
      <c r="SYL22" s="773"/>
      <c r="SYM22" s="772"/>
      <c r="SYN22" s="772"/>
      <c r="SYO22" s="772"/>
      <c r="SYP22" s="772"/>
      <c r="SYQ22" s="772"/>
      <c r="SYR22" s="773"/>
      <c r="SYS22" s="772"/>
      <c r="SYT22" s="772"/>
      <c r="SYU22" s="772"/>
      <c r="SYV22" s="772"/>
      <c r="SYW22" s="772"/>
      <c r="SYX22" s="773"/>
      <c r="SYY22" s="772"/>
      <c r="SYZ22" s="772"/>
      <c r="SZA22" s="772"/>
      <c r="SZB22" s="772"/>
      <c r="SZC22" s="772"/>
      <c r="SZD22" s="773"/>
      <c r="SZE22" s="772"/>
      <c r="SZF22" s="772"/>
      <c r="SZG22" s="772"/>
      <c r="SZH22" s="772"/>
      <c r="SZI22" s="772"/>
      <c r="SZJ22" s="773"/>
      <c r="SZK22" s="772"/>
      <c r="SZL22" s="772"/>
      <c r="SZM22" s="772"/>
      <c r="SZN22" s="772"/>
      <c r="SZO22" s="772"/>
      <c r="SZP22" s="773"/>
      <c r="SZQ22" s="772"/>
      <c r="SZR22" s="772"/>
      <c r="SZS22" s="772"/>
      <c r="SZT22" s="772"/>
      <c r="SZU22" s="772"/>
      <c r="SZV22" s="773"/>
      <c r="SZW22" s="772"/>
      <c r="SZX22" s="772"/>
      <c r="SZY22" s="772"/>
      <c r="SZZ22" s="772"/>
      <c r="TAA22" s="772"/>
      <c r="TAB22" s="773"/>
      <c r="TAC22" s="772"/>
      <c r="TAD22" s="772"/>
      <c r="TAE22" s="772"/>
      <c r="TAF22" s="772"/>
      <c r="TAG22" s="772"/>
      <c r="TAH22" s="773"/>
      <c r="TAI22" s="772"/>
      <c r="TAJ22" s="772"/>
      <c r="TAK22" s="772"/>
      <c r="TAL22" s="772"/>
      <c r="TAM22" s="772"/>
      <c r="TAN22" s="773"/>
      <c r="TAO22" s="772"/>
      <c r="TAP22" s="772"/>
      <c r="TAQ22" s="772"/>
      <c r="TAR22" s="772"/>
      <c r="TAS22" s="772"/>
      <c r="TAT22" s="773"/>
      <c r="TAU22" s="772"/>
      <c r="TAV22" s="772"/>
      <c r="TAW22" s="772"/>
      <c r="TAX22" s="772"/>
      <c r="TAY22" s="772"/>
      <c r="TAZ22" s="773"/>
      <c r="TBA22" s="772"/>
      <c r="TBB22" s="772"/>
      <c r="TBC22" s="772"/>
      <c r="TBD22" s="772"/>
      <c r="TBE22" s="772"/>
      <c r="TBF22" s="773"/>
      <c r="TBG22" s="772"/>
      <c r="TBH22" s="772"/>
      <c r="TBI22" s="772"/>
      <c r="TBJ22" s="772"/>
      <c r="TBK22" s="772"/>
      <c r="TBL22" s="773"/>
      <c r="TBM22" s="772"/>
      <c r="TBN22" s="772"/>
      <c r="TBO22" s="772"/>
      <c r="TBP22" s="772"/>
      <c r="TBQ22" s="772"/>
      <c r="TBR22" s="773"/>
      <c r="TBS22" s="772"/>
      <c r="TBT22" s="772"/>
      <c r="TBU22" s="772"/>
      <c r="TBV22" s="772"/>
      <c r="TBW22" s="772"/>
      <c r="TBX22" s="773"/>
      <c r="TBY22" s="772"/>
      <c r="TBZ22" s="772"/>
      <c r="TCA22" s="772"/>
      <c r="TCB22" s="772"/>
      <c r="TCC22" s="772"/>
      <c r="TCD22" s="773"/>
      <c r="TCE22" s="772"/>
      <c r="TCF22" s="772"/>
      <c r="TCG22" s="772"/>
      <c r="TCH22" s="772"/>
      <c r="TCI22" s="772"/>
      <c r="TCJ22" s="773"/>
      <c r="TCK22" s="772"/>
      <c r="TCL22" s="772"/>
      <c r="TCM22" s="772"/>
      <c r="TCN22" s="772"/>
      <c r="TCO22" s="772"/>
      <c r="TCP22" s="773"/>
      <c r="TCQ22" s="772"/>
      <c r="TCR22" s="772"/>
      <c r="TCS22" s="772"/>
      <c r="TCT22" s="772"/>
      <c r="TCU22" s="772"/>
      <c r="TCV22" s="773"/>
      <c r="TCW22" s="772"/>
      <c r="TCX22" s="772"/>
      <c r="TCY22" s="772"/>
      <c r="TCZ22" s="772"/>
      <c r="TDA22" s="772"/>
      <c r="TDB22" s="773"/>
      <c r="TDC22" s="772"/>
      <c r="TDD22" s="772"/>
      <c r="TDE22" s="772"/>
      <c r="TDF22" s="772"/>
      <c r="TDG22" s="772"/>
      <c r="TDH22" s="773"/>
      <c r="TDI22" s="772"/>
      <c r="TDJ22" s="772"/>
      <c r="TDK22" s="772"/>
      <c r="TDL22" s="772"/>
      <c r="TDM22" s="772"/>
      <c r="TDN22" s="773"/>
      <c r="TDO22" s="772"/>
      <c r="TDP22" s="772"/>
      <c r="TDQ22" s="772"/>
      <c r="TDR22" s="772"/>
      <c r="TDS22" s="772"/>
      <c r="TDT22" s="773"/>
      <c r="TDU22" s="772"/>
      <c r="TDV22" s="772"/>
      <c r="TDW22" s="772"/>
      <c r="TDX22" s="772"/>
      <c r="TDY22" s="772"/>
      <c r="TDZ22" s="773"/>
      <c r="TEA22" s="772"/>
      <c r="TEB22" s="772"/>
      <c r="TEC22" s="772"/>
      <c r="TED22" s="772"/>
      <c r="TEE22" s="772"/>
      <c r="TEF22" s="773"/>
      <c r="TEG22" s="772"/>
      <c r="TEH22" s="772"/>
      <c r="TEI22" s="772"/>
      <c r="TEJ22" s="772"/>
      <c r="TEK22" s="772"/>
      <c r="TEL22" s="773"/>
      <c r="TEM22" s="772"/>
      <c r="TEN22" s="772"/>
      <c r="TEO22" s="772"/>
      <c r="TEP22" s="772"/>
      <c r="TEQ22" s="772"/>
      <c r="TER22" s="773"/>
      <c r="TES22" s="772"/>
      <c r="TET22" s="772"/>
      <c r="TEU22" s="772"/>
      <c r="TEV22" s="772"/>
      <c r="TEW22" s="772"/>
      <c r="TEX22" s="773"/>
      <c r="TEY22" s="772"/>
      <c r="TEZ22" s="772"/>
      <c r="TFA22" s="772"/>
      <c r="TFB22" s="772"/>
      <c r="TFC22" s="772"/>
      <c r="TFD22" s="773"/>
      <c r="TFE22" s="772"/>
      <c r="TFF22" s="772"/>
      <c r="TFG22" s="772"/>
      <c r="TFH22" s="772"/>
      <c r="TFI22" s="772"/>
      <c r="TFJ22" s="773"/>
      <c r="TFK22" s="772"/>
      <c r="TFL22" s="772"/>
      <c r="TFM22" s="772"/>
      <c r="TFN22" s="772"/>
      <c r="TFO22" s="772"/>
      <c r="TFP22" s="773"/>
      <c r="TFQ22" s="772"/>
      <c r="TFR22" s="772"/>
      <c r="TFS22" s="772"/>
      <c r="TFT22" s="772"/>
      <c r="TFU22" s="772"/>
      <c r="TFV22" s="773"/>
      <c r="TFW22" s="772"/>
      <c r="TFX22" s="772"/>
      <c r="TFY22" s="772"/>
      <c r="TFZ22" s="772"/>
      <c r="TGA22" s="772"/>
      <c r="TGB22" s="773"/>
      <c r="TGC22" s="772"/>
      <c r="TGD22" s="772"/>
      <c r="TGE22" s="772"/>
      <c r="TGF22" s="772"/>
      <c r="TGG22" s="772"/>
      <c r="TGH22" s="773"/>
      <c r="TGI22" s="772"/>
      <c r="TGJ22" s="772"/>
      <c r="TGK22" s="772"/>
      <c r="TGL22" s="772"/>
      <c r="TGM22" s="772"/>
      <c r="TGN22" s="773"/>
      <c r="TGO22" s="772"/>
      <c r="TGP22" s="772"/>
      <c r="TGQ22" s="772"/>
      <c r="TGR22" s="772"/>
      <c r="TGS22" s="772"/>
      <c r="TGT22" s="773"/>
      <c r="TGU22" s="772"/>
      <c r="TGV22" s="772"/>
      <c r="TGW22" s="772"/>
      <c r="TGX22" s="772"/>
      <c r="TGY22" s="772"/>
      <c r="TGZ22" s="773"/>
      <c r="THA22" s="772"/>
      <c r="THB22" s="772"/>
      <c r="THC22" s="772"/>
      <c r="THD22" s="772"/>
      <c r="THE22" s="772"/>
      <c r="THF22" s="773"/>
      <c r="THG22" s="772"/>
      <c r="THH22" s="772"/>
      <c r="THI22" s="772"/>
      <c r="THJ22" s="772"/>
      <c r="THK22" s="772"/>
      <c r="THL22" s="773"/>
      <c r="THM22" s="772"/>
      <c r="THN22" s="772"/>
      <c r="THO22" s="772"/>
      <c r="THP22" s="772"/>
      <c r="THQ22" s="772"/>
      <c r="THR22" s="773"/>
      <c r="THS22" s="772"/>
      <c r="THT22" s="772"/>
      <c r="THU22" s="772"/>
      <c r="THV22" s="772"/>
      <c r="THW22" s="772"/>
      <c r="THX22" s="773"/>
      <c r="THY22" s="772"/>
      <c r="THZ22" s="772"/>
      <c r="TIA22" s="772"/>
      <c r="TIB22" s="772"/>
      <c r="TIC22" s="772"/>
      <c r="TID22" s="773"/>
      <c r="TIE22" s="772"/>
      <c r="TIF22" s="772"/>
      <c r="TIG22" s="772"/>
      <c r="TIH22" s="772"/>
      <c r="TII22" s="772"/>
      <c r="TIJ22" s="773"/>
      <c r="TIK22" s="772"/>
      <c r="TIL22" s="772"/>
      <c r="TIM22" s="772"/>
      <c r="TIN22" s="772"/>
      <c r="TIO22" s="772"/>
      <c r="TIP22" s="773"/>
      <c r="TIQ22" s="772"/>
      <c r="TIR22" s="772"/>
      <c r="TIS22" s="772"/>
      <c r="TIT22" s="772"/>
      <c r="TIU22" s="772"/>
      <c r="TIV22" s="773"/>
      <c r="TIW22" s="772"/>
      <c r="TIX22" s="772"/>
      <c r="TIY22" s="772"/>
      <c r="TIZ22" s="772"/>
      <c r="TJA22" s="772"/>
      <c r="TJB22" s="773"/>
      <c r="TJC22" s="772"/>
      <c r="TJD22" s="772"/>
      <c r="TJE22" s="772"/>
      <c r="TJF22" s="772"/>
      <c r="TJG22" s="772"/>
      <c r="TJH22" s="773"/>
      <c r="TJI22" s="772"/>
      <c r="TJJ22" s="772"/>
      <c r="TJK22" s="772"/>
      <c r="TJL22" s="772"/>
      <c r="TJM22" s="772"/>
      <c r="TJN22" s="773"/>
      <c r="TJO22" s="772"/>
      <c r="TJP22" s="772"/>
      <c r="TJQ22" s="772"/>
      <c r="TJR22" s="772"/>
      <c r="TJS22" s="772"/>
      <c r="TJT22" s="773"/>
      <c r="TJU22" s="772"/>
      <c r="TJV22" s="772"/>
      <c r="TJW22" s="772"/>
      <c r="TJX22" s="772"/>
      <c r="TJY22" s="772"/>
      <c r="TJZ22" s="773"/>
      <c r="TKA22" s="772"/>
      <c r="TKB22" s="772"/>
      <c r="TKC22" s="772"/>
      <c r="TKD22" s="772"/>
      <c r="TKE22" s="772"/>
      <c r="TKF22" s="773"/>
      <c r="TKG22" s="772"/>
      <c r="TKH22" s="772"/>
      <c r="TKI22" s="772"/>
      <c r="TKJ22" s="772"/>
      <c r="TKK22" s="772"/>
      <c r="TKL22" s="773"/>
      <c r="TKM22" s="772"/>
      <c r="TKN22" s="772"/>
      <c r="TKO22" s="772"/>
      <c r="TKP22" s="772"/>
      <c r="TKQ22" s="772"/>
      <c r="TKR22" s="773"/>
      <c r="TKS22" s="772"/>
      <c r="TKT22" s="772"/>
      <c r="TKU22" s="772"/>
      <c r="TKV22" s="772"/>
      <c r="TKW22" s="772"/>
      <c r="TKX22" s="773"/>
      <c r="TKY22" s="772"/>
      <c r="TKZ22" s="772"/>
      <c r="TLA22" s="772"/>
      <c r="TLB22" s="772"/>
      <c r="TLC22" s="772"/>
      <c r="TLD22" s="773"/>
      <c r="TLE22" s="772"/>
      <c r="TLF22" s="772"/>
      <c r="TLG22" s="772"/>
      <c r="TLH22" s="772"/>
      <c r="TLI22" s="772"/>
      <c r="TLJ22" s="773"/>
      <c r="TLK22" s="772"/>
      <c r="TLL22" s="772"/>
      <c r="TLM22" s="772"/>
      <c r="TLN22" s="772"/>
      <c r="TLO22" s="772"/>
      <c r="TLP22" s="773"/>
      <c r="TLQ22" s="772"/>
      <c r="TLR22" s="772"/>
      <c r="TLS22" s="772"/>
      <c r="TLT22" s="772"/>
      <c r="TLU22" s="772"/>
      <c r="TLV22" s="773"/>
      <c r="TLW22" s="772"/>
      <c r="TLX22" s="772"/>
      <c r="TLY22" s="772"/>
      <c r="TLZ22" s="772"/>
      <c r="TMA22" s="772"/>
      <c r="TMB22" s="773"/>
      <c r="TMC22" s="772"/>
      <c r="TMD22" s="772"/>
      <c r="TME22" s="772"/>
      <c r="TMF22" s="772"/>
      <c r="TMG22" s="772"/>
      <c r="TMH22" s="773"/>
      <c r="TMI22" s="772"/>
      <c r="TMJ22" s="772"/>
      <c r="TMK22" s="772"/>
      <c r="TML22" s="772"/>
      <c r="TMM22" s="772"/>
      <c r="TMN22" s="773"/>
      <c r="TMO22" s="772"/>
      <c r="TMP22" s="772"/>
      <c r="TMQ22" s="772"/>
      <c r="TMR22" s="772"/>
      <c r="TMS22" s="772"/>
      <c r="TMT22" s="773"/>
      <c r="TMU22" s="772"/>
      <c r="TMV22" s="772"/>
      <c r="TMW22" s="772"/>
      <c r="TMX22" s="772"/>
      <c r="TMY22" s="772"/>
      <c r="TMZ22" s="773"/>
      <c r="TNA22" s="772"/>
      <c r="TNB22" s="772"/>
      <c r="TNC22" s="772"/>
      <c r="TND22" s="772"/>
      <c r="TNE22" s="772"/>
      <c r="TNF22" s="773"/>
      <c r="TNG22" s="772"/>
      <c r="TNH22" s="772"/>
      <c r="TNI22" s="772"/>
      <c r="TNJ22" s="772"/>
      <c r="TNK22" s="772"/>
      <c r="TNL22" s="773"/>
      <c r="TNM22" s="772"/>
      <c r="TNN22" s="772"/>
      <c r="TNO22" s="772"/>
      <c r="TNP22" s="772"/>
      <c r="TNQ22" s="772"/>
      <c r="TNR22" s="773"/>
      <c r="TNS22" s="772"/>
      <c r="TNT22" s="772"/>
      <c r="TNU22" s="772"/>
      <c r="TNV22" s="772"/>
      <c r="TNW22" s="772"/>
      <c r="TNX22" s="773"/>
      <c r="TNY22" s="772"/>
      <c r="TNZ22" s="772"/>
      <c r="TOA22" s="772"/>
      <c r="TOB22" s="772"/>
      <c r="TOC22" s="772"/>
      <c r="TOD22" s="773"/>
      <c r="TOE22" s="772"/>
      <c r="TOF22" s="772"/>
      <c r="TOG22" s="772"/>
      <c r="TOH22" s="772"/>
      <c r="TOI22" s="772"/>
      <c r="TOJ22" s="773"/>
      <c r="TOK22" s="772"/>
      <c r="TOL22" s="772"/>
      <c r="TOM22" s="772"/>
      <c r="TON22" s="772"/>
      <c r="TOO22" s="772"/>
      <c r="TOP22" s="773"/>
      <c r="TOQ22" s="772"/>
      <c r="TOR22" s="772"/>
      <c r="TOS22" s="772"/>
      <c r="TOT22" s="772"/>
      <c r="TOU22" s="772"/>
      <c r="TOV22" s="773"/>
      <c r="TOW22" s="772"/>
      <c r="TOX22" s="772"/>
      <c r="TOY22" s="772"/>
      <c r="TOZ22" s="772"/>
      <c r="TPA22" s="772"/>
      <c r="TPB22" s="773"/>
      <c r="TPC22" s="772"/>
      <c r="TPD22" s="772"/>
      <c r="TPE22" s="772"/>
      <c r="TPF22" s="772"/>
      <c r="TPG22" s="772"/>
      <c r="TPH22" s="773"/>
      <c r="TPI22" s="772"/>
      <c r="TPJ22" s="772"/>
      <c r="TPK22" s="772"/>
      <c r="TPL22" s="772"/>
      <c r="TPM22" s="772"/>
      <c r="TPN22" s="773"/>
      <c r="TPO22" s="772"/>
      <c r="TPP22" s="772"/>
      <c r="TPQ22" s="772"/>
      <c r="TPR22" s="772"/>
      <c r="TPS22" s="772"/>
      <c r="TPT22" s="773"/>
      <c r="TPU22" s="772"/>
      <c r="TPV22" s="772"/>
      <c r="TPW22" s="772"/>
      <c r="TPX22" s="772"/>
      <c r="TPY22" s="772"/>
      <c r="TPZ22" s="773"/>
      <c r="TQA22" s="772"/>
      <c r="TQB22" s="772"/>
      <c r="TQC22" s="772"/>
      <c r="TQD22" s="772"/>
      <c r="TQE22" s="772"/>
      <c r="TQF22" s="773"/>
      <c r="TQG22" s="772"/>
      <c r="TQH22" s="772"/>
      <c r="TQI22" s="772"/>
      <c r="TQJ22" s="772"/>
      <c r="TQK22" s="772"/>
      <c r="TQL22" s="773"/>
      <c r="TQM22" s="772"/>
      <c r="TQN22" s="772"/>
      <c r="TQO22" s="772"/>
      <c r="TQP22" s="772"/>
      <c r="TQQ22" s="772"/>
      <c r="TQR22" s="773"/>
      <c r="TQS22" s="772"/>
      <c r="TQT22" s="772"/>
      <c r="TQU22" s="772"/>
      <c r="TQV22" s="772"/>
      <c r="TQW22" s="772"/>
      <c r="TQX22" s="773"/>
      <c r="TQY22" s="772"/>
      <c r="TQZ22" s="772"/>
      <c r="TRA22" s="772"/>
      <c r="TRB22" s="772"/>
      <c r="TRC22" s="772"/>
      <c r="TRD22" s="773"/>
      <c r="TRE22" s="772"/>
      <c r="TRF22" s="772"/>
      <c r="TRG22" s="772"/>
      <c r="TRH22" s="772"/>
      <c r="TRI22" s="772"/>
      <c r="TRJ22" s="773"/>
      <c r="TRK22" s="772"/>
      <c r="TRL22" s="772"/>
      <c r="TRM22" s="772"/>
      <c r="TRN22" s="772"/>
      <c r="TRO22" s="772"/>
      <c r="TRP22" s="773"/>
      <c r="TRQ22" s="772"/>
      <c r="TRR22" s="772"/>
      <c r="TRS22" s="772"/>
      <c r="TRT22" s="772"/>
      <c r="TRU22" s="772"/>
      <c r="TRV22" s="773"/>
      <c r="TRW22" s="772"/>
      <c r="TRX22" s="772"/>
      <c r="TRY22" s="772"/>
      <c r="TRZ22" s="772"/>
      <c r="TSA22" s="772"/>
      <c r="TSB22" s="773"/>
      <c r="TSC22" s="772"/>
      <c r="TSD22" s="772"/>
      <c r="TSE22" s="772"/>
      <c r="TSF22" s="772"/>
      <c r="TSG22" s="772"/>
      <c r="TSH22" s="773"/>
      <c r="TSI22" s="772"/>
      <c r="TSJ22" s="772"/>
      <c r="TSK22" s="772"/>
      <c r="TSL22" s="772"/>
      <c r="TSM22" s="772"/>
      <c r="TSN22" s="773"/>
      <c r="TSO22" s="772"/>
      <c r="TSP22" s="772"/>
      <c r="TSQ22" s="772"/>
      <c r="TSR22" s="772"/>
      <c r="TSS22" s="772"/>
      <c r="TST22" s="773"/>
      <c r="TSU22" s="772"/>
      <c r="TSV22" s="772"/>
      <c r="TSW22" s="772"/>
      <c r="TSX22" s="772"/>
      <c r="TSY22" s="772"/>
      <c r="TSZ22" s="773"/>
      <c r="TTA22" s="772"/>
      <c r="TTB22" s="772"/>
      <c r="TTC22" s="772"/>
      <c r="TTD22" s="772"/>
      <c r="TTE22" s="772"/>
      <c r="TTF22" s="773"/>
      <c r="TTG22" s="772"/>
      <c r="TTH22" s="772"/>
      <c r="TTI22" s="772"/>
      <c r="TTJ22" s="772"/>
      <c r="TTK22" s="772"/>
      <c r="TTL22" s="773"/>
      <c r="TTM22" s="772"/>
      <c r="TTN22" s="772"/>
      <c r="TTO22" s="772"/>
      <c r="TTP22" s="772"/>
      <c r="TTQ22" s="772"/>
      <c r="TTR22" s="773"/>
      <c r="TTS22" s="772"/>
      <c r="TTT22" s="772"/>
      <c r="TTU22" s="772"/>
      <c r="TTV22" s="772"/>
      <c r="TTW22" s="772"/>
      <c r="TTX22" s="773"/>
      <c r="TTY22" s="772"/>
      <c r="TTZ22" s="772"/>
      <c r="TUA22" s="772"/>
      <c r="TUB22" s="772"/>
      <c r="TUC22" s="772"/>
      <c r="TUD22" s="773"/>
      <c r="TUE22" s="772"/>
      <c r="TUF22" s="772"/>
      <c r="TUG22" s="772"/>
      <c r="TUH22" s="772"/>
      <c r="TUI22" s="772"/>
      <c r="TUJ22" s="773"/>
      <c r="TUK22" s="772"/>
      <c r="TUL22" s="772"/>
      <c r="TUM22" s="772"/>
      <c r="TUN22" s="772"/>
      <c r="TUO22" s="772"/>
      <c r="TUP22" s="773"/>
      <c r="TUQ22" s="772"/>
      <c r="TUR22" s="772"/>
      <c r="TUS22" s="772"/>
      <c r="TUT22" s="772"/>
      <c r="TUU22" s="772"/>
      <c r="TUV22" s="773"/>
      <c r="TUW22" s="772"/>
      <c r="TUX22" s="772"/>
      <c r="TUY22" s="772"/>
      <c r="TUZ22" s="772"/>
      <c r="TVA22" s="772"/>
      <c r="TVB22" s="773"/>
      <c r="TVC22" s="772"/>
      <c r="TVD22" s="772"/>
      <c r="TVE22" s="772"/>
      <c r="TVF22" s="772"/>
      <c r="TVG22" s="772"/>
      <c r="TVH22" s="773"/>
      <c r="TVI22" s="772"/>
      <c r="TVJ22" s="772"/>
      <c r="TVK22" s="772"/>
      <c r="TVL22" s="772"/>
      <c r="TVM22" s="772"/>
      <c r="TVN22" s="773"/>
      <c r="TVO22" s="772"/>
      <c r="TVP22" s="772"/>
      <c r="TVQ22" s="772"/>
      <c r="TVR22" s="772"/>
      <c r="TVS22" s="772"/>
      <c r="TVT22" s="773"/>
      <c r="TVU22" s="772"/>
      <c r="TVV22" s="772"/>
      <c r="TVW22" s="772"/>
      <c r="TVX22" s="772"/>
      <c r="TVY22" s="772"/>
      <c r="TVZ22" s="773"/>
      <c r="TWA22" s="772"/>
      <c r="TWB22" s="772"/>
      <c r="TWC22" s="772"/>
      <c r="TWD22" s="772"/>
      <c r="TWE22" s="772"/>
      <c r="TWF22" s="773"/>
      <c r="TWG22" s="772"/>
      <c r="TWH22" s="772"/>
      <c r="TWI22" s="772"/>
      <c r="TWJ22" s="772"/>
      <c r="TWK22" s="772"/>
      <c r="TWL22" s="773"/>
      <c r="TWM22" s="772"/>
      <c r="TWN22" s="772"/>
      <c r="TWO22" s="772"/>
      <c r="TWP22" s="772"/>
      <c r="TWQ22" s="772"/>
      <c r="TWR22" s="773"/>
      <c r="TWS22" s="772"/>
      <c r="TWT22" s="772"/>
      <c r="TWU22" s="772"/>
      <c r="TWV22" s="772"/>
      <c r="TWW22" s="772"/>
      <c r="TWX22" s="773"/>
      <c r="TWY22" s="772"/>
      <c r="TWZ22" s="772"/>
      <c r="TXA22" s="772"/>
      <c r="TXB22" s="772"/>
      <c r="TXC22" s="772"/>
      <c r="TXD22" s="773"/>
      <c r="TXE22" s="772"/>
      <c r="TXF22" s="772"/>
      <c r="TXG22" s="772"/>
      <c r="TXH22" s="772"/>
      <c r="TXI22" s="772"/>
      <c r="TXJ22" s="773"/>
      <c r="TXK22" s="772"/>
      <c r="TXL22" s="772"/>
      <c r="TXM22" s="772"/>
      <c r="TXN22" s="772"/>
      <c r="TXO22" s="772"/>
      <c r="TXP22" s="773"/>
      <c r="TXQ22" s="772"/>
      <c r="TXR22" s="772"/>
      <c r="TXS22" s="772"/>
      <c r="TXT22" s="772"/>
      <c r="TXU22" s="772"/>
      <c r="TXV22" s="773"/>
      <c r="TXW22" s="772"/>
      <c r="TXX22" s="772"/>
      <c r="TXY22" s="772"/>
      <c r="TXZ22" s="772"/>
      <c r="TYA22" s="772"/>
      <c r="TYB22" s="773"/>
      <c r="TYC22" s="772"/>
      <c r="TYD22" s="772"/>
      <c r="TYE22" s="772"/>
      <c r="TYF22" s="772"/>
      <c r="TYG22" s="772"/>
      <c r="TYH22" s="773"/>
      <c r="TYI22" s="772"/>
      <c r="TYJ22" s="772"/>
      <c r="TYK22" s="772"/>
      <c r="TYL22" s="772"/>
      <c r="TYM22" s="772"/>
      <c r="TYN22" s="773"/>
      <c r="TYO22" s="772"/>
      <c r="TYP22" s="772"/>
      <c r="TYQ22" s="772"/>
      <c r="TYR22" s="772"/>
      <c r="TYS22" s="772"/>
      <c r="TYT22" s="773"/>
      <c r="TYU22" s="772"/>
      <c r="TYV22" s="772"/>
      <c r="TYW22" s="772"/>
      <c r="TYX22" s="772"/>
      <c r="TYY22" s="772"/>
      <c r="TYZ22" s="773"/>
      <c r="TZA22" s="772"/>
      <c r="TZB22" s="772"/>
      <c r="TZC22" s="772"/>
      <c r="TZD22" s="772"/>
      <c r="TZE22" s="772"/>
      <c r="TZF22" s="773"/>
      <c r="TZG22" s="772"/>
      <c r="TZH22" s="772"/>
      <c r="TZI22" s="772"/>
      <c r="TZJ22" s="772"/>
      <c r="TZK22" s="772"/>
      <c r="TZL22" s="773"/>
      <c r="TZM22" s="772"/>
      <c r="TZN22" s="772"/>
      <c r="TZO22" s="772"/>
      <c r="TZP22" s="772"/>
      <c r="TZQ22" s="772"/>
      <c r="TZR22" s="773"/>
      <c r="TZS22" s="772"/>
      <c r="TZT22" s="772"/>
      <c r="TZU22" s="772"/>
      <c r="TZV22" s="772"/>
      <c r="TZW22" s="772"/>
      <c r="TZX22" s="773"/>
      <c r="TZY22" s="772"/>
      <c r="TZZ22" s="772"/>
      <c r="UAA22" s="772"/>
      <c r="UAB22" s="772"/>
      <c r="UAC22" s="772"/>
      <c r="UAD22" s="773"/>
      <c r="UAE22" s="772"/>
      <c r="UAF22" s="772"/>
      <c r="UAG22" s="772"/>
      <c r="UAH22" s="772"/>
      <c r="UAI22" s="772"/>
      <c r="UAJ22" s="773"/>
      <c r="UAK22" s="772"/>
      <c r="UAL22" s="772"/>
      <c r="UAM22" s="772"/>
      <c r="UAN22" s="772"/>
      <c r="UAO22" s="772"/>
      <c r="UAP22" s="773"/>
      <c r="UAQ22" s="772"/>
      <c r="UAR22" s="772"/>
      <c r="UAS22" s="772"/>
      <c r="UAT22" s="772"/>
      <c r="UAU22" s="772"/>
      <c r="UAV22" s="773"/>
      <c r="UAW22" s="772"/>
      <c r="UAX22" s="772"/>
      <c r="UAY22" s="772"/>
      <c r="UAZ22" s="772"/>
      <c r="UBA22" s="772"/>
      <c r="UBB22" s="773"/>
      <c r="UBC22" s="772"/>
      <c r="UBD22" s="772"/>
      <c r="UBE22" s="772"/>
      <c r="UBF22" s="772"/>
      <c r="UBG22" s="772"/>
      <c r="UBH22" s="773"/>
      <c r="UBI22" s="772"/>
      <c r="UBJ22" s="772"/>
      <c r="UBK22" s="772"/>
      <c r="UBL22" s="772"/>
      <c r="UBM22" s="772"/>
      <c r="UBN22" s="773"/>
      <c r="UBO22" s="772"/>
      <c r="UBP22" s="772"/>
      <c r="UBQ22" s="772"/>
      <c r="UBR22" s="772"/>
      <c r="UBS22" s="772"/>
      <c r="UBT22" s="773"/>
      <c r="UBU22" s="772"/>
      <c r="UBV22" s="772"/>
      <c r="UBW22" s="772"/>
      <c r="UBX22" s="772"/>
      <c r="UBY22" s="772"/>
      <c r="UBZ22" s="773"/>
      <c r="UCA22" s="772"/>
      <c r="UCB22" s="772"/>
      <c r="UCC22" s="772"/>
      <c r="UCD22" s="772"/>
      <c r="UCE22" s="772"/>
      <c r="UCF22" s="773"/>
      <c r="UCG22" s="772"/>
      <c r="UCH22" s="772"/>
      <c r="UCI22" s="772"/>
      <c r="UCJ22" s="772"/>
      <c r="UCK22" s="772"/>
      <c r="UCL22" s="773"/>
      <c r="UCM22" s="772"/>
      <c r="UCN22" s="772"/>
      <c r="UCO22" s="772"/>
      <c r="UCP22" s="772"/>
      <c r="UCQ22" s="772"/>
      <c r="UCR22" s="773"/>
      <c r="UCS22" s="772"/>
      <c r="UCT22" s="772"/>
      <c r="UCU22" s="772"/>
      <c r="UCV22" s="772"/>
      <c r="UCW22" s="772"/>
      <c r="UCX22" s="773"/>
      <c r="UCY22" s="772"/>
      <c r="UCZ22" s="772"/>
      <c r="UDA22" s="772"/>
      <c r="UDB22" s="772"/>
      <c r="UDC22" s="772"/>
      <c r="UDD22" s="773"/>
      <c r="UDE22" s="772"/>
      <c r="UDF22" s="772"/>
      <c r="UDG22" s="772"/>
      <c r="UDH22" s="772"/>
      <c r="UDI22" s="772"/>
      <c r="UDJ22" s="773"/>
      <c r="UDK22" s="772"/>
      <c r="UDL22" s="772"/>
      <c r="UDM22" s="772"/>
      <c r="UDN22" s="772"/>
      <c r="UDO22" s="772"/>
      <c r="UDP22" s="773"/>
      <c r="UDQ22" s="772"/>
      <c r="UDR22" s="772"/>
      <c r="UDS22" s="772"/>
      <c r="UDT22" s="772"/>
      <c r="UDU22" s="772"/>
      <c r="UDV22" s="773"/>
      <c r="UDW22" s="772"/>
      <c r="UDX22" s="772"/>
      <c r="UDY22" s="772"/>
      <c r="UDZ22" s="772"/>
      <c r="UEA22" s="772"/>
      <c r="UEB22" s="773"/>
      <c r="UEC22" s="772"/>
      <c r="UED22" s="772"/>
      <c r="UEE22" s="772"/>
      <c r="UEF22" s="772"/>
      <c r="UEG22" s="772"/>
      <c r="UEH22" s="773"/>
      <c r="UEI22" s="772"/>
      <c r="UEJ22" s="772"/>
      <c r="UEK22" s="772"/>
      <c r="UEL22" s="772"/>
      <c r="UEM22" s="772"/>
      <c r="UEN22" s="773"/>
      <c r="UEO22" s="772"/>
      <c r="UEP22" s="772"/>
      <c r="UEQ22" s="772"/>
      <c r="UER22" s="772"/>
      <c r="UES22" s="772"/>
      <c r="UET22" s="773"/>
      <c r="UEU22" s="772"/>
      <c r="UEV22" s="772"/>
      <c r="UEW22" s="772"/>
      <c r="UEX22" s="772"/>
      <c r="UEY22" s="772"/>
      <c r="UEZ22" s="773"/>
      <c r="UFA22" s="772"/>
      <c r="UFB22" s="772"/>
      <c r="UFC22" s="772"/>
      <c r="UFD22" s="772"/>
      <c r="UFE22" s="772"/>
      <c r="UFF22" s="773"/>
      <c r="UFG22" s="772"/>
      <c r="UFH22" s="772"/>
      <c r="UFI22" s="772"/>
      <c r="UFJ22" s="772"/>
      <c r="UFK22" s="772"/>
      <c r="UFL22" s="773"/>
      <c r="UFM22" s="772"/>
      <c r="UFN22" s="772"/>
      <c r="UFO22" s="772"/>
      <c r="UFP22" s="772"/>
      <c r="UFQ22" s="772"/>
      <c r="UFR22" s="773"/>
      <c r="UFS22" s="772"/>
      <c r="UFT22" s="772"/>
      <c r="UFU22" s="772"/>
      <c r="UFV22" s="772"/>
      <c r="UFW22" s="772"/>
      <c r="UFX22" s="773"/>
      <c r="UFY22" s="772"/>
      <c r="UFZ22" s="772"/>
      <c r="UGA22" s="772"/>
      <c r="UGB22" s="772"/>
      <c r="UGC22" s="772"/>
      <c r="UGD22" s="773"/>
      <c r="UGE22" s="772"/>
      <c r="UGF22" s="772"/>
      <c r="UGG22" s="772"/>
      <c r="UGH22" s="772"/>
      <c r="UGI22" s="772"/>
      <c r="UGJ22" s="773"/>
      <c r="UGK22" s="772"/>
      <c r="UGL22" s="772"/>
      <c r="UGM22" s="772"/>
      <c r="UGN22" s="772"/>
      <c r="UGO22" s="772"/>
      <c r="UGP22" s="773"/>
      <c r="UGQ22" s="772"/>
      <c r="UGR22" s="772"/>
      <c r="UGS22" s="772"/>
      <c r="UGT22" s="772"/>
      <c r="UGU22" s="772"/>
      <c r="UGV22" s="773"/>
      <c r="UGW22" s="772"/>
      <c r="UGX22" s="772"/>
      <c r="UGY22" s="772"/>
      <c r="UGZ22" s="772"/>
      <c r="UHA22" s="772"/>
      <c r="UHB22" s="773"/>
      <c r="UHC22" s="772"/>
      <c r="UHD22" s="772"/>
      <c r="UHE22" s="772"/>
      <c r="UHF22" s="772"/>
      <c r="UHG22" s="772"/>
      <c r="UHH22" s="773"/>
      <c r="UHI22" s="772"/>
      <c r="UHJ22" s="772"/>
      <c r="UHK22" s="772"/>
      <c r="UHL22" s="772"/>
      <c r="UHM22" s="772"/>
      <c r="UHN22" s="773"/>
      <c r="UHO22" s="772"/>
      <c r="UHP22" s="772"/>
      <c r="UHQ22" s="772"/>
      <c r="UHR22" s="772"/>
      <c r="UHS22" s="772"/>
      <c r="UHT22" s="773"/>
      <c r="UHU22" s="772"/>
      <c r="UHV22" s="772"/>
      <c r="UHW22" s="772"/>
      <c r="UHX22" s="772"/>
      <c r="UHY22" s="772"/>
      <c r="UHZ22" s="773"/>
      <c r="UIA22" s="772"/>
      <c r="UIB22" s="772"/>
      <c r="UIC22" s="772"/>
      <c r="UID22" s="772"/>
      <c r="UIE22" s="772"/>
      <c r="UIF22" s="773"/>
      <c r="UIG22" s="772"/>
      <c r="UIH22" s="772"/>
      <c r="UII22" s="772"/>
      <c r="UIJ22" s="772"/>
      <c r="UIK22" s="772"/>
      <c r="UIL22" s="773"/>
      <c r="UIM22" s="772"/>
      <c r="UIN22" s="772"/>
      <c r="UIO22" s="772"/>
      <c r="UIP22" s="772"/>
      <c r="UIQ22" s="772"/>
      <c r="UIR22" s="773"/>
      <c r="UIS22" s="772"/>
      <c r="UIT22" s="772"/>
      <c r="UIU22" s="772"/>
      <c r="UIV22" s="772"/>
      <c r="UIW22" s="772"/>
      <c r="UIX22" s="773"/>
      <c r="UIY22" s="772"/>
      <c r="UIZ22" s="772"/>
      <c r="UJA22" s="772"/>
      <c r="UJB22" s="772"/>
      <c r="UJC22" s="772"/>
      <c r="UJD22" s="773"/>
      <c r="UJE22" s="772"/>
      <c r="UJF22" s="772"/>
      <c r="UJG22" s="772"/>
      <c r="UJH22" s="772"/>
      <c r="UJI22" s="772"/>
      <c r="UJJ22" s="773"/>
      <c r="UJK22" s="772"/>
      <c r="UJL22" s="772"/>
      <c r="UJM22" s="772"/>
      <c r="UJN22" s="772"/>
      <c r="UJO22" s="772"/>
      <c r="UJP22" s="773"/>
      <c r="UJQ22" s="772"/>
      <c r="UJR22" s="772"/>
      <c r="UJS22" s="772"/>
      <c r="UJT22" s="772"/>
      <c r="UJU22" s="772"/>
      <c r="UJV22" s="773"/>
      <c r="UJW22" s="772"/>
      <c r="UJX22" s="772"/>
      <c r="UJY22" s="772"/>
      <c r="UJZ22" s="772"/>
      <c r="UKA22" s="772"/>
      <c r="UKB22" s="773"/>
      <c r="UKC22" s="772"/>
      <c r="UKD22" s="772"/>
      <c r="UKE22" s="772"/>
      <c r="UKF22" s="772"/>
      <c r="UKG22" s="772"/>
      <c r="UKH22" s="773"/>
      <c r="UKI22" s="772"/>
      <c r="UKJ22" s="772"/>
      <c r="UKK22" s="772"/>
      <c r="UKL22" s="772"/>
      <c r="UKM22" s="772"/>
      <c r="UKN22" s="773"/>
      <c r="UKO22" s="772"/>
      <c r="UKP22" s="772"/>
      <c r="UKQ22" s="772"/>
      <c r="UKR22" s="772"/>
      <c r="UKS22" s="772"/>
      <c r="UKT22" s="773"/>
      <c r="UKU22" s="772"/>
      <c r="UKV22" s="772"/>
      <c r="UKW22" s="772"/>
      <c r="UKX22" s="772"/>
      <c r="UKY22" s="772"/>
      <c r="UKZ22" s="773"/>
      <c r="ULA22" s="772"/>
      <c r="ULB22" s="772"/>
      <c r="ULC22" s="772"/>
      <c r="ULD22" s="772"/>
      <c r="ULE22" s="772"/>
      <c r="ULF22" s="773"/>
      <c r="ULG22" s="772"/>
      <c r="ULH22" s="772"/>
      <c r="ULI22" s="772"/>
      <c r="ULJ22" s="772"/>
      <c r="ULK22" s="772"/>
      <c r="ULL22" s="773"/>
      <c r="ULM22" s="772"/>
      <c r="ULN22" s="772"/>
      <c r="ULO22" s="772"/>
      <c r="ULP22" s="772"/>
      <c r="ULQ22" s="772"/>
      <c r="ULR22" s="773"/>
      <c r="ULS22" s="772"/>
      <c r="ULT22" s="772"/>
      <c r="ULU22" s="772"/>
      <c r="ULV22" s="772"/>
      <c r="ULW22" s="772"/>
      <c r="ULX22" s="773"/>
      <c r="ULY22" s="772"/>
      <c r="ULZ22" s="772"/>
      <c r="UMA22" s="772"/>
      <c r="UMB22" s="772"/>
      <c r="UMC22" s="772"/>
      <c r="UMD22" s="773"/>
      <c r="UME22" s="772"/>
      <c r="UMF22" s="772"/>
      <c r="UMG22" s="772"/>
      <c r="UMH22" s="772"/>
      <c r="UMI22" s="772"/>
      <c r="UMJ22" s="773"/>
      <c r="UMK22" s="772"/>
      <c r="UML22" s="772"/>
      <c r="UMM22" s="772"/>
      <c r="UMN22" s="772"/>
      <c r="UMO22" s="772"/>
      <c r="UMP22" s="773"/>
      <c r="UMQ22" s="772"/>
      <c r="UMR22" s="772"/>
      <c r="UMS22" s="772"/>
      <c r="UMT22" s="772"/>
      <c r="UMU22" s="772"/>
      <c r="UMV22" s="773"/>
      <c r="UMW22" s="772"/>
      <c r="UMX22" s="772"/>
      <c r="UMY22" s="772"/>
      <c r="UMZ22" s="772"/>
      <c r="UNA22" s="772"/>
      <c r="UNB22" s="773"/>
      <c r="UNC22" s="772"/>
      <c r="UND22" s="772"/>
      <c r="UNE22" s="772"/>
      <c r="UNF22" s="772"/>
      <c r="UNG22" s="772"/>
      <c r="UNH22" s="773"/>
      <c r="UNI22" s="772"/>
      <c r="UNJ22" s="772"/>
      <c r="UNK22" s="772"/>
      <c r="UNL22" s="772"/>
      <c r="UNM22" s="772"/>
      <c r="UNN22" s="773"/>
      <c r="UNO22" s="772"/>
      <c r="UNP22" s="772"/>
      <c r="UNQ22" s="772"/>
      <c r="UNR22" s="772"/>
      <c r="UNS22" s="772"/>
      <c r="UNT22" s="773"/>
      <c r="UNU22" s="772"/>
      <c r="UNV22" s="772"/>
      <c r="UNW22" s="772"/>
      <c r="UNX22" s="772"/>
      <c r="UNY22" s="772"/>
      <c r="UNZ22" s="773"/>
      <c r="UOA22" s="772"/>
      <c r="UOB22" s="772"/>
      <c r="UOC22" s="772"/>
      <c r="UOD22" s="772"/>
      <c r="UOE22" s="772"/>
      <c r="UOF22" s="773"/>
      <c r="UOG22" s="772"/>
      <c r="UOH22" s="772"/>
      <c r="UOI22" s="772"/>
      <c r="UOJ22" s="772"/>
      <c r="UOK22" s="772"/>
      <c r="UOL22" s="773"/>
      <c r="UOM22" s="772"/>
      <c r="UON22" s="772"/>
      <c r="UOO22" s="772"/>
      <c r="UOP22" s="772"/>
      <c r="UOQ22" s="772"/>
      <c r="UOR22" s="773"/>
      <c r="UOS22" s="772"/>
      <c r="UOT22" s="772"/>
      <c r="UOU22" s="772"/>
      <c r="UOV22" s="772"/>
      <c r="UOW22" s="772"/>
      <c r="UOX22" s="773"/>
      <c r="UOY22" s="772"/>
      <c r="UOZ22" s="772"/>
      <c r="UPA22" s="772"/>
      <c r="UPB22" s="772"/>
      <c r="UPC22" s="772"/>
      <c r="UPD22" s="773"/>
      <c r="UPE22" s="772"/>
      <c r="UPF22" s="772"/>
      <c r="UPG22" s="772"/>
      <c r="UPH22" s="772"/>
      <c r="UPI22" s="772"/>
      <c r="UPJ22" s="773"/>
      <c r="UPK22" s="772"/>
      <c r="UPL22" s="772"/>
      <c r="UPM22" s="772"/>
      <c r="UPN22" s="772"/>
      <c r="UPO22" s="772"/>
      <c r="UPP22" s="773"/>
      <c r="UPQ22" s="772"/>
      <c r="UPR22" s="772"/>
      <c r="UPS22" s="772"/>
      <c r="UPT22" s="772"/>
      <c r="UPU22" s="772"/>
      <c r="UPV22" s="773"/>
      <c r="UPW22" s="772"/>
      <c r="UPX22" s="772"/>
      <c r="UPY22" s="772"/>
      <c r="UPZ22" s="772"/>
      <c r="UQA22" s="772"/>
      <c r="UQB22" s="773"/>
      <c r="UQC22" s="772"/>
      <c r="UQD22" s="772"/>
      <c r="UQE22" s="772"/>
      <c r="UQF22" s="772"/>
      <c r="UQG22" s="772"/>
      <c r="UQH22" s="773"/>
      <c r="UQI22" s="772"/>
      <c r="UQJ22" s="772"/>
      <c r="UQK22" s="772"/>
      <c r="UQL22" s="772"/>
      <c r="UQM22" s="772"/>
      <c r="UQN22" s="773"/>
      <c r="UQO22" s="772"/>
      <c r="UQP22" s="772"/>
      <c r="UQQ22" s="772"/>
      <c r="UQR22" s="772"/>
      <c r="UQS22" s="772"/>
      <c r="UQT22" s="773"/>
      <c r="UQU22" s="772"/>
      <c r="UQV22" s="772"/>
      <c r="UQW22" s="772"/>
      <c r="UQX22" s="772"/>
      <c r="UQY22" s="772"/>
      <c r="UQZ22" s="773"/>
      <c r="URA22" s="772"/>
      <c r="URB22" s="772"/>
      <c r="URC22" s="772"/>
      <c r="URD22" s="772"/>
      <c r="URE22" s="772"/>
      <c r="URF22" s="773"/>
      <c r="URG22" s="772"/>
      <c r="URH22" s="772"/>
      <c r="URI22" s="772"/>
      <c r="URJ22" s="772"/>
      <c r="URK22" s="772"/>
      <c r="URL22" s="773"/>
      <c r="URM22" s="772"/>
      <c r="URN22" s="772"/>
      <c r="URO22" s="772"/>
      <c r="URP22" s="772"/>
      <c r="URQ22" s="772"/>
      <c r="URR22" s="773"/>
      <c r="URS22" s="772"/>
      <c r="URT22" s="772"/>
      <c r="URU22" s="772"/>
      <c r="URV22" s="772"/>
      <c r="URW22" s="772"/>
      <c r="URX22" s="773"/>
      <c r="URY22" s="772"/>
      <c r="URZ22" s="772"/>
      <c r="USA22" s="772"/>
      <c r="USB22" s="772"/>
      <c r="USC22" s="772"/>
      <c r="USD22" s="773"/>
      <c r="USE22" s="772"/>
      <c r="USF22" s="772"/>
      <c r="USG22" s="772"/>
      <c r="USH22" s="772"/>
      <c r="USI22" s="772"/>
      <c r="USJ22" s="773"/>
      <c r="USK22" s="772"/>
      <c r="USL22" s="772"/>
      <c r="USM22" s="772"/>
      <c r="USN22" s="772"/>
      <c r="USO22" s="772"/>
      <c r="USP22" s="773"/>
      <c r="USQ22" s="772"/>
      <c r="USR22" s="772"/>
      <c r="USS22" s="772"/>
      <c r="UST22" s="772"/>
      <c r="USU22" s="772"/>
      <c r="USV22" s="773"/>
      <c r="USW22" s="772"/>
      <c r="USX22" s="772"/>
      <c r="USY22" s="772"/>
      <c r="USZ22" s="772"/>
      <c r="UTA22" s="772"/>
      <c r="UTB22" s="773"/>
      <c r="UTC22" s="772"/>
      <c r="UTD22" s="772"/>
      <c r="UTE22" s="772"/>
      <c r="UTF22" s="772"/>
      <c r="UTG22" s="772"/>
      <c r="UTH22" s="773"/>
      <c r="UTI22" s="772"/>
      <c r="UTJ22" s="772"/>
      <c r="UTK22" s="772"/>
      <c r="UTL22" s="772"/>
      <c r="UTM22" s="772"/>
      <c r="UTN22" s="773"/>
      <c r="UTO22" s="772"/>
      <c r="UTP22" s="772"/>
      <c r="UTQ22" s="772"/>
      <c r="UTR22" s="772"/>
      <c r="UTS22" s="772"/>
      <c r="UTT22" s="773"/>
      <c r="UTU22" s="772"/>
      <c r="UTV22" s="772"/>
      <c r="UTW22" s="772"/>
      <c r="UTX22" s="772"/>
      <c r="UTY22" s="772"/>
      <c r="UTZ22" s="773"/>
      <c r="UUA22" s="772"/>
      <c r="UUB22" s="772"/>
      <c r="UUC22" s="772"/>
      <c r="UUD22" s="772"/>
      <c r="UUE22" s="772"/>
      <c r="UUF22" s="773"/>
      <c r="UUG22" s="772"/>
      <c r="UUH22" s="772"/>
      <c r="UUI22" s="772"/>
      <c r="UUJ22" s="772"/>
      <c r="UUK22" s="772"/>
      <c r="UUL22" s="773"/>
      <c r="UUM22" s="772"/>
      <c r="UUN22" s="772"/>
      <c r="UUO22" s="772"/>
      <c r="UUP22" s="772"/>
      <c r="UUQ22" s="772"/>
      <c r="UUR22" s="773"/>
      <c r="UUS22" s="772"/>
      <c r="UUT22" s="772"/>
      <c r="UUU22" s="772"/>
      <c r="UUV22" s="772"/>
      <c r="UUW22" s="772"/>
      <c r="UUX22" s="773"/>
      <c r="UUY22" s="772"/>
      <c r="UUZ22" s="772"/>
      <c r="UVA22" s="772"/>
      <c r="UVB22" s="772"/>
      <c r="UVC22" s="772"/>
      <c r="UVD22" s="773"/>
      <c r="UVE22" s="772"/>
      <c r="UVF22" s="772"/>
      <c r="UVG22" s="772"/>
      <c r="UVH22" s="772"/>
      <c r="UVI22" s="772"/>
      <c r="UVJ22" s="773"/>
      <c r="UVK22" s="772"/>
      <c r="UVL22" s="772"/>
      <c r="UVM22" s="772"/>
      <c r="UVN22" s="772"/>
      <c r="UVO22" s="772"/>
      <c r="UVP22" s="773"/>
      <c r="UVQ22" s="772"/>
      <c r="UVR22" s="772"/>
      <c r="UVS22" s="772"/>
      <c r="UVT22" s="772"/>
      <c r="UVU22" s="772"/>
      <c r="UVV22" s="773"/>
      <c r="UVW22" s="772"/>
      <c r="UVX22" s="772"/>
      <c r="UVY22" s="772"/>
      <c r="UVZ22" s="772"/>
      <c r="UWA22" s="772"/>
      <c r="UWB22" s="773"/>
      <c r="UWC22" s="772"/>
      <c r="UWD22" s="772"/>
      <c r="UWE22" s="772"/>
      <c r="UWF22" s="772"/>
      <c r="UWG22" s="772"/>
      <c r="UWH22" s="773"/>
      <c r="UWI22" s="772"/>
      <c r="UWJ22" s="772"/>
      <c r="UWK22" s="772"/>
      <c r="UWL22" s="772"/>
      <c r="UWM22" s="772"/>
      <c r="UWN22" s="773"/>
      <c r="UWO22" s="772"/>
      <c r="UWP22" s="772"/>
      <c r="UWQ22" s="772"/>
      <c r="UWR22" s="772"/>
      <c r="UWS22" s="772"/>
      <c r="UWT22" s="773"/>
      <c r="UWU22" s="772"/>
      <c r="UWV22" s="772"/>
      <c r="UWW22" s="772"/>
      <c r="UWX22" s="772"/>
      <c r="UWY22" s="772"/>
      <c r="UWZ22" s="773"/>
      <c r="UXA22" s="772"/>
      <c r="UXB22" s="772"/>
      <c r="UXC22" s="772"/>
      <c r="UXD22" s="772"/>
      <c r="UXE22" s="772"/>
      <c r="UXF22" s="773"/>
      <c r="UXG22" s="772"/>
      <c r="UXH22" s="772"/>
      <c r="UXI22" s="772"/>
      <c r="UXJ22" s="772"/>
      <c r="UXK22" s="772"/>
      <c r="UXL22" s="773"/>
      <c r="UXM22" s="772"/>
      <c r="UXN22" s="772"/>
      <c r="UXO22" s="772"/>
      <c r="UXP22" s="772"/>
      <c r="UXQ22" s="772"/>
      <c r="UXR22" s="773"/>
      <c r="UXS22" s="772"/>
      <c r="UXT22" s="772"/>
      <c r="UXU22" s="772"/>
      <c r="UXV22" s="772"/>
      <c r="UXW22" s="772"/>
      <c r="UXX22" s="773"/>
      <c r="UXY22" s="772"/>
      <c r="UXZ22" s="772"/>
      <c r="UYA22" s="772"/>
      <c r="UYB22" s="772"/>
      <c r="UYC22" s="772"/>
      <c r="UYD22" s="773"/>
      <c r="UYE22" s="772"/>
      <c r="UYF22" s="772"/>
      <c r="UYG22" s="772"/>
      <c r="UYH22" s="772"/>
      <c r="UYI22" s="772"/>
      <c r="UYJ22" s="773"/>
      <c r="UYK22" s="772"/>
      <c r="UYL22" s="772"/>
      <c r="UYM22" s="772"/>
      <c r="UYN22" s="772"/>
      <c r="UYO22" s="772"/>
      <c r="UYP22" s="773"/>
      <c r="UYQ22" s="772"/>
      <c r="UYR22" s="772"/>
      <c r="UYS22" s="772"/>
      <c r="UYT22" s="772"/>
      <c r="UYU22" s="772"/>
      <c r="UYV22" s="773"/>
      <c r="UYW22" s="772"/>
      <c r="UYX22" s="772"/>
      <c r="UYY22" s="772"/>
      <c r="UYZ22" s="772"/>
      <c r="UZA22" s="772"/>
      <c r="UZB22" s="773"/>
      <c r="UZC22" s="772"/>
      <c r="UZD22" s="772"/>
      <c r="UZE22" s="772"/>
      <c r="UZF22" s="772"/>
      <c r="UZG22" s="772"/>
      <c r="UZH22" s="773"/>
      <c r="UZI22" s="772"/>
      <c r="UZJ22" s="772"/>
      <c r="UZK22" s="772"/>
      <c r="UZL22" s="772"/>
      <c r="UZM22" s="772"/>
      <c r="UZN22" s="773"/>
      <c r="UZO22" s="772"/>
      <c r="UZP22" s="772"/>
      <c r="UZQ22" s="772"/>
      <c r="UZR22" s="772"/>
      <c r="UZS22" s="772"/>
      <c r="UZT22" s="773"/>
      <c r="UZU22" s="772"/>
      <c r="UZV22" s="772"/>
      <c r="UZW22" s="772"/>
      <c r="UZX22" s="772"/>
      <c r="UZY22" s="772"/>
      <c r="UZZ22" s="773"/>
      <c r="VAA22" s="772"/>
      <c r="VAB22" s="772"/>
      <c r="VAC22" s="772"/>
      <c r="VAD22" s="772"/>
      <c r="VAE22" s="772"/>
      <c r="VAF22" s="773"/>
      <c r="VAG22" s="772"/>
      <c r="VAH22" s="772"/>
      <c r="VAI22" s="772"/>
      <c r="VAJ22" s="772"/>
      <c r="VAK22" s="772"/>
      <c r="VAL22" s="773"/>
      <c r="VAM22" s="772"/>
      <c r="VAN22" s="772"/>
      <c r="VAO22" s="772"/>
      <c r="VAP22" s="772"/>
      <c r="VAQ22" s="772"/>
      <c r="VAR22" s="773"/>
      <c r="VAS22" s="772"/>
      <c r="VAT22" s="772"/>
      <c r="VAU22" s="772"/>
      <c r="VAV22" s="772"/>
      <c r="VAW22" s="772"/>
      <c r="VAX22" s="773"/>
      <c r="VAY22" s="772"/>
      <c r="VAZ22" s="772"/>
      <c r="VBA22" s="772"/>
      <c r="VBB22" s="772"/>
      <c r="VBC22" s="772"/>
      <c r="VBD22" s="773"/>
      <c r="VBE22" s="772"/>
      <c r="VBF22" s="772"/>
      <c r="VBG22" s="772"/>
      <c r="VBH22" s="772"/>
      <c r="VBI22" s="772"/>
      <c r="VBJ22" s="773"/>
      <c r="VBK22" s="772"/>
      <c r="VBL22" s="772"/>
      <c r="VBM22" s="772"/>
      <c r="VBN22" s="772"/>
      <c r="VBO22" s="772"/>
      <c r="VBP22" s="773"/>
      <c r="VBQ22" s="772"/>
      <c r="VBR22" s="772"/>
      <c r="VBS22" s="772"/>
      <c r="VBT22" s="772"/>
      <c r="VBU22" s="772"/>
      <c r="VBV22" s="773"/>
      <c r="VBW22" s="772"/>
      <c r="VBX22" s="772"/>
      <c r="VBY22" s="772"/>
      <c r="VBZ22" s="772"/>
      <c r="VCA22" s="772"/>
      <c r="VCB22" s="773"/>
      <c r="VCC22" s="772"/>
      <c r="VCD22" s="772"/>
      <c r="VCE22" s="772"/>
      <c r="VCF22" s="772"/>
      <c r="VCG22" s="772"/>
      <c r="VCH22" s="773"/>
      <c r="VCI22" s="772"/>
      <c r="VCJ22" s="772"/>
      <c r="VCK22" s="772"/>
      <c r="VCL22" s="772"/>
      <c r="VCM22" s="772"/>
      <c r="VCN22" s="773"/>
      <c r="VCO22" s="772"/>
      <c r="VCP22" s="772"/>
      <c r="VCQ22" s="772"/>
      <c r="VCR22" s="772"/>
      <c r="VCS22" s="772"/>
      <c r="VCT22" s="773"/>
      <c r="VCU22" s="772"/>
      <c r="VCV22" s="772"/>
      <c r="VCW22" s="772"/>
      <c r="VCX22" s="772"/>
      <c r="VCY22" s="772"/>
      <c r="VCZ22" s="773"/>
      <c r="VDA22" s="772"/>
      <c r="VDB22" s="772"/>
      <c r="VDC22" s="772"/>
      <c r="VDD22" s="772"/>
      <c r="VDE22" s="772"/>
      <c r="VDF22" s="773"/>
      <c r="VDG22" s="772"/>
      <c r="VDH22" s="772"/>
      <c r="VDI22" s="772"/>
      <c r="VDJ22" s="772"/>
      <c r="VDK22" s="772"/>
      <c r="VDL22" s="773"/>
      <c r="VDM22" s="772"/>
      <c r="VDN22" s="772"/>
      <c r="VDO22" s="772"/>
      <c r="VDP22" s="772"/>
      <c r="VDQ22" s="772"/>
      <c r="VDR22" s="773"/>
      <c r="VDS22" s="772"/>
      <c r="VDT22" s="772"/>
      <c r="VDU22" s="772"/>
      <c r="VDV22" s="772"/>
      <c r="VDW22" s="772"/>
      <c r="VDX22" s="773"/>
      <c r="VDY22" s="772"/>
      <c r="VDZ22" s="772"/>
      <c r="VEA22" s="772"/>
      <c r="VEB22" s="772"/>
      <c r="VEC22" s="772"/>
      <c r="VED22" s="773"/>
      <c r="VEE22" s="772"/>
      <c r="VEF22" s="772"/>
      <c r="VEG22" s="772"/>
      <c r="VEH22" s="772"/>
      <c r="VEI22" s="772"/>
      <c r="VEJ22" s="773"/>
      <c r="VEK22" s="772"/>
      <c r="VEL22" s="772"/>
      <c r="VEM22" s="772"/>
      <c r="VEN22" s="772"/>
      <c r="VEO22" s="772"/>
      <c r="VEP22" s="773"/>
      <c r="VEQ22" s="772"/>
      <c r="VER22" s="772"/>
      <c r="VES22" s="772"/>
      <c r="VET22" s="772"/>
      <c r="VEU22" s="772"/>
      <c r="VEV22" s="773"/>
      <c r="VEW22" s="772"/>
      <c r="VEX22" s="772"/>
      <c r="VEY22" s="772"/>
      <c r="VEZ22" s="772"/>
      <c r="VFA22" s="772"/>
      <c r="VFB22" s="773"/>
      <c r="VFC22" s="772"/>
      <c r="VFD22" s="772"/>
      <c r="VFE22" s="772"/>
      <c r="VFF22" s="772"/>
      <c r="VFG22" s="772"/>
      <c r="VFH22" s="773"/>
      <c r="VFI22" s="772"/>
      <c r="VFJ22" s="772"/>
      <c r="VFK22" s="772"/>
      <c r="VFL22" s="772"/>
      <c r="VFM22" s="772"/>
      <c r="VFN22" s="773"/>
      <c r="VFO22" s="772"/>
      <c r="VFP22" s="772"/>
      <c r="VFQ22" s="772"/>
      <c r="VFR22" s="772"/>
      <c r="VFS22" s="772"/>
      <c r="VFT22" s="773"/>
      <c r="VFU22" s="772"/>
      <c r="VFV22" s="772"/>
      <c r="VFW22" s="772"/>
      <c r="VFX22" s="772"/>
      <c r="VFY22" s="772"/>
      <c r="VFZ22" s="773"/>
      <c r="VGA22" s="772"/>
      <c r="VGB22" s="772"/>
      <c r="VGC22" s="772"/>
      <c r="VGD22" s="772"/>
      <c r="VGE22" s="772"/>
      <c r="VGF22" s="773"/>
      <c r="VGG22" s="772"/>
      <c r="VGH22" s="772"/>
      <c r="VGI22" s="772"/>
      <c r="VGJ22" s="772"/>
      <c r="VGK22" s="772"/>
      <c r="VGL22" s="773"/>
      <c r="VGM22" s="772"/>
      <c r="VGN22" s="772"/>
      <c r="VGO22" s="772"/>
      <c r="VGP22" s="772"/>
      <c r="VGQ22" s="772"/>
      <c r="VGR22" s="773"/>
      <c r="VGS22" s="772"/>
      <c r="VGT22" s="772"/>
      <c r="VGU22" s="772"/>
      <c r="VGV22" s="772"/>
      <c r="VGW22" s="772"/>
      <c r="VGX22" s="773"/>
      <c r="VGY22" s="772"/>
      <c r="VGZ22" s="772"/>
      <c r="VHA22" s="772"/>
      <c r="VHB22" s="772"/>
      <c r="VHC22" s="772"/>
      <c r="VHD22" s="773"/>
      <c r="VHE22" s="772"/>
      <c r="VHF22" s="772"/>
      <c r="VHG22" s="772"/>
      <c r="VHH22" s="772"/>
      <c r="VHI22" s="772"/>
      <c r="VHJ22" s="773"/>
      <c r="VHK22" s="772"/>
      <c r="VHL22" s="772"/>
      <c r="VHM22" s="772"/>
      <c r="VHN22" s="772"/>
      <c r="VHO22" s="772"/>
      <c r="VHP22" s="773"/>
      <c r="VHQ22" s="772"/>
      <c r="VHR22" s="772"/>
      <c r="VHS22" s="772"/>
      <c r="VHT22" s="772"/>
      <c r="VHU22" s="772"/>
      <c r="VHV22" s="773"/>
      <c r="VHW22" s="772"/>
      <c r="VHX22" s="772"/>
      <c r="VHY22" s="772"/>
      <c r="VHZ22" s="772"/>
      <c r="VIA22" s="772"/>
      <c r="VIB22" s="773"/>
      <c r="VIC22" s="772"/>
      <c r="VID22" s="772"/>
      <c r="VIE22" s="772"/>
      <c r="VIF22" s="772"/>
      <c r="VIG22" s="772"/>
      <c r="VIH22" s="773"/>
      <c r="VII22" s="772"/>
      <c r="VIJ22" s="772"/>
      <c r="VIK22" s="772"/>
      <c r="VIL22" s="772"/>
      <c r="VIM22" s="772"/>
      <c r="VIN22" s="773"/>
      <c r="VIO22" s="772"/>
      <c r="VIP22" s="772"/>
      <c r="VIQ22" s="772"/>
      <c r="VIR22" s="772"/>
      <c r="VIS22" s="772"/>
      <c r="VIT22" s="773"/>
      <c r="VIU22" s="772"/>
      <c r="VIV22" s="772"/>
      <c r="VIW22" s="772"/>
      <c r="VIX22" s="772"/>
      <c r="VIY22" s="772"/>
      <c r="VIZ22" s="773"/>
      <c r="VJA22" s="772"/>
      <c r="VJB22" s="772"/>
      <c r="VJC22" s="772"/>
      <c r="VJD22" s="772"/>
      <c r="VJE22" s="772"/>
      <c r="VJF22" s="773"/>
      <c r="VJG22" s="772"/>
      <c r="VJH22" s="772"/>
      <c r="VJI22" s="772"/>
      <c r="VJJ22" s="772"/>
      <c r="VJK22" s="772"/>
      <c r="VJL22" s="773"/>
      <c r="VJM22" s="772"/>
      <c r="VJN22" s="772"/>
      <c r="VJO22" s="772"/>
      <c r="VJP22" s="772"/>
      <c r="VJQ22" s="772"/>
      <c r="VJR22" s="773"/>
      <c r="VJS22" s="772"/>
      <c r="VJT22" s="772"/>
      <c r="VJU22" s="772"/>
      <c r="VJV22" s="772"/>
      <c r="VJW22" s="772"/>
      <c r="VJX22" s="773"/>
      <c r="VJY22" s="772"/>
      <c r="VJZ22" s="772"/>
      <c r="VKA22" s="772"/>
      <c r="VKB22" s="772"/>
      <c r="VKC22" s="772"/>
      <c r="VKD22" s="773"/>
      <c r="VKE22" s="772"/>
      <c r="VKF22" s="772"/>
      <c r="VKG22" s="772"/>
      <c r="VKH22" s="772"/>
      <c r="VKI22" s="772"/>
      <c r="VKJ22" s="773"/>
      <c r="VKK22" s="772"/>
      <c r="VKL22" s="772"/>
      <c r="VKM22" s="772"/>
      <c r="VKN22" s="772"/>
      <c r="VKO22" s="772"/>
      <c r="VKP22" s="773"/>
      <c r="VKQ22" s="772"/>
      <c r="VKR22" s="772"/>
      <c r="VKS22" s="772"/>
      <c r="VKT22" s="772"/>
      <c r="VKU22" s="772"/>
      <c r="VKV22" s="773"/>
      <c r="VKW22" s="772"/>
      <c r="VKX22" s="772"/>
      <c r="VKY22" s="772"/>
      <c r="VKZ22" s="772"/>
      <c r="VLA22" s="772"/>
      <c r="VLB22" s="773"/>
      <c r="VLC22" s="772"/>
      <c r="VLD22" s="772"/>
      <c r="VLE22" s="772"/>
      <c r="VLF22" s="772"/>
      <c r="VLG22" s="772"/>
      <c r="VLH22" s="773"/>
      <c r="VLI22" s="772"/>
      <c r="VLJ22" s="772"/>
      <c r="VLK22" s="772"/>
      <c r="VLL22" s="772"/>
      <c r="VLM22" s="772"/>
      <c r="VLN22" s="773"/>
      <c r="VLO22" s="772"/>
      <c r="VLP22" s="772"/>
      <c r="VLQ22" s="772"/>
      <c r="VLR22" s="772"/>
      <c r="VLS22" s="772"/>
      <c r="VLT22" s="773"/>
      <c r="VLU22" s="772"/>
      <c r="VLV22" s="772"/>
      <c r="VLW22" s="772"/>
      <c r="VLX22" s="772"/>
      <c r="VLY22" s="772"/>
      <c r="VLZ22" s="773"/>
      <c r="VMA22" s="772"/>
      <c r="VMB22" s="772"/>
      <c r="VMC22" s="772"/>
      <c r="VMD22" s="772"/>
      <c r="VME22" s="772"/>
      <c r="VMF22" s="773"/>
      <c r="VMG22" s="772"/>
      <c r="VMH22" s="772"/>
      <c r="VMI22" s="772"/>
      <c r="VMJ22" s="772"/>
      <c r="VMK22" s="772"/>
      <c r="VML22" s="773"/>
      <c r="VMM22" s="772"/>
      <c r="VMN22" s="772"/>
      <c r="VMO22" s="772"/>
      <c r="VMP22" s="772"/>
      <c r="VMQ22" s="772"/>
      <c r="VMR22" s="773"/>
      <c r="VMS22" s="772"/>
      <c r="VMT22" s="772"/>
      <c r="VMU22" s="772"/>
      <c r="VMV22" s="772"/>
      <c r="VMW22" s="772"/>
      <c r="VMX22" s="773"/>
      <c r="VMY22" s="772"/>
      <c r="VMZ22" s="772"/>
      <c r="VNA22" s="772"/>
      <c r="VNB22" s="772"/>
      <c r="VNC22" s="772"/>
      <c r="VND22" s="773"/>
      <c r="VNE22" s="772"/>
      <c r="VNF22" s="772"/>
      <c r="VNG22" s="772"/>
      <c r="VNH22" s="772"/>
      <c r="VNI22" s="772"/>
      <c r="VNJ22" s="773"/>
      <c r="VNK22" s="772"/>
      <c r="VNL22" s="772"/>
      <c r="VNM22" s="772"/>
      <c r="VNN22" s="772"/>
      <c r="VNO22" s="772"/>
      <c r="VNP22" s="773"/>
      <c r="VNQ22" s="772"/>
      <c r="VNR22" s="772"/>
      <c r="VNS22" s="772"/>
      <c r="VNT22" s="772"/>
      <c r="VNU22" s="772"/>
      <c r="VNV22" s="773"/>
      <c r="VNW22" s="772"/>
      <c r="VNX22" s="772"/>
      <c r="VNY22" s="772"/>
      <c r="VNZ22" s="772"/>
      <c r="VOA22" s="772"/>
      <c r="VOB22" s="773"/>
      <c r="VOC22" s="772"/>
      <c r="VOD22" s="772"/>
      <c r="VOE22" s="772"/>
      <c r="VOF22" s="772"/>
      <c r="VOG22" s="772"/>
      <c r="VOH22" s="773"/>
      <c r="VOI22" s="772"/>
      <c r="VOJ22" s="772"/>
      <c r="VOK22" s="772"/>
      <c r="VOL22" s="772"/>
      <c r="VOM22" s="772"/>
      <c r="VON22" s="773"/>
      <c r="VOO22" s="772"/>
      <c r="VOP22" s="772"/>
      <c r="VOQ22" s="772"/>
      <c r="VOR22" s="772"/>
      <c r="VOS22" s="772"/>
      <c r="VOT22" s="773"/>
      <c r="VOU22" s="772"/>
      <c r="VOV22" s="772"/>
      <c r="VOW22" s="772"/>
      <c r="VOX22" s="772"/>
      <c r="VOY22" s="772"/>
      <c r="VOZ22" s="773"/>
      <c r="VPA22" s="772"/>
      <c r="VPB22" s="772"/>
      <c r="VPC22" s="772"/>
      <c r="VPD22" s="772"/>
      <c r="VPE22" s="772"/>
      <c r="VPF22" s="773"/>
      <c r="VPG22" s="772"/>
      <c r="VPH22" s="772"/>
      <c r="VPI22" s="772"/>
      <c r="VPJ22" s="772"/>
      <c r="VPK22" s="772"/>
      <c r="VPL22" s="773"/>
      <c r="VPM22" s="772"/>
      <c r="VPN22" s="772"/>
      <c r="VPO22" s="772"/>
      <c r="VPP22" s="772"/>
      <c r="VPQ22" s="772"/>
      <c r="VPR22" s="773"/>
      <c r="VPS22" s="772"/>
      <c r="VPT22" s="772"/>
      <c r="VPU22" s="772"/>
      <c r="VPV22" s="772"/>
      <c r="VPW22" s="772"/>
      <c r="VPX22" s="773"/>
      <c r="VPY22" s="772"/>
      <c r="VPZ22" s="772"/>
      <c r="VQA22" s="772"/>
      <c r="VQB22" s="772"/>
      <c r="VQC22" s="772"/>
      <c r="VQD22" s="773"/>
      <c r="VQE22" s="772"/>
      <c r="VQF22" s="772"/>
      <c r="VQG22" s="772"/>
      <c r="VQH22" s="772"/>
      <c r="VQI22" s="772"/>
      <c r="VQJ22" s="773"/>
      <c r="VQK22" s="772"/>
      <c r="VQL22" s="772"/>
      <c r="VQM22" s="772"/>
      <c r="VQN22" s="772"/>
      <c r="VQO22" s="772"/>
      <c r="VQP22" s="773"/>
      <c r="VQQ22" s="772"/>
      <c r="VQR22" s="772"/>
      <c r="VQS22" s="772"/>
      <c r="VQT22" s="772"/>
      <c r="VQU22" s="772"/>
      <c r="VQV22" s="773"/>
      <c r="VQW22" s="772"/>
      <c r="VQX22" s="772"/>
      <c r="VQY22" s="772"/>
      <c r="VQZ22" s="772"/>
      <c r="VRA22" s="772"/>
      <c r="VRB22" s="773"/>
      <c r="VRC22" s="772"/>
      <c r="VRD22" s="772"/>
      <c r="VRE22" s="772"/>
      <c r="VRF22" s="772"/>
      <c r="VRG22" s="772"/>
      <c r="VRH22" s="773"/>
      <c r="VRI22" s="772"/>
      <c r="VRJ22" s="772"/>
      <c r="VRK22" s="772"/>
      <c r="VRL22" s="772"/>
      <c r="VRM22" s="772"/>
      <c r="VRN22" s="773"/>
      <c r="VRO22" s="772"/>
      <c r="VRP22" s="772"/>
      <c r="VRQ22" s="772"/>
      <c r="VRR22" s="772"/>
      <c r="VRS22" s="772"/>
      <c r="VRT22" s="773"/>
      <c r="VRU22" s="772"/>
      <c r="VRV22" s="772"/>
      <c r="VRW22" s="772"/>
      <c r="VRX22" s="772"/>
      <c r="VRY22" s="772"/>
      <c r="VRZ22" s="773"/>
      <c r="VSA22" s="772"/>
      <c r="VSB22" s="772"/>
      <c r="VSC22" s="772"/>
      <c r="VSD22" s="772"/>
      <c r="VSE22" s="772"/>
      <c r="VSF22" s="773"/>
      <c r="VSG22" s="772"/>
      <c r="VSH22" s="772"/>
      <c r="VSI22" s="772"/>
      <c r="VSJ22" s="772"/>
      <c r="VSK22" s="772"/>
      <c r="VSL22" s="773"/>
      <c r="VSM22" s="772"/>
      <c r="VSN22" s="772"/>
      <c r="VSO22" s="772"/>
      <c r="VSP22" s="772"/>
      <c r="VSQ22" s="772"/>
      <c r="VSR22" s="773"/>
      <c r="VSS22" s="772"/>
      <c r="VST22" s="772"/>
      <c r="VSU22" s="772"/>
      <c r="VSV22" s="772"/>
      <c r="VSW22" s="772"/>
      <c r="VSX22" s="773"/>
      <c r="VSY22" s="772"/>
      <c r="VSZ22" s="772"/>
      <c r="VTA22" s="772"/>
      <c r="VTB22" s="772"/>
      <c r="VTC22" s="772"/>
      <c r="VTD22" s="773"/>
      <c r="VTE22" s="772"/>
      <c r="VTF22" s="772"/>
      <c r="VTG22" s="772"/>
      <c r="VTH22" s="772"/>
      <c r="VTI22" s="772"/>
      <c r="VTJ22" s="773"/>
      <c r="VTK22" s="772"/>
      <c r="VTL22" s="772"/>
      <c r="VTM22" s="772"/>
      <c r="VTN22" s="772"/>
      <c r="VTO22" s="772"/>
      <c r="VTP22" s="773"/>
      <c r="VTQ22" s="772"/>
      <c r="VTR22" s="772"/>
      <c r="VTS22" s="772"/>
      <c r="VTT22" s="772"/>
      <c r="VTU22" s="772"/>
      <c r="VTV22" s="773"/>
      <c r="VTW22" s="772"/>
      <c r="VTX22" s="772"/>
      <c r="VTY22" s="772"/>
      <c r="VTZ22" s="772"/>
      <c r="VUA22" s="772"/>
      <c r="VUB22" s="773"/>
      <c r="VUC22" s="772"/>
      <c r="VUD22" s="772"/>
      <c r="VUE22" s="772"/>
      <c r="VUF22" s="772"/>
      <c r="VUG22" s="772"/>
      <c r="VUH22" s="773"/>
      <c r="VUI22" s="772"/>
      <c r="VUJ22" s="772"/>
      <c r="VUK22" s="772"/>
      <c r="VUL22" s="772"/>
      <c r="VUM22" s="772"/>
      <c r="VUN22" s="773"/>
      <c r="VUO22" s="772"/>
      <c r="VUP22" s="772"/>
      <c r="VUQ22" s="772"/>
      <c r="VUR22" s="772"/>
      <c r="VUS22" s="772"/>
      <c r="VUT22" s="773"/>
      <c r="VUU22" s="772"/>
      <c r="VUV22" s="772"/>
      <c r="VUW22" s="772"/>
      <c r="VUX22" s="772"/>
      <c r="VUY22" s="772"/>
      <c r="VUZ22" s="773"/>
      <c r="VVA22" s="772"/>
      <c r="VVB22" s="772"/>
      <c r="VVC22" s="772"/>
      <c r="VVD22" s="772"/>
      <c r="VVE22" s="772"/>
      <c r="VVF22" s="773"/>
      <c r="VVG22" s="772"/>
      <c r="VVH22" s="772"/>
      <c r="VVI22" s="772"/>
      <c r="VVJ22" s="772"/>
      <c r="VVK22" s="772"/>
      <c r="VVL22" s="773"/>
      <c r="VVM22" s="772"/>
      <c r="VVN22" s="772"/>
      <c r="VVO22" s="772"/>
      <c r="VVP22" s="772"/>
      <c r="VVQ22" s="772"/>
      <c r="VVR22" s="773"/>
      <c r="VVS22" s="772"/>
      <c r="VVT22" s="772"/>
      <c r="VVU22" s="772"/>
      <c r="VVV22" s="772"/>
      <c r="VVW22" s="772"/>
      <c r="VVX22" s="773"/>
      <c r="VVY22" s="772"/>
      <c r="VVZ22" s="772"/>
      <c r="VWA22" s="772"/>
      <c r="VWB22" s="772"/>
      <c r="VWC22" s="772"/>
      <c r="VWD22" s="773"/>
      <c r="VWE22" s="772"/>
      <c r="VWF22" s="772"/>
      <c r="VWG22" s="772"/>
      <c r="VWH22" s="772"/>
      <c r="VWI22" s="772"/>
      <c r="VWJ22" s="773"/>
      <c r="VWK22" s="772"/>
      <c r="VWL22" s="772"/>
      <c r="VWM22" s="772"/>
      <c r="VWN22" s="772"/>
      <c r="VWO22" s="772"/>
      <c r="VWP22" s="773"/>
      <c r="VWQ22" s="772"/>
      <c r="VWR22" s="772"/>
      <c r="VWS22" s="772"/>
      <c r="VWT22" s="772"/>
      <c r="VWU22" s="772"/>
      <c r="VWV22" s="773"/>
      <c r="VWW22" s="772"/>
      <c r="VWX22" s="772"/>
      <c r="VWY22" s="772"/>
      <c r="VWZ22" s="772"/>
      <c r="VXA22" s="772"/>
      <c r="VXB22" s="773"/>
      <c r="VXC22" s="772"/>
      <c r="VXD22" s="772"/>
      <c r="VXE22" s="772"/>
      <c r="VXF22" s="772"/>
      <c r="VXG22" s="772"/>
      <c r="VXH22" s="773"/>
      <c r="VXI22" s="772"/>
      <c r="VXJ22" s="772"/>
      <c r="VXK22" s="772"/>
      <c r="VXL22" s="772"/>
      <c r="VXM22" s="772"/>
      <c r="VXN22" s="773"/>
      <c r="VXO22" s="772"/>
      <c r="VXP22" s="772"/>
      <c r="VXQ22" s="772"/>
      <c r="VXR22" s="772"/>
      <c r="VXS22" s="772"/>
      <c r="VXT22" s="773"/>
      <c r="VXU22" s="772"/>
      <c r="VXV22" s="772"/>
      <c r="VXW22" s="772"/>
      <c r="VXX22" s="772"/>
      <c r="VXY22" s="772"/>
      <c r="VXZ22" s="773"/>
      <c r="VYA22" s="772"/>
      <c r="VYB22" s="772"/>
      <c r="VYC22" s="772"/>
      <c r="VYD22" s="772"/>
      <c r="VYE22" s="772"/>
      <c r="VYF22" s="773"/>
      <c r="VYG22" s="772"/>
      <c r="VYH22" s="772"/>
      <c r="VYI22" s="772"/>
      <c r="VYJ22" s="772"/>
      <c r="VYK22" s="772"/>
      <c r="VYL22" s="773"/>
      <c r="VYM22" s="772"/>
      <c r="VYN22" s="772"/>
      <c r="VYO22" s="772"/>
      <c r="VYP22" s="772"/>
      <c r="VYQ22" s="772"/>
      <c r="VYR22" s="773"/>
      <c r="VYS22" s="772"/>
      <c r="VYT22" s="772"/>
      <c r="VYU22" s="772"/>
      <c r="VYV22" s="772"/>
      <c r="VYW22" s="772"/>
      <c r="VYX22" s="773"/>
      <c r="VYY22" s="772"/>
      <c r="VYZ22" s="772"/>
      <c r="VZA22" s="772"/>
      <c r="VZB22" s="772"/>
      <c r="VZC22" s="772"/>
      <c r="VZD22" s="773"/>
      <c r="VZE22" s="772"/>
      <c r="VZF22" s="772"/>
      <c r="VZG22" s="772"/>
      <c r="VZH22" s="772"/>
      <c r="VZI22" s="772"/>
      <c r="VZJ22" s="773"/>
      <c r="VZK22" s="772"/>
      <c r="VZL22" s="772"/>
      <c r="VZM22" s="772"/>
      <c r="VZN22" s="772"/>
      <c r="VZO22" s="772"/>
      <c r="VZP22" s="773"/>
      <c r="VZQ22" s="772"/>
      <c r="VZR22" s="772"/>
      <c r="VZS22" s="772"/>
      <c r="VZT22" s="772"/>
      <c r="VZU22" s="772"/>
      <c r="VZV22" s="773"/>
      <c r="VZW22" s="772"/>
      <c r="VZX22" s="772"/>
      <c r="VZY22" s="772"/>
      <c r="VZZ22" s="772"/>
      <c r="WAA22" s="772"/>
      <c r="WAB22" s="773"/>
      <c r="WAC22" s="772"/>
      <c r="WAD22" s="772"/>
      <c r="WAE22" s="772"/>
      <c r="WAF22" s="772"/>
      <c r="WAG22" s="772"/>
      <c r="WAH22" s="773"/>
      <c r="WAI22" s="772"/>
      <c r="WAJ22" s="772"/>
      <c r="WAK22" s="772"/>
      <c r="WAL22" s="772"/>
      <c r="WAM22" s="772"/>
      <c r="WAN22" s="773"/>
      <c r="WAO22" s="772"/>
      <c r="WAP22" s="772"/>
      <c r="WAQ22" s="772"/>
      <c r="WAR22" s="772"/>
      <c r="WAS22" s="772"/>
      <c r="WAT22" s="773"/>
      <c r="WAU22" s="772"/>
      <c r="WAV22" s="772"/>
      <c r="WAW22" s="772"/>
      <c r="WAX22" s="772"/>
      <c r="WAY22" s="772"/>
      <c r="WAZ22" s="773"/>
      <c r="WBA22" s="772"/>
      <c r="WBB22" s="772"/>
      <c r="WBC22" s="772"/>
      <c r="WBD22" s="772"/>
      <c r="WBE22" s="772"/>
      <c r="WBF22" s="773"/>
      <c r="WBG22" s="772"/>
      <c r="WBH22" s="772"/>
      <c r="WBI22" s="772"/>
      <c r="WBJ22" s="772"/>
      <c r="WBK22" s="772"/>
      <c r="WBL22" s="773"/>
      <c r="WBM22" s="772"/>
      <c r="WBN22" s="772"/>
      <c r="WBO22" s="772"/>
      <c r="WBP22" s="772"/>
      <c r="WBQ22" s="772"/>
      <c r="WBR22" s="773"/>
      <c r="WBS22" s="772"/>
      <c r="WBT22" s="772"/>
      <c r="WBU22" s="772"/>
      <c r="WBV22" s="772"/>
      <c r="WBW22" s="772"/>
      <c r="WBX22" s="773"/>
      <c r="WBY22" s="772"/>
      <c r="WBZ22" s="772"/>
      <c r="WCA22" s="772"/>
      <c r="WCB22" s="772"/>
      <c r="WCC22" s="772"/>
      <c r="WCD22" s="773"/>
      <c r="WCE22" s="772"/>
      <c r="WCF22" s="772"/>
      <c r="WCG22" s="772"/>
      <c r="WCH22" s="772"/>
      <c r="WCI22" s="772"/>
      <c r="WCJ22" s="773"/>
      <c r="WCK22" s="772"/>
      <c r="WCL22" s="772"/>
      <c r="WCM22" s="772"/>
      <c r="WCN22" s="772"/>
      <c r="WCO22" s="772"/>
      <c r="WCP22" s="773"/>
      <c r="WCQ22" s="772"/>
      <c r="WCR22" s="772"/>
      <c r="WCS22" s="772"/>
      <c r="WCT22" s="772"/>
      <c r="WCU22" s="772"/>
      <c r="WCV22" s="773"/>
      <c r="WCW22" s="772"/>
      <c r="WCX22" s="772"/>
      <c r="WCY22" s="772"/>
      <c r="WCZ22" s="772"/>
      <c r="WDA22" s="772"/>
      <c r="WDB22" s="773"/>
      <c r="WDC22" s="772"/>
      <c r="WDD22" s="772"/>
      <c r="WDE22" s="772"/>
      <c r="WDF22" s="772"/>
      <c r="WDG22" s="772"/>
      <c r="WDH22" s="773"/>
      <c r="WDI22" s="772"/>
      <c r="WDJ22" s="772"/>
      <c r="WDK22" s="772"/>
      <c r="WDL22" s="772"/>
      <c r="WDM22" s="772"/>
      <c r="WDN22" s="773"/>
      <c r="WDO22" s="772"/>
      <c r="WDP22" s="772"/>
      <c r="WDQ22" s="772"/>
      <c r="WDR22" s="772"/>
      <c r="WDS22" s="772"/>
      <c r="WDT22" s="773"/>
      <c r="WDU22" s="772"/>
      <c r="WDV22" s="772"/>
      <c r="WDW22" s="772"/>
      <c r="WDX22" s="772"/>
      <c r="WDY22" s="772"/>
      <c r="WDZ22" s="773"/>
      <c r="WEA22" s="772"/>
      <c r="WEB22" s="772"/>
      <c r="WEC22" s="772"/>
      <c r="WED22" s="772"/>
      <c r="WEE22" s="772"/>
      <c r="WEF22" s="773"/>
      <c r="WEG22" s="772"/>
      <c r="WEH22" s="772"/>
      <c r="WEI22" s="772"/>
      <c r="WEJ22" s="772"/>
      <c r="WEK22" s="772"/>
      <c r="WEL22" s="773"/>
      <c r="WEM22" s="772"/>
      <c r="WEN22" s="772"/>
      <c r="WEO22" s="772"/>
      <c r="WEP22" s="772"/>
      <c r="WEQ22" s="772"/>
      <c r="WER22" s="773"/>
      <c r="WES22" s="772"/>
      <c r="WET22" s="772"/>
      <c r="WEU22" s="772"/>
      <c r="WEV22" s="772"/>
      <c r="WEW22" s="772"/>
      <c r="WEX22" s="773"/>
      <c r="WEY22" s="772"/>
      <c r="WEZ22" s="772"/>
      <c r="WFA22" s="772"/>
      <c r="WFB22" s="772"/>
      <c r="WFC22" s="772"/>
      <c r="WFD22" s="773"/>
      <c r="WFE22" s="772"/>
      <c r="WFF22" s="772"/>
      <c r="WFG22" s="772"/>
      <c r="WFH22" s="772"/>
      <c r="WFI22" s="772"/>
      <c r="WFJ22" s="773"/>
      <c r="WFK22" s="772"/>
      <c r="WFL22" s="772"/>
      <c r="WFM22" s="772"/>
      <c r="WFN22" s="772"/>
      <c r="WFO22" s="772"/>
      <c r="WFP22" s="773"/>
      <c r="WFQ22" s="772"/>
      <c r="WFR22" s="772"/>
      <c r="WFS22" s="772"/>
      <c r="WFT22" s="772"/>
      <c r="WFU22" s="772"/>
      <c r="WFV22" s="773"/>
      <c r="WFW22" s="772"/>
      <c r="WFX22" s="772"/>
      <c r="WFY22" s="772"/>
      <c r="WFZ22" s="772"/>
      <c r="WGA22" s="772"/>
      <c r="WGB22" s="773"/>
      <c r="WGC22" s="772"/>
      <c r="WGD22" s="772"/>
      <c r="WGE22" s="772"/>
      <c r="WGF22" s="772"/>
      <c r="WGG22" s="772"/>
      <c r="WGH22" s="773"/>
      <c r="WGI22" s="772"/>
      <c r="WGJ22" s="772"/>
      <c r="WGK22" s="772"/>
      <c r="WGL22" s="772"/>
      <c r="WGM22" s="772"/>
      <c r="WGN22" s="773"/>
      <c r="WGO22" s="772"/>
      <c r="WGP22" s="772"/>
      <c r="WGQ22" s="772"/>
      <c r="WGR22" s="772"/>
      <c r="WGS22" s="772"/>
      <c r="WGT22" s="773"/>
      <c r="WGU22" s="772"/>
      <c r="WGV22" s="772"/>
      <c r="WGW22" s="772"/>
      <c r="WGX22" s="772"/>
      <c r="WGY22" s="772"/>
      <c r="WGZ22" s="773"/>
      <c r="WHA22" s="772"/>
      <c r="WHB22" s="772"/>
      <c r="WHC22" s="772"/>
      <c r="WHD22" s="772"/>
      <c r="WHE22" s="772"/>
      <c r="WHF22" s="773"/>
      <c r="WHG22" s="772"/>
      <c r="WHH22" s="772"/>
      <c r="WHI22" s="772"/>
      <c r="WHJ22" s="772"/>
      <c r="WHK22" s="772"/>
      <c r="WHL22" s="773"/>
      <c r="WHM22" s="772"/>
      <c r="WHN22" s="772"/>
      <c r="WHO22" s="772"/>
      <c r="WHP22" s="772"/>
      <c r="WHQ22" s="772"/>
      <c r="WHR22" s="773"/>
      <c r="WHS22" s="772"/>
      <c r="WHT22" s="772"/>
      <c r="WHU22" s="772"/>
      <c r="WHV22" s="772"/>
      <c r="WHW22" s="772"/>
      <c r="WHX22" s="773"/>
      <c r="WHY22" s="772"/>
      <c r="WHZ22" s="772"/>
      <c r="WIA22" s="772"/>
      <c r="WIB22" s="772"/>
      <c r="WIC22" s="772"/>
      <c r="WID22" s="773"/>
      <c r="WIE22" s="772"/>
      <c r="WIF22" s="772"/>
      <c r="WIG22" s="772"/>
      <c r="WIH22" s="772"/>
      <c r="WII22" s="772"/>
      <c r="WIJ22" s="773"/>
      <c r="WIK22" s="772"/>
      <c r="WIL22" s="772"/>
      <c r="WIM22" s="772"/>
      <c r="WIN22" s="772"/>
      <c r="WIO22" s="772"/>
      <c r="WIP22" s="773"/>
      <c r="WIQ22" s="772"/>
      <c r="WIR22" s="772"/>
      <c r="WIS22" s="772"/>
      <c r="WIT22" s="772"/>
      <c r="WIU22" s="772"/>
      <c r="WIV22" s="773"/>
      <c r="WIW22" s="772"/>
      <c r="WIX22" s="772"/>
      <c r="WIY22" s="772"/>
      <c r="WIZ22" s="772"/>
      <c r="WJA22" s="772"/>
      <c r="WJB22" s="773"/>
      <c r="WJC22" s="772"/>
      <c r="WJD22" s="772"/>
      <c r="WJE22" s="772"/>
      <c r="WJF22" s="772"/>
      <c r="WJG22" s="772"/>
      <c r="WJH22" s="773"/>
      <c r="WJI22" s="772"/>
      <c r="WJJ22" s="772"/>
      <c r="WJK22" s="772"/>
      <c r="WJL22" s="772"/>
      <c r="WJM22" s="772"/>
      <c r="WJN22" s="773"/>
      <c r="WJO22" s="772"/>
      <c r="WJP22" s="772"/>
      <c r="WJQ22" s="772"/>
      <c r="WJR22" s="772"/>
      <c r="WJS22" s="772"/>
      <c r="WJT22" s="773"/>
      <c r="WJU22" s="772"/>
      <c r="WJV22" s="772"/>
      <c r="WJW22" s="772"/>
      <c r="WJX22" s="772"/>
      <c r="WJY22" s="772"/>
      <c r="WJZ22" s="773"/>
      <c r="WKA22" s="772"/>
      <c r="WKB22" s="772"/>
      <c r="WKC22" s="772"/>
      <c r="WKD22" s="772"/>
      <c r="WKE22" s="772"/>
      <c r="WKF22" s="773"/>
      <c r="WKG22" s="772"/>
      <c r="WKH22" s="772"/>
      <c r="WKI22" s="772"/>
      <c r="WKJ22" s="772"/>
      <c r="WKK22" s="772"/>
      <c r="WKL22" s="773"/>
      <c r="WKM22" s="772"/>
      <c r="WKN22" s="772"/>
      <c r="WKO22" s="772"/>
      <c r="WKP22" s="772"/>
      <c r="WKQ22" s="772"/>
      <c r="WKR22" s="773"/>
      <c r="WKS22" s="772"/>
      <c r="WKT22" s="772"/>
      <c r="WKU22" s="772"/>
      <c r="WKV22" s="772"/>
      <c r="WKW22" s="772"/>
      <c r="WKX22" s="773"/>
      <c r="WKY22" s="772"/>
      <c r="WKZ22" s="772"/>
      <c r="WLA22" s="772"/>
      <c r="WLB22" s="772"/>
      <c r="WLC22" s="772"/>
      <c r="WLD22" s="773"/>
      <c r="WLE22" s="772"/>
      <c r="WLF22" s="772"/>
      <c r="WLG22" s="772"/>
      <c r="WLH22" s="772"/>
      <c r="WLI22" s="772"/>
      <c r="WLJ22" s="773"/>
      <c r="WLK22" s="772"/>
      <c r="WLL22" s="772"/>
      <c r="WLM22" s="772"/>
      <c r="WLN22" s="772"/>
      <c r="WLO22" s="772"/>
      <c r="WLP22" s="773"/>
      <c r="WLQ22" s="772"/>
      <c r="WLR22" s="772"/>
      <c r="WLS22" s="772"/>
      <c r="WLT22" s="772"/>
      <c r="WLU22" s="772"/>
      <c r="WLV22" s="773"/>
      <c r="WLW22" s="772"/>
      <c r="WLX22" s="772"/>
      <c r="WLY22" s="772"/>
      <c r="WLZ22" s="772"/>
      <c r="WMA22" s="772"/>
      <c r="WMB22" s="773"/>
      <c r="WMC22" s="772"/>
      <c r="WMD22" s="772"/>
      <c r="WME22" s="772"/>
      <c r="WMF22" s="772"/>
      <c r="WMG22" s="772"/>
      <c r="WMH22" s="773"/>
      <c r="WMI22" s="772"/>
      <c r="WMJ22" s="772"/>
      <c r="WMK22" s="772"/>
      <c r="WML22" s="772"/>
      <c r="WMM22" s="772"/>
      <c r="WMN22" s="773"/>
      <c r="WMO22" s="772"/>
      <c r="WMP22" s="772"/>
      <c r="WMQ22" s="772"/>
      <c r="WMR22" s="772"/>
      <c r="WMS22" s="772"/>
      <c r="WMT22" s="773"/>
      <c r="WMU22" s="772"/>
      <c r="WMV22" s="772"/>
      <c r="WMW22" s="772"/>
      <c r="WMX22" s="772"/>
      <c r="WMY22" s="772"/>
      <c r="WMZ22" s="773"/>
      <c r="WNA22" s="772"/>
      <c r="WNB22" s="772"/>
      <c r="WNC22" s="772"/>
      <c r="WND22" s="772"/>
      <c r="WNE22" s="772"/>
      <c r="WNF22" s="773"/>
      <c r="WNG22" s="772"/>
      <c r="WNH22" s="772"/>
      <c r="WNI22" s="772"/>
      <c r="WNJ22" s="772"/>
      <c r="WNK22" s="772"/>
      <c r="WNL22" s="773"/>
      <c r="WNM22" s="772"/>
      <c r="WNN22" s="772"/>
      <c r="WNO22" s="772"/>
      <c r="WNP22" s="772"/>
      <c r="WNQ22" s="772"/>
      <c r="WNR22" s="773"/>
      <c r="WNS22" s="772"/>
      <c r="WNT22" s="772"/>
      <c r="WNU22" s="772"/>
      <c r="WNV22" s="772"/>
      <c r="WNW22" s="772"/>
      <c r="WNX22" s="773"/>
      <c r="WNY22" s="772"/>
      <c r="WNZ22" s="772"/>
      <c r="WOA22" s="772"/>
      <c r="WOB22" s="772"/>
      <c r="WOC22" s="772"/>
      <c r="WOD22" s="773"/>
      <c r="WOE22" s="772"/>
      <c r="WOF22" s="772"/>
      <c r="WOG22" s="772"/>
      <c r="WOH22" s="772"/>
      <c r="WOI22" s="772"/>
      <c r="WOJ22" s="773"/>
      <c r="WOK22" s="772"/>
      <c r="WOL22" s="772"/>
      <c r="WOM22" s="772"/>
      <c r="WON22" s="772"/>
      <c r="WOO22" s="772"/>
      <c r="WOP22" s="773"/>
      <c r="WOQ22" s="772"/>
      <c r="WOR22" s="772"/>
      <c r="WOS22" s="772"/>
      <c r="WOT22" s="772"/>
      <c r="WOU22" s="772"/>
      <c r="WOV22" s="773"/>
      <c r="WOW22" s="772"/>
      <c r="WOX22" s="772"/>
      <c r="WOY22" s="772"/>
      <c r="WOZ22" s="772"/>
      <c r="WPA22" s="772"/>
      <c r="WPB22" s="773"/>
      <c r="WPC22" s="772"/>
      <c r="WPD22" s="772"/>
      <c r="WPE22" s="772"/>
      <c r="WPF22" s="772"/>
      <c r="WPG22" s="772"/>
      <c r="WPH22" s="773"/>
      <c r="WPI22" s="772"/>
      <c r="WPJ22" s="772"/>
      <c r="WPK22" s="772"/>
      <c r="WPL22" s="772"/>
      <c r="WPM22" s="772"/>
      <c r="WPN22" s="773"/>
      <c r="WPO22" s="772"/>
      <c r="WPP22" s="772"/>
      <c r="WPQ22" s="772"/>
      <c r="WPR22" s="772"/>
      <c r="WPS22" s="772"/>
      <c r="WPT22" s="773"/>
      <c r="WPU22" s="772"/>
      <c r="WPV22" s="772"/>
      <c r="WPW22" s="772"/>
      <c r="WPX22" s="772"/>
      <c r="WPY22" s="772"/>
      <c r="WPZ22" s="773"/>
      <c r="WQA22" s="772"/>
      <c r="WQB22" s="772"/>
      <c r="WQC22" s="772"/>
      <c r="WQD22" s="772"/>
      <c r="WQE22" s="772"/>
      <c r="WQF22" s="773"/>
      <c r="WQG22" s="772"/>
      <c r="WQH22" s="772"/>
      <c r="WQI22" s="772"/>
      <c r="WQJ22" s="772"/>
      <c r="WQK22" s="772"/>
      <c r="WQL22" s="773"/>
      <c r="WQM22" s="772"/>
      <c r="WQN22" s="772"/>
      <c r="WQO22" s="772"/>
      <c r="WQP22" s="772"/>
      <c r="WQQ22" s="772"/>
      <c r="WQR22" s="773"/>
      <c r="WQS22" s="772"/>
      <c r="WQT22" s="772"/>
      <c r="WQU22" s="772"/>
      <c r="WQV22" s="772"/>
      <c r="WQW22" s="772"/>
      <c r="WQX22" s="773"/>
      <c r="WQY22" s="772"/>
      <c r="WQZ22" s="772"/>
      <c r="WRA22" s="772"/>
      <c r="WRB22" s="772"/>
      <c r="WRC22" s="772"/>
      <c r="WRD22" s="773"/>
      <c r="WRE22" s="772"/>
      <c r="WRF22" s="772"/>
      <c r="WRG22" s="772"/>
      <c r="WRH22" s="772"/>
      <c r="WRI22" s="772"/>
      <c r="WRJ22" s="773"/>
      <c r="WRK22" s="772"/>
      <c r="WRL22" s="772"/>
      <c r="WRM22" s="772"/>
      <c r="WRN22" s="772"/>
      <c r="WRO22" s="772"/>
      <c r="WRP22" s="773"/>
      <c r="WRQ22" s="772"/>
      <c r="WRR22" s="772"/>
      <c r="WRS22" s="772"/>
      <c r="WRT22" s="772"/>
      <c r="WRU22" s="772"/>
      <c r="WRV22" s="773"/>
      <c r="WRW22" s="772"/>
      <c r="WRX22" s="772"/>
      <c r="WRY22" s="772"/>
      <c r="WRZ22" s="772"/>
      <c r="WSA22" s="772"/>
      <c r="WSB22" s="773"/>
      <c r="WSC22" s="772"/>
      <c r="WSD22" s="772"/>
      <c r="WSE22" s="772"/>
      <c r="WSF22" s="772"/>
      <c r="WSG22" s="772"/>
      <c r="WSH22" s="773"/>
      <c r="WSI22" s="772"/>
      <c r="WSJ22" s="772"/>
      <c r="WSK22" s="772"/>
      <c r="WSL22" s="772"/>
      <c r="WSM22" s="772"/>
      <c r="WSN22" s="773"/>
      <c r="WSO22" s="772"/>
      <c r="WSP22" s="772"/>
      <c r="WSQ22" s="772"/>
      <c r="WSR22" s="772"/>
      <c r="WSS22" s="772"/>
      <c r="WST22" s="773"/>
      <c r="WSU22" s="772"/>
      <c r="WSV22" s="772"/>
      <c r="WSW22" s="772"/>
      <c r="WSX22" s="772"/>
      <c r="WSY22" s="772"/>
      <c r="WSZ22" s="773"/>
      <c r="WTA22" s="772"/>
      <c r="WTB22" s="772"/>
      <c r="WTC22" s="772"/>
      <c r="WTD22" s="772"/>
      <c r="WTE22" s="772"/>
      <c r="WTF22" s="773"/>
      <c r="WTG22" s="772"/>
      <c r="WTH22" s="772"/>
      <c r="WTI22" s="772"/>
      <c r="WTJ22" s="772"/>
      <c r="WTK22" s="772"/>
      <c r="WTL22" s="773"/>
      <c r="WTM22" s="772"/>
      <c r="WTN22" s="772"/>
      <c r="WTO22" s="772"/>
      <c r="WTP22" s="772"/>
      <c r="WTQ22" s="772"/>
      <c r="WTR22" s="773"/>
      <c r="WTS22" s="772"/>
      <c r="WTT22" s="772"/>
      <c r="WTU22" s="772"/>
      <c r="WTV22" s="772"/>
      <c r="WTW22" s="772"/>
      <c r="WTX22" s="773"/>
      <c r="WTY22" s="772"/>
      <c r="WTZ22" s="772"/>
      <c r="WUA22" s="772"/>
      <c r="WUB22" s="772"/>
      <c r="WUC22" s="772"/>
      <c r="WUD22" s="773"/>
      <c r="WUE22" s="772"/>
      <c r="WUF22" s="772"/>
      <c r="WUG22" s="772"/>
      <c r="WUH22" s="772"/>
      <c r="WUI22" s="772"/>
      <c r="WUJ22" s="773"/>
      <c r="WUK22" s="772"/>
      <c r="WUL22" s="772"/>
      <c r="WUM22" s="772"/>
      <c r="WUN22" s="772"/>
      <c r="WUO22" s="772"/>
      <c r="WUP22" s="773"/>
      <c r="WUQ22" s="772"/>
      <c r="WUR22" s="772"/>
      <c r="WUS22" s="772"/>
      <c r="WUT22" s="772"/>
      <c r="WUU22" s="772"/>
      <c r="WUV22" s="773"/>
      <c r="WUW22" s="772"/>
      <c r="WUX22" s="772"/>
      <c r="WUY22" s="772"/>
      <c r="WUZ22" s="772"/>
      <c r="WVA22" s="772"/>
      <c r="WVB22" s="773"/>
      <c r="WVC22" s="772"/>
      <c r="WVD22" s="772"/>
      <c r="WVE22" s="772"/>
      <c r="WVF22" s="772"/>
      <c r="WVG22" s="772"/>
      <c r="WVH22" s="773"/>
      <c r="WVI22" s="772"/>
      <c r="WVJ22" s="772"/>
      <c r="WVK22" s="772"/>
      <c r="WVL22" s="772"/>
      <c r="WVM22" s="772"/>
      <c r="WVN22" s="773"/>
      <c r="WVO22" s="772"/>
      <c r="WVP22" s="772"/>
      <c r="WVQ22" s="772"/>
      <c r="WVR22" s="772"/>
      <c r="WVS22" s="772"/>
      <c r="WVT22" s="773"/>
      <c r="WVU22" s="772"/>
      <c r="WVV22" s="772"/>
      <c r="WVW22" s="772"/>
      <c r="WVX22" s="772"/>
      <c r="WVY22" s="772"/>
      <c r="WVZ22" s="773"/>
      <c r="WWA22" s="772"/>
      <c r="WWB22" s="772"/>
      <c r="WWC22" s="772"/>
      <c r="WWD22" s="772"/>
      <c r="WWE22" s="772"/>
      <c r="WWF22" s="773"/>
      <c r="WWG22" s="772"/>
      <c r="WWH22" s="772"/>
      <c r="WWI22" s="772"/>
      <c r="WWJ22" s="772"/>
      <c r="WWK22" s="772"/>
      <c r="WWL22" s="773"/>
      <c r="WWM22" s="772"/>
      <c r="WWN22" s="772"/>
      <c r="WWO22" s="772"/>
      <c r="WWP22" s="772"/>
      <c r="WWQ22" s="772"/>
      <c r="WWR22" s="773"/>
      <c r="WWS22" s="772"/>
      <c r="WWT22" s="772"/>
      <c r="WWU22" s="772"/>
      <c r="WWV22" s="772"/>
      <c r="WWW22" s="772"/>
      <c r="WWX22" s="773"/>
      <c r="WWY22" s="772"/>
      <c r="WWZ22" s="772"/>
      <c r="WXA22" s="772"/>
      <c r="WXB22" s="772"/>
      <c r="WXC22" s="772"/>
      <c r="WXD22" s="773"/>
      <c r="WXE22" s="772"/>
      <c r="WXF22" s="772"/>
      <c r="WXG22" s="772"/>
      <c r="WXH22" s="772"/>
      <c r="WXI22" s="772"/>
      <c r="WXJ22" s="773"/>
      <c r="WXK22" s="772"/>
      <c r="WXL22" s="772"/>
      <c r="WXM22" s="772"/>
      <c r="WXN22" s="772"/>
      <c r="WXO22" s="772"/>
      <c r="WXP22" s="773"/>
      <c r="WXQ22" s="772"/>
      <c r="WXR22" s="772"/>
      <c r="WXS22" s="772"/>
      <c r="WXT22" s="772"/>
      <c r="WXU22" s="772"/>
      <c r="WXV22" s="773"/>
      <c r="WXW22" s="772"/>
      <c r="WXX22" s="772"/>
      <c r="WXY22" s="772"/>
      <c r="WXZ22" s="772"/>
      <c r="WYA22" s="772"/>
      <c r="WYB22" s="773"/>
      <c r="WYC22" s="772"/>
      <c r="WYD22" s="772"/>
      <c r="WYE22" s="772"/>
      <c r="WYF22" s="772"/>
      <c r="WYG22" s="772"/>
      <c r="WYH22" s="773"/>
      <c r="WYI22" s="772"/>
      <c r="WYJ22" s="772"/>
      <c r="WYK22" s="772"/>
      <c r="WYL22" s="772"/>
      <c r="WYM22" s="772"/>
      <c r="WYN22" s="773"/>
      <c r="WYO22" s="772"/>
      <c r="WYP22" s="772"/>
      <c r="WYQ22" s="772"/>
      <c r="WYR22" s="772"/>
      <c r="WYS22" s="772"/>
      <c r="WYT22" s="773"/>
      <c r="WYU22" s="772"/>
      <c r="WYV22" s="772"/>
      <c r="WYW22" s="772"/>
      <c r="WYX22" s="772"/>
      <c r="WYY22" s="772"/>
      <c r="WYZ22" s="773"/>
      <c r="WZA22" s="772"/>
      <c r="WZB22" s="772"/>
      <c r="WZC22" s="772"/>
      <c r="WZD22" s="772"/>
      <c r="WZE22" s="772"/>
      <c r="WZF22" s="773"/>
      <c r="WZG22" s="772"/>
      <c r="WZH22" s="772"/>
      <c r="WZI22" s="772"/>
      <c r="WZJ22" s="772"/>
      <c r="WZK22" s="772"/>
      <c r="WZL22" s="773"/>
      <c r="WZM22" s="772"/>
      <c r="WZN22" s="772"/>
      <c r="WZO22" s="772"/>
      <c r="WZP22" s="772"/>
      <c r="WZQ22" s="772"/>
      <c r="WZR22" s="773"/>
      <c r="WZS22" s="772"/>
      <c r="WZT22" s="772"/>
      <c r="WZU22" s="772"/>
      <c r="WZV22" s="772"/>
      <c r="WZW22" s="772"/>
      <c r="WZX22" s="773"/>
      <c r="WZY22" s="772"/>
      <c r="WZZ22" s="772"/>
      <c r="XAA22" s="772"/>
      <c r="XAB22" s="772"/>
      <c r="XAC22" s="772"/>
      <c r="XAD22" s="773"/>
      <c r="XAE22" s="772"/>
      <c r="XAF22" s="772"/>
      <c r="XAG22" s="772"/>
      <c r="XAH22" s="772"/>
      <c r="XAI22" s="772"/>
      <c r="XAJ22" s="773"/>
      <c r="XAK22" s="772"/>
      <c r="XAL22" s="772"/>
      <c r="XAM22" s="772"/>
      <c r="XAN22" s="772"/>
      <c r="XAO22" s="772"/>
      <c r="XAP22" s="773"/>
      <c r="XAQ22" s="772"/>
      <c r="XAR22" s="772"/>
      <c r="XAS22" s="772"/>
      <c r="XAT22" s="772"/>
      <c r="XAU22" s="772"/>
      <c r="XAV22" s="773"/>
      <c r="XAW22" s="772"/>
      <c r="XAX22" s="772"/>
      <c r="XAY22" s="772"/>
      <c r="XAZ22" s="772"/>
      <c r="XBA22" s="772"/>
      <c r="XBB22" s="773"/>
      <c r="XBC22" s="772"/>
      <c r="XBD22" s="772"/>
      <c r="XBE22" s="772"/>
      <c r="XBF22" s="772"/>
      <c r="XBG22" s="772"/>
      <c r="XBH22" s="773"/>
      <c r="XBI22" s="772"/>
      <c r="XBJ22" s="772"/>
      <c r="XBK22" s="772"/>
      <c r="XBL22" s="772"/>
      <c r="XBM22" s="772"/>
      <c r="XBN22" s="773"/>
      <c r="XBO22" s="772"/>
      <c r="XBP22" s="772"/>
      <c r="XBQ22" s="772"/>
      <c r="XBR22" s="772"/>
      <c r="XBS22" s="772"/>
      <c r="XBT22" s="773"/>
      <c r="XBU22" s="772"/>
      <c r="XBV22" s="772"/>
      <c r="XBW22" s="772"/>
      <c r="XBX22" s="772"/>
      <c r="XBY22" s="772"/>
      <c r="XBZ22" s="773"/>
      <c r="XCA22" s="772"/>
      <c r="XCB22" s="772"/>
      <c r="XCC22" s="772"/>
      <c r="XCD22" s="772"/>
      <c r="XCE22" s="772"/>
      <c r="XCF22" s="773"/>
      <c r="XCG22" s="772"/>
      <c r="XCH22" s="772"/>
      <c r="XCI22" s="772"/>
      <c r="XCJ22" s="772"/>
      <c r="XCK22" s="772"/>
      <c r="XCL22" s="773"/>
      <c r="XCM22" s="772"/>
      <c r="XCN22" s="772"/>
      <c r="XCO22" s="772"/>
      <c r="XCP22" s="772"/>
      <c r="XCQ22" s="772"/>
      <c r="XCR22" s="773"/>
      <c r="XCS22" s="772"/>
      <c r="XCT22" s="772"/>
      <c r="XCU22" s="772"/>
      <c r="XCV22" s="772"/>
      <c r="XCW22" s="772"/>
      <c r="XCX22" s="773"/>
      <c r="XCY22" s="772"/>
      <c r="XCZ22" s="772"/>
      <c r="XDA22" s="772"/>
      <c r="XDB22" s="772"/>
      <c r="XDC22" s="772"/>
      <c r="XDD22" s="773"/>
      <c r="XDE22" s="772"/>
      <c r="XDF22" s="772"/>
      <c r="XDG22" s="772"/>
      <c r="XDH22" s="772"/>
      <c r="XDI22" s="772"/>
      <c r="XDJ22" s="773"/>
      <c r="XDK22" s="772"/>
      <c r="XDL22" s="772"/>
      <c r="XDM22" s="772"/>
      <c r="XDN22" s="772"/>
      <c r="XDO22" s="772"/>
      <c r="XDP22" s="773"/>
      <c r="XDQ22" s="772"/>
      <c r="XDR22" s="772"/>
      <c r="XDS22" s="772"/>
      <c r="XDT22" s="772"/>
      <c r="XDU22" s="772"/>
      <c r="XDV22" s="773"/>
      <c r="XDW22" s="772"/>
      <c r="XDX22" s="772"/>
      <c r="XDY22" s="772"/>
      <c r="XDZ22" s="772"/>
      <c r="XEA22" s="772"/>
      <c r="XEB22" s="773"/>
      <c r="XEC22" s="772"/>
      <c r="XED22" s="772"/>
      <c r="XEE22" s="772"/>
      <c r="XEF22" s="772"/>
      <c r="XEG22" s="772"/>
      <c r="XEH22" s="773"/>
      <c r="XEI22" s="772"/>
      <c r="XEJ22" s="772"/>
      <c r="XEK22" s="772"/>
      <c r="XEL22" s="772"/>
      <c r="XEM22" s="772"/>
      <c r="XEN22" s="773"/>
      <c r="XEO22" s="772"/>
      <c r="XEP22" s="772"/>
      <c r="XEQ22" s="772"/>
      <c r="XER22" s="772"/>
      <c r="XES22" s="772"/>
      <c r="XET22" s="773"/>
      <c r="XEU22" s="772"/>
      <c r="XEV22" s="772"/>
      <c r="XEW22" s="772"/>
      <c r="XEX22" s="772"/>
      <c r="XEY22" s="772"/>
      <c r="XEZ22" s="773"/>
      <c r="XFA22" s="772"/>
      <c r="XFB22" s="772"/>
      <c r="XFC22" s="772"/>
      <c r="XFD22" s="772"/>
    </row>
    <row r="23" spans="1:16384" x14ac:dyDescent="0.25">
      <c r="A23" s="716"/>
      <c r="B23" s="699"/>
      <c r="C23" s="697"/>
      <c r="D23" s="697"/>
      <c r="E23" s="697"/>
      <c r="F23" s="698"/>
    </row>
    <row r="24" spans="1:16384" x14ac:dyDescent="0.25">
      <c r="A24" s="697" t="str">
        <f>'C.3. stroj'!B47</f>
        <v>C.3.A.</v>
      </c>
      <c r="B24" s="697" t="str">
        <f>'C.3. stroj'!C47</f>
        <v>INSTALACIJA VENTILACIJE</v>
      </c>
      <c r="C24" s="697" t="s">
        <v>788</v>
      </c>
      <c r="D24" s="698">
        <f>'C.3. stroj'!G47</f>
        <v>0</v>
      </c>
      <c r="E24" s="698"/>
      <c r="F24" s="698"/>
    </row>
    <row r="25" spans="1:16384" x14ac:dyDescent="0.25">
      <c r="A25" s="715"/>
      <c r="B25" s="697"/>
      <c r="C25" s="697"/>
      <c r="E25" s="698"/>
      <c r="F25" s="698"/>
    </row>
    <row r="26" spans="1:16384" x14ac:dyDescent="0.25">
      <c r="A26" s="715" t="str">
        <f>'C.3. stroj'!B48</f>
        <v>C.3.B.</v>
      </c>
      <c r="B26" s="697" t="str">
        <f>'C.3. stroj'!C48</f>
        <v>PODNO GRIJANJE</v>
      </c>
      <c r="C26" s="697" t="s">
        <v>788</v>
      </c>
      <c r="D26" s="698">
        <f>'C.3. stroj'!G48</f>
        <v>0</v>
      </c>
      <c r="E26" s="698"/>
      <c r="F26" s="698"/>
    </row>
    <row r="27" spans="1:16384" x14ac:dyDescent="0.25">
      <c r="A27" s="715"/>
      <c r="C27" s="697"/>
      <c r="E27" s="698"/>
      <c r="F27" s="698"/>
    </row>
    <row r="28" spans="1:16384" x14ac:dyDescent="0.25">
      <c r="A28" s="715" t="str">
        <f>'C.3. stroj'!B49</f>
        <v>C.3.C.</v>
      </c>
      <c r="B28" s="697" t="str">
        <f>'C.3. stroj'!C49</f>
        <v xml:space="preserve">INSTALACIJA VENTILOKONVEKTORA </v>
      </c>
      <c r="C28" s="697" t="s">
        <v>788</v>
      </c>
      <c r="D28" s="698">
        <f>'C.3. stroj'!G49</f>
        <v>0</v>
      </c>
      <c r="E28" s="698"/>
      <c r="F28" s="698"/>
    </row>
    <row r="29" spans="1:16384" x14ac:dyDescent="0.25">
      <c r="A29" s="848"/>
      <c r="B29" s="677"/>
      <c r="C29" s="677"/>
      <c r="D29" s="677"/>
      <c r="E29" s="698"/>
      <c r="F29" s="698"/>
    </row>
    <row r="30" spans="1:16384" x14ac:dyDescent="0.25">
      <c r="A30" s="715" t="str">
        <f>'C.3. stroj'!B50</f>
        <v>C.3.D.</v>
      </c>
      <c r="B30" s="697" t="str">
        <f>'C.3. stroj'!C50</f>
        <v>TERMOTEHNIČKI TOPLINSKI BLOK</v>
      </c>
      <c r="C30" s="697" t="s">
        <v>788</v>
      </c>
      <c r="D30" s="698">
        <f>'C.3. stroj'!G50</f>
        <v>0</v>
      </c>
      <c r="E30" s="698"/>
      <c r="F30" s="698"/>
    </row>
    <row r="31" spans="1:16384" x14ac:dyDescent="0.25">
      <c r="A31" s="715"/>
      <c r="B31" s="697"/>
      <c r="C31" s="697"/>
      <c r="D31" s="697"/>
      <c r="E31" s="697"/>
      <c r="F31" s="698"/>
    </row>
    <row r="32" spans="1:16384" ht="22.5" customHeight="1" x14ac:dyDescent="0.25">
      <c r="A32" s="765" t="str">
        <f>A12</f>
        <v>C.</v>
      </c>
      <c r="B32" s="1267" t="s">
        <v>745</v>
      </c>
      <c r="C32" s="1267"/>
      <c r="D32" s="1267"/>
      <c r="E32" s="766" t="s">
        <v>788</v>
      </c>
      <c r="F32" s="767">
        <f>SUM(F14:F30)</f>
        <v>0</v>
      </c>
    </row>
    <row r="33" spans="1:6" ht="15.6" x14ac:dyDescent="0.25">
      <c r="A33" s="700"/>
      <c r="B33" s="701"/>
      <c r="C33" s="672"/>
      <c r="D33" s="702"/>
      <c r="E33" s="675"/>
      <c r="F33" s="673"/>
    </row>
    <row r="34" spans="1:6" x14ac:dyDescent="0.25">
      <c r="D34" s="706"/>
    </row>
    <row r="50" spans="1:6" s="705" customFormat="1" x14ac:dyDescent="0.25">
      <c r="A50" s="703"/>
      <c r="B50" s="704"/>
      <c r="D50" s="709"/>
      <c r="E50" s="708"/>
      <c r="F50" s="676"/>
    </row>
  </sheetData>
  <mergeCells count="1">
    <mergeCell ref="B32:D32"/>
  </mergeCells>
  <pageMargins left="0.98425196850393704" right="0.39370078740157483" top="0.78740157480314965" bottom="0.78740157480314965" header="0.39370078740157483" footer="0.39370078740157483"/>
  <pageSetup paperSize="9" scale="90" orientation="portrait" useFirstPageNumber="1" r:id="rId1"/>
  <headerFooter scaleWithDoc="0">
    <oddHeader>&amp;L&amp;8PRIMORSKO GORANSKA ŽUPANIJA 
Adamićeva 10, 51000 Rijeka &amp;C&amp;8IZGRADNJA  DVORANE U KOMPLEKSU 
MEDICINSKE ŠKOLE I  DOMA UČENIKA – RIJEKA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1"/>
  <sheetViews>
    <sheetView showZeros="0" tabSelected="1" view="pageLayout" topLeftCell="A173" zoomScale="80" zoomScaleNormal="90" zoomScaleSheetLayoutView="100" zoomScalePageLayoutView="80" workbookViewId="0">
      <selection activeCell="I176" sqref="I176"/>
    </sheetView>
  </sheetViews>
  <sheetFormatPr defaultColWidth="9.109375" defaultRowHeight="13.2" x14ac:dyDescent="0.25"/>
  <cols>
    <col min="1" max="1" width="5" style="210" customWidth="1"/>
    <col min="2" max="2" width="47.88671875" style="300" customWidth="1"/>
    <col min="3" max="3" width="6.33203125" style="211" customWidth="1"/>
    <col min="4" max="4" width="9" style="212" customWidth="1"/>
    <col min="5" max="5" width="2.44140625" style="213" customWidth="1"/>
    <col min="6" max="6" width="10.109375" style="301" customWidth="1"/>
    <col min="7" max="7" width="3.6640625" style="213" customWidth="1"/>
    <col min="8" max="8" width="14.88671875" style="209" customWidth="1"/>
    <col min="9" max="16384" width="9.109375" style="174"/>
  </cols>
  <sheetData>
    <row r="1" spans="1:8" x14ac:dyDescent="0.25">
      <c r="A1" s="167" t="s">
        <v>1551</v>
      </c>
      <c r="B1" s="168" t="s">
        <v>786</v>
      </c>
      <c r="C1" s="169"/>
      <c r="D1" s="170"/>
      <c r="E1" s="171"/>
      <c r="F1" s="172"/>
      <c r="G1" s="171"/>
      <c r="H1" s="173"/>
    </row>
    <row r="2" spans="1:8" x14ac:dyDescent="0.25">
      <c r="A2" s="167"/>
      <c r="B2" s="168"/>
      <c r="C2" s="169"/>
      <c r="D2" s="170"/>
      <c r="E2" s="171"/>
      <c r="F2" s="172"/>
      <c r="G2" s="171"/>
      <c r="H2" s="173"/>
    </row>
    <row r="3" spans="1:8" x14ac:dyDescent="0.25">
      <c r="A3" s="167"/>
      <c r="B3" s="168"/>
      <c r="C3" s="169"/>
      <c r="D3" s="170"/>
      <c r="E3" s="171"/>
      <c r="F3" s="172"/>
      <c r="G3" s="171"/>
      <c r="H3" s="173"/>
    </row>
    <row r="4" spans="1:8" s="182" customFormat="1" ht="20.100000000000001" customHeight="1" x14ac:dyDescent="0.25">
      <c r="A4" s="175"/>
      <c r="B4" s="176" t="s">
        <v>744</v>
      </c>
      <c r="C4" s="177"/>
      <c r="D4" s="178"/>
      <c r="E4" s="179"/>
      <c r="F4" s="180"/>
      <c r="G4" s="179"/>
      <c r="H4" s="181"/>
    </row>
    <row r="5" spans="1:8" s="182" customFormat="1" ht="20.100000000000001" customHeight="1" x14ac:dyDescent="0.25">
      <c r="A5" s="183" t="str">
        <f>A15</f>
        <v>1.</v>
      </c>
      <c r="B5" s="184" t="str">
        <f>B15</f>
        <v xml:space="preserve">ZEMLJANI I GRAĐEVINSKI RADOVI </v>
      </c>
      <c r="C5" s="185"/>
      <c r="D5" s="186"/>
      <c r="E5" s="187"/>
      <c r="F5" s="188"/>
      <c r="G5" s="187"/>
      <c r="H5" s="189">
        <f>H46</f>
        <v>0</v>
      </c>
    </row>
    <row r="6" spans="1:8" s="190" customFormat="1" ht="20.100000000000001" customHeight="1" x14ac:dyDescent="0.25">
      <c r="A6" s="183" t="str">
        <f>A49</f>
        <v>2.</v>
      </c>
      <c r="B6" s="184" t="str">
        <f>B49</f>
        <v>INSTALACIJA VODOVODA</v>
      </c>
      <c r="C6" s="185"/>
      <c r="D6" s="186"/>
      <c r="E6" s="187"/>
      <c r="F6" s="188"/>
      <c r="G6" s="187"/>
      <c r="H6" s="189">
        <f>H81</f>
        <v>0</v>
      </c>
    </row>
    <row r="7" spans="1:8" s="182" customFormat="1" ht="20.100000000000001" customHeight="1" x14ac:dyDescent="0.25">
      <c r="A7" s="191" t="str">
        <f>A84</f>
        <v>3.</v>
      </c>
      <c r="B7" s="184" t="str">
        <f>B84</f>
        <v xml:space="preserve">INSTALACIJA KANALIZACIJE </v>
      </c>
      <c r="C7" s="185"/>
      <c r="D7" s="186"/>
      <c r="E7" s="187"/>
      <c r="F7" s="188"/>
      <c r="G7" s="187"/>
      <c r="H7" s="189">
        <f>H123</f>
        <v>0</v>
      </c>
    </row>
    <row r="8" spans="1:8" s="182" customFormat="1" ht="20.100000000000001" customHeight="1" x14ac:dyDescent="0.25">
      <c r="A8" s="191" t="str">
        <f>A125</f>
        <v>4.</v>
      </c>
      <c r="B8" s="184" t="str">
        <f>B125</f>
        <v>SANITARNI PRIBOR I UREĐAJI</v>
      </c>
      <c r="C8" s="185"/>
      <c r="D8" s="186"/>
      <c r="E8" s="187"/>
      <c r="F8" s="188"/>
      <c r="G8" s="187"/>
      <c r="H8" s="189">
        <f>H163</f>
        <v>0</v>
      </c>
    </row>
    <row r="9" spans="1:8" s="182" customFormat="1" ht="20.100000000000001" customHeight="1" x14ac:dyDescent="0.25">
      <c r="A9" s="191" t="str">
        <f>A166</f>
        <v>5.</v>
      </c>
      <c r="B9" s="184" t="str">
        <f>B166</f>
        <v xml:space="preserve">ODVODNJA KROVNIH OBORINSKIH VODA </v>
      </c>
      <c r="C9" s="185"/>
      <c r="D9" s="186"/>
      <c r="E9" s="187"/>
      <c r="F9" s="188"/>
      <c r="G9" s="187"/>
      <c r="H9" s="189">
        <f>H190</f>
        <v>0</v>
      </c>
    </row>
    <row r="10" spans="1:8" s="182" customFormat="1" ht="20.100000000000001" customHeight="1" x14ac:dyDescent="0.25">
      <c r="A10" s="192"/>
      <c r="B10" s="193" t="s">
        <v>787</v>
      </c>
      <c r="C10" s="194"/>
      <c r="D10" s="195"/>
      <c r="E10" s="196"/>
      <c r="F10" s="197"/>
      <c r="G10" s="196" t="s">
        <v>788</v>
      </c>
      <c r="H10" s="198">
        <f>SUM(H5:H9)</f>
        <v>0</v>
      </c>
    </row>
    <row r="11" spans="1:8" x14ac:dyDescent="0.25">
      <c r="A11" s="167"/>
      <c r="B11" s="168"/>
      <c r="C11" s="169"/>
      <c r="D11" s="170"/>
      <c r="E11" s="171"/>
      <c r="F11" s="172"/>
      <c r="G11" s="171"/>
      <c r="H11" s="173"/>
    </row>
    <row r="12" spans="1:8" x14ac:dyDescent="0.25">
      <c r="A12" s="167"/>
      <c r="B12" s="168"/>
      <c r="C12" s="169"/>
      <c r="D12" s="170"/>
      <c r="E12" s="171"/>
      <c r="F12" s="172"/>
      <c r="G12" s="171"/>
      <c r="H12" s="173"/>
    </row>
    <row r="13" spans="1:8" x14ac:dyDescent="0.25">
      <c r="A13" s="167"/>
      <c r="B13" s="168"/>
      <c r="C13" s="169"/>
      <c r="D13" s="170"/>
      <c r="E13" s="171"/>
      <c r="F13" s="172"/>
      <c r="G13" s="171"/>
      <c r="H13" s="173"/>
    </row>
    <row r="14" spans="1:8" x14ac:dyDescent="0.25">
      <c r="A14" s="167"/>
      <c r="B14" s="168"/>
      <c r="C14" s="169"/>
      <c r="D14" s="170"/>
      <c r="E14" s="171"/>
      <c r="F14" s="172"/>
      <c r="G14" s="171"/>
      <c r="H14" s="173"/>
    </row>
    <row r="15" spans="1:8" x14ac:dyDescent="0.25">
      <c r="A15" s="199" t="s">
        <v>21</v>
      </c>
      <c r="B15" s="200" t="s">
        <v>789</v>
      </c>
      <c r="C15" s="169"/>
      <c r="D15" s="170"/>
      <c r="E15" s="171"/>
      <c r="F15" s="172"/>
      <c r="G15" s="171"/>
      <c r="H15" s="173"/>
    </row>
    <row r="16" spans="1:8" x14ac:dyDescent="0.25">
      <c r="A16" s="199"/>
      <c r="B16" s="200"/>
      <c r="C16" s="169"/>
      <c r="D16" s="170"/>
      <c r="E16" s="171"/>
      <c r="F16" s="172"/>
      <c r="G16" s="171"/>
      <c r="H16" s="173"/>
    </row>
    <row r="17" spans="1:8" ht="159.75" customHeight="1" x14ac:dyDescent="0.25">
      <c r="A17" s="201" t="s">
        <v>30</v>
      </c>
      <c r="B17" s="202" t="s">
        <v>790</v>
      </c>
      <c r="C17" s="169" t="s">
        <v>791</v>
      </c>
      <c r="D17" s="170">
        <v>1</v>
      </c>
      <c r="E17" s="171" t="s">
        <v>0</v>
      </c>
      <c r="F17" s="172"/>
      <c r="G17" s="171" t="s">
        <v>788</v>
      </c>
      <c r="H17" s="173">
        <f>D17*F17</f>
        <v>0</v>
      </c>
    </row>
    <row r="18" spans="1:8" x14ac:dyDescent="0.25">
      <c r="A18" s="203"/>
      <c r="B18" s="200"/>
      <c r="C18" s="169"/>
      <c r="D18" s="170"/>
      <c r="E18" s="171"/>
      <c r="F18" s="172"/>
      <c r="G18" s="171"/>
      <c r="H18" s="173"/>
    </row>
    <row r="19" spans="1:8" ht="55.5" customHeight="1" x14ac:dyDescent="0.25">
      <c r="A19" s="204" t="s">
        <v>31</v>
      </c>
      <c r="B19" s="205" t="s">
        <v>792</v>
      </c>
      <c r="C19" s="169" t="s">
        <v>791</v>
      </c>
      <c r="D19" s="170">
        <v>1</v>
      </c>
      <c r="E19" s="171" t="s">
        <v>0</v>
      </c>
      <c r="F19" s="172"/>
      <c r="G19" s="171" t="s">
        <v>788</v>
      </c>
      <c r="H19" s="173">
        <f>D19*F19</f>
        <v>0</v>
      </c>
    </row>
    <row r="20" spans="1:8" x14ac:dyDescent="0.25">
      <c r="A20" s="203"/>
      <c r="B20" s="206"/>
      <c r="C20" s="169"/>
      <c r="D20" s="170"/>
      <c r="E20" s="171"/>
      <c r="F20" s="172"/>
      <c r="G20" s="171"/>
      <c r="H20" s="173"/>
    </row>
    <row r="21" spans="1:8" ht="84.15" customHeight="1" x14ac:dyDescent="0.25">
      <c r="A21" s="203" t="s">
        <v>32</v>
      </c>
      <c r="B21" s="206" t="s">
        <v>793</v>
      </c>
      <c r="C21" s="169" t="s">
        <v>15</v>
      </c>
      <c r="D21" s="170">
        <v>120</v>
      </c>
      <c r="E21" s="171" t="s">
        <v>0</v>
      </c>
      <c r="F21" s="172"/>
      <c r="G21" s="171" t="s">
        <v>788</v>
      </c>
      <c r="H21" s="173">
        <f>D21*F21</f>
        <v>0</v>
      </c>
    </row>
    <row r="22" spans="1:8" x14ac:dyDescent="0.25">
      <c r="A22" s="203"/>
      <c r="B22" s="206"/>
      <c r="C22" s="169"/>
      <c r="D22" s="170"/>
      <c r="E22" s="171"/>
      <c r="F22" s="172"/>
      <c r="G22" s="171"/>
      <c r="H22" s="173"/>
    </row>
    <row r="23" spans="1:8" ht="39.75" customHeight="1" x14ac:dyDescent="0.25">
      <c r="A23" s="203" t="s">
        <v>33</v>
      </c>
      <c r="B23" s="206" t="s">
        <v>794</v>
      </c>
      <c r="C23" s="169" t="s">
        <v>15</v>
      </c>
      <c r="D23" s="170">
        <v>40</v>
      </c>
      <c r="E23" s="171" t="s">
        <v>0</v>
      </c>
      <c r="F23" s="172"/>
      <c r="G23" s="171" t="s">
        <v>788</v>
      </c>
      <c r="H23" s="173">
        <f>D23*F23</f>
        <v>0</v>
      </c>
    </row>
    <row r="24" spans="1:8" x14ac:dyDescent="0.25">
      <c r="A24" s="203"/>
      <c r="B24" s="206"/>
      <c r="C24" s="169"/>
      <c r="D24" s="170"/>
      <c r="E24" s="171"/>
      <c r="F24" s="172"/>
      <c r="G24" s="171"/>
      <c r="H24" s="173"/>
    </row>
    <row r="25" spans="1:8" ht="53.4" customHeight="1" x14ac:dyDescent="0.25">
      <c r="A25" s="207" t="s">
        <v>34</v>
      </c>
      <c r="B25" s="206" t="s">
        <v>795</v>
      </c>
      <c r="C25" s="169" t="s">
        <v>15</v>
      </c>
      <c r="D25" s="170">
        <v>52</v>
      </c>
      <c r="E25" s="171" t="s">
        <v>0</v>
      </c>
      <c r="F25" s="172"/>
      <c r="G25" s="171" t="s">
        <v>788</v>
      </c>
      <c r="H25" s="173">
        <f>D25*F25</f>
        <v>0</v>
      </c>
    </row>
    <row r="26" spans="1:8" x14ac:dyDescent="0.25">
      <c r="A26" s="174"/>
      <c r="B26" s="206"/>
      <c r="C26" s="208"/>
      <c r="D26" s="209"/>
      <c r="E26" s="209"/>
      <c r="F26" s="172"/>
      <c r="G26" s="209"/>
    </row>
    <row r="27" spans="1:8" ht="95.25" customHeight="1" x14ac:dyDescent="0.25">
      <c r="A27" s="203" t="s">
        <v>35</v>
      </c>
      <c r="B27" s="206" t="s">
        <v>796</v>
      </c>
      <c r="C27" s="169" t="s">
        <v>15</v>
      </c>
      <c r="D27" s="170">
        <v>23</v>
      </c>
      <c r="E27" s="171" t="s">
        <v>0</v>
      </c>
      <c r="F27" s="172"/>
      <c r="G27" s="171" t="s">
        <v>788</v>
      </c>
      <c r="H27" s="173">
        <f>D27*F27</f>
        <v>0</v>
      </c>
    </row>
    <row r="28" spans="1:8" x14ac:dyDescent="0.25">
      <c r="A28" s="203"/>
      <c r="B28" s="206"/>
      <c r="C28" s="208"/>
      <c r="D28" s="209"/>
      <c r="E28" s="209"/>
      <c r="F28" s="172"/>
      <c r="G28" s="209"/>
    </row>
    <row r="29" spans="1:8" ht="26.4" x14ac:dyDescent="0.25">
      <c r="A29" s="203" t="s">
        <v>36</v>
      </c>
      <c r="B29" s="206" t="s">
        <v>797</v>
      </c>
      <c r="C29" s="169" t="s">
        <v>15</v>
      </c>
      <c r="D29" s="170">
        <v>23</v>
      </c>
      <c r="E29" s="171" t="s">
        <v>0</v>
      </c>
      <c r="F29" s="172"/>
      <c r="G29" s="171" t="s">
        <v>788</v>
      </c>
      <c r="H29" s="173">
        <f>D29*F29</f>
        <v>0</v>
      </c>
    </row>
    <row r="30" spans="1:8" x14ac:dyDescent="0.25">
      <c r="A30" s="174"/>
      <c r="B30" s="206"/>
      <c r="C30" s="169"/>
      <c r="D30" s="170"/>
      <c r="E30" s="171"/>
      <c r="F30" s="172"/>
      <c r="G30" s="171"/>
      <c r="H30" s="173"/>
    </row>
    <row r="31" spans="1:8" ht="67.5" customHeight="1" x14ac:dyDescent="0.25">
      <c r="A31" s="203" t="s">
        <v>37</v>
      </c>
      <c r="B31" s="206" t="s">
        <v>798</v>
      </c>
      <c r="C31" s="169" t="s">
        <v>70</v>
      </c>
      <c r="D31" s="170">
        <v>120</v>
      </c>
      <c r="E31" s="171" t="s">
        <v>799</v>
      </c>
      <c r="F31" s="172"/>
      <c r="G31" s="171" t="s">
        <v>788</v>
      </c>
      <c r="H31" s="173">
        <f>D31*F31</f>
        <v>0</v>
      </c>
    </row>
    <row r="32" spans="1:8" x14ac:dyDescent="0.25">
      <c r="A32" s="203"/>
      <c r="B32" s="206"/>
      <c r="C32" s="169"/>
      <c r="D32" s="170"/>
      <c r="E32" s="171"/>
      <c r="F32" s="172"/>
      <c r="G32" s="171"/>
      <c r="H32" s="173"/>
    </row>
    <row r="33" spans="1:8" ht="79.5" customHeight="1" x14ac:dyDescent="0.25">
      <c r="A33" s="210" t="s">
        <v>38</v>
      </c>
      <c r="B33" s="206" t="s">
        <v>800</v>
      </c>
      <c r="C33" s="169" t="s">
        <v>70</v>
      </c>
      <c r="D33" s="170">
        <v>120</v>
      </c>
      <c r="E33" s="171" t="s">
        <v>799</v>
      </c>
      <c r="F33" s="172"/>
      <c r="G33" s="171" t="s">
        <v>788</v>
      </c>
      <c r="H33" s="173">
        <f>D33*F33</f>
        <v>0</v>
      </c>
    </row>
    <row r="34" spans="1:8" x14ac:dyDescent="0.25">
      <c r="A34" s="203"/>
      <c r="B34" s="206"/>
      <c r="F34" s="172"/>
    </row>
    <row r="35" spans="1:8" ht="137.25" customHeight="1" x14ac:dyDescent="0.25">
      <c r="A35" s="203" t="s">
        <v>801</v>
      </c>
      <c r="B35" s="214" t="s">
        <v>802</v>
      </c>
      <c r="C35" s="174"/>
      <c r="D35" s="174"/>
      <c r="E35" s="174"/>
      <c r="F35" s="174"/>
      <c r="G35" s="174"/>
      <c r="H35" s="174"/>
    </row>
    <row r="36" spans="1:8" ht="39.6" x14ac:dyDescent="0.25">
      <c r="A36" s="203"/>
      <c r="B36" s="215" t="s">
        <v>803</v>
      </c>
      <c r="C36" s="169" t="s">
        <v>1</v>
      </c>
      <c r="D36" s="216">
        <v>3</v>
      </c>
      <c r="E36" s="171" t="s">
        <v>799</v>
      </c>
      <c r="F36" s="172"/>
      <c r="G36" s="171" t="s">
        <v>788</v>
      </c>
      <c r="H36" s="173">
        <f>D36*F36</f>
        <v>0</v>
      </c>
    </row>
    <row r="37" spans="1:8" ht="52.8" x14ac:dyDescent="0.25">
      <c r="A37" s="203"/>
      <c r="B37" s="215" t="s">
        <v>1738</v>
      </c>
      <c r="C37" s="169" t="s">
        <v>1</v>
      </c>
      <c r="D37" s="216">
        <v>2</v>
      </c>
      <c r="E37" s="171" t="s">
        <v>799</v>
      </c>
      <c r="F37" s="172"/>
      <c r="G37" s="171" t="s">
        <v>788</v>
      </c>
      <c r="H37" s="173">
        <f>D37*F37</f>
        <v>0</v>
      </c>
    </row>
    <row r="38" spans="1:8" ht="29.25" customHeight="1" x14ac:dyDescent="0.25">
      <c r="A38" s="203"/>
      <c r="B38" s="214" t="s">
        <v>804</v>
      </c>
      <c r="C38" s="169" t="s">
        <v>1</v>
      </c>
      <c r="D38" s="216">
        <v>1</v>
      </c>
      <c r="E38" s="171" t="s">
        <v>799</v>
      </c>
      <c r="F38" s="172"/>
      <c r="G38" s="171" t="s">
        <v>788</v>
      </c>
      <c r="H38" s="173">
        <f>D38*F38</f>
        <v>0</v>
      </c>
    </row>
    <row r="39" spans="1:8" x14ac:dyDescent="0.25">
      <c r="A39" s="203"/>
      <c r="B39" s="215"/>
      <c r="C39" s="169"/>
      <c r="D39" s="170"/>
      <c r="E39" s="171"/>
      <c r="F39" s="172"/>
      <c r="G39" s="171"/>
      <c r="H39" s="173"/>
    </row>
    <row r="40" spans="1:8" s="217" customFormat="1" ht="212.25" customHeight="1" x14ac:dyDescent="0.25">
      <c r="A40" s="203" t="s">
        <v>805</v>
      </c>
      <c r="B40" s="215" t="s">
        <v>806</v>
      </c>
      <c r="C40" s="169" t="s">
        <v>1</v>
      </c>
      <c r="D40" s="216">
        <v>2</v>
      </c>
      <c r="E40" s="171" t="s">
        <v>799</v>
      </c>
      <c r="F40" s="172"/>
      <c r="G40" s="171" t="s">
        <v>788</v>
      </c>
      <c r="H40" s="173">
        <f>D40*F40</f>
        <v>0</v>
      </c>
    </row>
    <row r="41" spans="1:8" s="217" customFormat="1" x14ac:dyDescent="0.25">
      <c r="A41" s="203"/>
      <c r="B41" s="215"/>
      <c r="C41" s="169"/>
      <c r="D41" s="216"/>
      <c r="E41" s="171"/>
      <c r="F41" s="172"/>
      <c r="G41" s="171"/>
      <c r="H41" s="173"/>
    </row>
    <row r="42" spans="1:8" s="217" customFormat="1" ht="228.75" customHeight="1" x14ac:dyDescent="0.25">
      <c r="A42" s="203" t="s">
        <v>807</v>
      </c>
      <c r="B42" s="218" t="s">
        <v>808</v>
      </c>
      <c r="C42" s="169" t="s">
        <v>1</v>
      </c>
      <c r="D42" s="216">
        <v>2</v>
      </c>
      <c r="E42" s="171" t="s">
        <v>799</v>
      </c>
      <c r="F42" s="172"/>
      <c r="G42" s="171" t="s">
        <v>788</v>
      </c>
      <c r="H42" s="173">
        <f>D42*F42</f>
        <v>0</v>
      </c>
    </row>
    <row r="43" spans="1:8" s="217" customFormat="1" x14ac:dyDescent="0.25">
      <c r="A43" s="203"/>
      <c r="B43" s="215"/>
      <c r="C43" s="169"/>
      <c r="D43" s="170"/>
      <c r="E43" s="171"/>
      <c r="F43" s="172"/>
      <c r="G43" s="171"/>
      <c r="H43" s="173"/>
    </row>
    <row r="44" spans="1:8" s="217" customFormat="1" ht="270.75" customHeight="1" x14ac:dyDescent="0.25">
      <c r="A44" s="219" t="s">
        <v>809</v>
      </c>
      <c r="B44" s="220" t="s">
        <v>1802</v>
      </c>
      <c r="C44" s="221" t="s">
        <v>2</v>
      </c>
      <c r="D44" s="222">
        <v>12.5</v>
      </c>
      <c r="E44" s="223" t="s">
        <v>0</v>
      </c>
      <c r="F44" s="172"/>
      <c r="G44" s="224" t="s">
        <v>788</v>
      </c>
      <c r="H44" s="225">
        <f>ROUND(D44*F44,2)</f>
        <v>0</v>
      </c>
    </row>
    <row r="45" spans="1:8" x14ac:dyDescent="0.25">
      <c r="A45" s="203"/>
      <c r="B45" s="215"/>
      <c r="C45" s="169"/>
      <c r="D45" s="170"/>
      <c r="E45" s="171"/>
      <c r="F45" s="172"/>
      <c r="G45" s="171"/>
      <c r="H45" s="173"/>
    </row>
    <row r="46" spans="1:8" ht="15" customHeight="1" x14ac:dyDescent="0.25">
      <c r="A46" s="226" t="str">
        <f>A15</f>
        <v>1.</v>
      </c>
      <c r="B46" s="227" t="str">
        <f>B15&amp;", UKUPNO"</f>
        <v>ZEMLJANI I GRAĐEVINSKI RADOVI , UKUPNO</v>
      </c>
      <c r="C46" s="228"/>
      <c r="D46" s="195"/>
      <c r="E46" s="196"/>
      <c r="F46" s="197"/>
      <c r="G46" s="196" t="s">
        <v>788</v>
      </c>
      <c r="H46" s="198">
        <f>SUM(H17:H45)</f>
        <v>0</v>
      </c>
    </row>
    <row r="47" spans="1:8" x14ac:dyDescent="0.25">
      <c r="A47" s="167"/>
      <c r="B47" s="168"/>
      <c r="C47" s="169"/>
      <c r="D47" s="170"/>
      <c r="E47" s="171"/>
      <c r="F47" s="172"/>
      <c r="G47" s="171"/>
      <c r="H47" s="173"/>
    </row>
    <row r="48" spans="1:8" x14ac:dyDescent="0.25">
      <c r="A48" s="203"/>
      <c r="B48" s="206"/>
      <c r="C48" s="169"/>
      <c r="D48" s="170"/>
      <c r="E48" s="171"/>
      <c r="F48" s="172"/>
      <c r="G48" s="171"/>
      <c r="H48" s="173"/>
    </row>
    <row r="49" spans="1:8" x14ac:dyDescent="0.25">
      <c r="A49" s="199" t="s">
        <v>22</v>
      </c>
      <c r="B49" s="200" t="s">
        <v>810</v>
      </c>
      <c r="C49" s="169"/>
      <c r="D49" s="170"/>
      <c r="E49" s="171"/>
      <c r="F49" s="172"/>
      <c r="G49" s="171"/>
      <c r="H49" s="173"/>
    </row>
    <row r="50" spans="1:8" x14ac:dyDescent="0.25">
      <c r="A50" s="203"/>
      <c r="B50" s="206"/>
      <c r="C50" s="169"/>
      <c r="D50" s="170"/>
      <c r="E50" s="171"/>
      <c r="F50" s="172"/>
      <c r="G50" s="171"/>
      <c r="H50" s="173"/>
    </row>
    <row r="51" spans="1:8" ht="132" x14ac:dyDescent="0.25">
      <c r="A51" s="203" t="s">
        <v>39</v>
      </c>
      <c r="B51" s="206" t="s">
        <v>811</v>
      </c>
      <c r="C51" s="169"/>
      <c r="D51" s="170"/>
      <c r="E51" s="171"/>
      <c r="F51" s="172"/>
      <c r="G51" s="171"/>
      <c r="H51" s="173"/>
    </row>
    <row r="52" spans="1:8" x14ac:dyDescent="0.25">
      <c r="A52" s="203"/>
      <c r="B52" s="206" t="s">
        <v>812</v>
      </c>
      <c r="C52" s="169" t="s">
        <v>70</v>
      </c>
      <c r="D52" s="170">
        <v>102</v>
      </c>
      <c r="E52" s="171" t="s">
        <v>0</v>
      </c>
      <c r="F52" s="172"/>
      <c r="G52" s="171" t="s">
        <v>788</v>
      </c>
      <c r="H52" s="173">
        <f>D52*F52</f>
        <v>0</v>
      </c>
    </row>
    <row r="53" spans="1:8" x14ac:dyDescent="0.25">
      <c r="A53" s="203"/>
      <c r="B53" s="206" t="s">
        <v>813</v>
      </c>
      <c r="C53" s="169" t="s">
        <v>70</v>
      </c>
      <c r="D53" s="170">
        <v>48</v>
      </c>
      <c r="E53" s="171" t="s">
        <v>0</v>
      </c>
      <c r="F53" s="172"/>
      <c r="G53" s="171" t="s">
        <v>788</v>
      </c>
      <c r="H53" s="173">
        <f>D53*F53</f>
        <v>0</v>
      </c>
    </row>
    <row r="54" spans="1:8" x14ac:dyDescent="0.25">
      <c r="A54" s="203"/>
      <c r="B54" s="206" t="s">
        <v>814</v>
      </c>
      <c r="C54" s="169" t="s">
        <v>70</v>
      </c>
      <c r="D54" s="170">
        <v>45</v>
      </c>
      <c r="E54" s="171" t="s">
        <v>0</v>
      </c>
      <c r="F54" s="172"/>
      <c r="G54" s="171" t="s">
        <v>788</v>
      </c>
      <c r="H54" s="173">
        <f>D54*F54</f>
        <v>0</v>
      </c>
    </row>
    <row r="55" spans="1:8" x14ac:dyDescent="0.25">
      <c r="A55" s="203"/>
      <c r="B55" s="206" t="s">
        <v>815</v>
      </c>
      <c r="C55" s="169" t="s">
        <v>70</v>
      </c>
      <c r="D55" s="170">
        <v>68</v>
      </c>
      <c r="E55" s="171" t="s">
        <v>0</v>
      </c>
      <c r="F55" s="172"/>
      <c r="G55" s="171" t="s">
        <v>788</v>
      </c>
      <c r="H55" s="173">
        <f>D55*F55</f>
        <v>0</v>
      </c>
    </row>
    <row r="56" spans="1:8" x14ac:dyDescent="0.25">
      <c r="A56" s="203"/>
      <c r="B56" s="206"/>
      <c r="C56" s="169"/>
      <c r="D56" s="170"/>
      <c r="E56" s="171"/>
      <c r="F56" s="172"/>
      <c r="G56" s="171"/>
      <c r="H56" s="173"/>
    </row>
    <row r="57" spans="1:8" ht="87" customHeight="1" x14ac:dyDescent="0.25">
      <c r="A57" s="203" t="s">
        <v>40</v>
      </c>
      <c r="B57" s="206" t="s">
        <v>816</v>
      </c>
      <c r="C57" s="169"/>
      <c r="D57" s="170"/>
      <c r="E57" s="171"/>
      <c r="F57" s="172"/>
      <c r="G57" s="171"/>
      <c r="H57" s="173"/>
    </row>
    <row r="58" spans="1:8" x14ac:dyDescent="0.25">
      <c r="A58" s="203"/>
      <c r="B58" s="206" t="s">
        <v>817</v>
      </c>
      <c r="C58" s="169" t="s">
        <v>70</v>
      </c>
      <c r="D58" s="216">
        <v>22</v>
      </c>
      <c r="E58" s="171" t="s">
        <v>0</v>
      </c>
      <c r="F58" s="172"/>
      <c r="G58" s="171" t="s">
        <v>788</v>
      </c>
      <c r="H58" s="173">
        <f>D58*F58</f>
        <v>0</v>
      </c>
    </row>
    <row r="59" spans="1:8" x14ac:dyDescent="0.25">
      <c r="A59" s="203"/>
      <c r="B59" s="206" t="s">
        <v>818</v>
      </c>
      <c r="C59" s="169" t="s">
        <v>70</v>
      </c>
      <c r="D59" s="216">
        <v>15</v>
      </c>
      <c r="E59" s="171" t="s">
        <v>0</v>
      </c>
      <c r="F59" s="172"/>
      <c r="G59" s="171" t="s">
        <v>788</v>
      </c>
      <c r="H59" s="173">
        <f>D59*F59</f>
        <v>0</v>
      </c>
    </row>
    <row r="60" spans="1:8" x14ac:dyDescent="0.25">
      <c r="A60" s="203"/>
      <c r="B60" s="206"/>
      <c r="C60" s="169"/>
      <c r="D60" s="216"/>
      <c r="E60" s="171"/>
      <c r="F60" s="172"/>
      <c r="G60" s="171"/>
      <c r="H60" s="173"/>
    </row>
    <row r="61" spans="1:8" ht="227.25" customHeight="1" x14ac:dyDescent="0.25">
      <c r="A61" s="203" t="s">
        <v>42</v>
      </c>
      <c r="B61" s="229" t="s">
        <v>819</v>
      </c>
      <c r="C61" s="169"/>
      <c r="D61" s="216"/>
      <c r="E61" s="171"/>
      <c r="F61" s="172"/>
      <c r="G61" s="171"/>
      <c r="H61" s="173"/>
    </row>
    <row r="62" spans="1:8" x14ac:dyDescent="0.25">
      <c r="A62" s="203"/>
      <c r="B62" s="230" t="s">
        <v>820</v>
      </c>
      <c r="C62" s="169" t="s">
        <v>1</v>
      </c>
      <c r="D62" s="216">
        <v>4</v>
      </c>
      <c r="E62" s="171" t="s">
        <v>0</v>
      </c>
      <c r="F62" s="172"/>
      <c r="G62" s="171" t="s">
        <v>788</v>
      </c>
      <c r="H62" s="173">
        <f>D62*F62</f>
        <v>0</v>
      </c>
    </row>
    <row r="63" spans="1:8" x14ac:dyDescent="0.25">
      <c r="A63" s="203"/>
      <c r="B63" s="206" t="s">
        <v>821</v>
      </c>
      <c r="C63" s="169"/>
      <c r="D63" s="170"/>
      <c r="E63" s="171"/>
      <c r="F63" s="172"/>
      <c r="G63" s="171"/>
      <c r="H63" s="173"/>
    </row>
    <row r="64" spans="1:8" ht="26.4" x14ac:dyDescent="0.25">
      <c r="A64" s="203" t="s">
        <v>43</v>
      </c>
      <c r="B64" s="206" t="s">
        <v>822</v>
      </c>
      <c r="C64" s="174"/>
      <c r="D64" s="174"/>
      <c r="E64" s="174"/>
      <c r="F64" s="174"/>
      <c r="G64" s="174"/>
      <c r="H64" s="174"/>
    </row>
    <row r="65" spans="1:8" x14ac:dyDescent="0.25">
      <c r="A65" s="203"/>
      <c r="B65" s="206" t="s">
        <v>823</v>
      </c>
      <c r="C65" s="169" t="s">
        <v>70</v>
      </c>
      <c r="D65" s="170">
        <f>SUM(D52:D55)</f>
        <v>263</v>
      </c>
      <c r="E65" s="171" t="s">
        <v>0</v>
      </c>
      <c r="F65" s="172"/>
      <c r="G65" s="171" t="s">
        <v>788</v>
      </c>
      <c r="H65" s="173">
        <f>D65*F65</f>
        <v>0</v>
      </c>
    </row>
    <row r="66" spans="1:8" x14ac:dyDescent="0.25">
      <c r="A66" s="203"/>
      <c r="B66" s="206" t="s">
        <v>824</v>
      </c>
      <c r="C66" s="169" t="s">
        <v>70</v>
      </c>
      <c r="D66" s="170">
        <v>37</v>
      </c>
      <c r="E66" s="171" t="s">
        <v>0</v>
      </c>
      <c r="F66" s="172"/>
      <c r="G66" s="171" t="s">
        <v>788</v>
      </c>
      <c r="H66" s="173">
        <f>D66*F66</f>
        <v>0</v>
      </c>
    </row>
    <row r="67" spans="1:8" x14ac:dyDescent="0.25">
      <c r="A67" s="203"/>
      <c r="B67" s="206"/>
      <c r="C67" s="169"/>
      <c r="D67" s="170"/>
      <c r="E67" s="171"/>
      <c r="F67" s="172"/>
      <c r="G67" s="171"/>
      <c r="H67" s="173"/>
    </row>
    <row r="68" spans="1:8" ht="29.25" customHeight="1" x14ac:dyDescent="0.25">
      <c r="A68" s="203" t="s">
        <v>44</v>
      </c>
      <c r="B68" s="206" t="s">
        <v>825</v>
      </c>
      <c r="C68" s="169" t="s">
        <v>70</v>
      </c>
      <c r="D68" s="170">
        <f>SUM(D52:D55)</f>
        <v>263</v>
      </c>
      <c r="E68" s="171" t="s">
        <v>0</v>
      </c>
      <c r="F68" s="172"/>
      <c r="G68" s="171" t="s">
        <v>788</v>
      </c>
      <c r="H68" s="173">
        <f>D68*F68</f>
        <v>0</v>
      </c>
    </row>
    <row r="69" spans="1:8" x14ac:dyDescent="0.25">
      <c r="A69" s="203"/>
      <c r="B69" s="206"/>
      <c r="C69" s="169"/>
      <c r="D69" s="216"/>
      <c r="E69" s="171"/>
      <c r="F69" s="172"/>
      <c r="G69" s="171"/>
      <c r="H69" s="173"/>
    </row>
    <row r="70" spans="1:8" ht="52.8" x14ac:dyDescent="0.25">
      <c r="A70" s="203" t="s">
        <v>45</v>
      </c>
      <c r="B70" s="206" t="s">
        <v>826</v>
      </c>
      <c r="C70" s="169" t="s">
        <v>791</v>
      </c>
      <c r="D70" s="170">
        <v>1</v>
      </c>
      <c r="E70" s="171" t="s">
        <v>0</v>
      </c>
      <c r="F70" s="172"/>
      <c r="G70" s="171" t="s">
        <v>788</v>
      </c>
      <c r="H70" s="173">
        <f>D70*F70</f>
        <v>0</v>
      </c>
    </row>
    <row r="71" spans="1:8" x14ac:dyDescent="0.25">
      <c r="A71" s="203"/>
      <c r="B71" s="206"/>
      <c r="C71" s="169"/>
      <c r="D71" s="170"/>
      <c r="E71" s="171"/>
      <c r="F71" s="172"/>
      <c r="G71" s="171"/>
      <c r="H71" s="173"/>
    </row>
    <row r="72" spans="1:8" ht="26.4" x14ac:dyDescent="0.25">
      <c r="A72" s="203" t="s">
        <v>46</v>
      </c>
      <c r="B72" s="206" t="s">
        <v>827</v>
      </c>
      <c r="C72" s="169" t="s">
        <v>791</v>
      </c>
      <c r="D72" s="170">
        <v>4</v>
      </c>
      <c r="E72" s="171" t="s">
        <v>0</v>
      </c>
      <c r="F72" s="172"/>
      <c r="G72" s="171" t="s">
        <v>788</v>
      </c>
      <c r="H72" s="173">
        <f>D72*F72</f>
        <v>0</v>
      </c>
    </row>
    <row r="73" spans="1:8" x14ac:dyDescent="0.25">
      <c r="A73" s="203"/>
      <c r="B73" s="206"/>
      <c r="C73" s="169"/>
      <c r="D73" s="216"/>
      <c r="E73" s="171"/>
      <c r="F73" s="172"/>
      <c r="G73" s="171"/>
      <c r="H73" s="173"/>
    </row>
    <row r="74" spans="1:8" ht="52.8" x14ac:dyDescent="0.25">
      <c r="A74" s="203" t="s">
        <v>47</v>
      </c>
      <c r="B74" s="206" t="s">
        <v>828</v>
      </c>
      <c r="C74" s="174"/>
      <c r="D74" s="174"/>
      <c r="E74" s="174"/>
      <c r="F74" s="174"/>
      <c r="G74" s="174"/>
      <c r="H74" s="174"/>
    </row>
    <row r="75" spans="1:8" x14ac:dyDescent="0.25">
      <c r="A75" s="203"/>
      <c r="B75" s="206" t="s">
        <v>829</v>
      </c>
      <c r="C75" s="169" t="s">
        <v>791</v>
      </c>
      <c r="D75" s="216">
        <v>1</v>
      </c>
      <c r="E75" s="171" t="s">
        <v>0</v>
      </c>
      <c r="F75" s="172"/>
      <c r="G75" s="171" t="s">
        <v>788</v>
      </c>
      <c r="H75" s="173">
        <f>D75*F75</f>
        <v>0</v>
      </c>
    </row>
    <row r="76" spans="1:8" x14ac:dyDescent="0.25">
      <c r="A76" s="203"/>
      <c r="B76" s="206" t="s">
        <v>824</v>
      </c>
      <c r="C76" s="169" t="s">
        <v>791</v>
      </c>
      <c r="D76" s="216">
        <v>1</v>
      </c>
      <c r="E76" s="171" t="s">
        <v>0</v>
      </c>
      <c r="F76" s="172"/>
      <c r="G76" s="171" t="s">
        <v>788</v>
      </c>
      <c r="H76" s="173">
        <f>D76*F76</f>
        <v>0</v>
      </c>
    </row>
    <row r="77" spans="1:8" x14ac:dyDescent="0.25">
      <c r="A77" s="203"/>
      <c r="B77" s="206"/>
      <c r="C77" s="169"/>
      <c r="D77" s="216"/>
      <c r="E77" s="171"/>
      <c r="F77" s="172"/>
      <c r="G77" s="171"/>
      <c r="H77" s="173"/>
    </row>
    <row r="78" spans="1:8" ht="39.6" x14ac:dyDescent="0.25">
      <c r="A78" s="203" t="s">
        <v>49</v>
      </c>
      <c r="B78" s="206" t="s">
        <v>830</v>
      </c>
      <c r="C78" s="169" t="s">
        <v>831</v>
      </c>
      <c r="D78" s="216">
        <v>1</v>
      </c>
      <c r="E78" s="171" t="s">
        <v>0</v>
      </c>
      <c r="F78" s="172"/>
      <c r="G78" s="171" t="s">
        <v>788</v>
      </c>
      <c r="H78" s="173">
        <f>D78*F78</f>
        <v>0</v>
      </c>
    </row>
    <row r="79" spans="1:8" x14ac:dyDescent="0.25">
      <c r="A79" s="203"/>
      <c r="B79" s="206"/>
      <c r="C79" s="169"/>
      <c r="D79" s="216"/>
      <c r="E79" s="171"/>
      <c r="F79" s="172"/>
      <c r="G79" s="171"/>
      <c r="H79" s="173"/>
    </row>
    <row r="80" spans="1:8" x14ac:dyDescent="0.25">
      <c r="A80" s="203"/>
      <c r="B80" s="206"/>
      <c r="C80" s="169"/>
      <c r="D80" s="216"/>
      <c r="E80" s="171"/>
      <c r="F80" s="172"/>
      <c r="G80" s="171"/>
      <c r="H80" s="173"/>
    </row>
    <row r="81" spans="1:8" s="182" customFormat="1" ht="18.75" customHeight="1" x14ac:dyDescent="0.25">
      <c r="A81" s="226" t="str">
        <f>A49</f>
        <v>2.</v>
      </c>
      <c r="B81" s="231" t="s">
        <v>832</v>
      </c>
      <c r="C81" s="232"/>
      <c r="D81" s="233"/>
      <c r="E81" s="234"/>
      <c r="F81" s="235"/>
      <c r="G81" s="236" t="s">
        <v>788</v>
      </c>
      <c r="H81" s="237">
        <f>SUM(H51:H78)</f>
        <v>0</v>
      </c>
    </row>
    <row r="82" spans="1:8" x14ac:dyDescent="0.25">
      <c r="A82" s="203"/>
      <c r="B82" s="206"/>
      <c r="C82" s="169"/>
      <c r="D82" s="170"/>
      <c r="E82" s="171"/>
      <c r="F82" s="172"/>
      <c r="G82" s="171"/>
      <c r="H82" s="173"/>
    </row>
    <row r="83" spans="1:8" x14ac:dyDescent="0.25">
      <c r="A83" s="203"/>
      <c r="B83" s="206"/>
      <c r="C83" s="169"/>
      <c r="D83" s="170"/>
      <c r="E83" s="171"/>
      <c r="F83" s="172"/>
      <c r="G83" s="171"/>
      <c r="H83" s="173"/>
    </row>
    <row r="84" spans="1:8" x14ac:dyDescent="0.25">
      <c r="A84" s="199" t="s">
        <v>23</v>
      </c>
      <c r="B84" s="238" t="s">
        <v>833</v>
      </c>
      <c r="C84" s="169"/>
      <c r="D84" s="170"/>
      <c r="E84" s="171"/>
      <c r="F84" s="172"/>
      <c r="G84" s="171"/>
      <c r="H84" s="173"/>
    </row>
    <row r="85" spans="1:8" x14ac:dyDescent="0.25">
      <c r="A85" s="199"/>
      <c r="B85" s="238"/>
      <c r="C85" s="169"/>
      <c r="D85" s="170"/>
      <c r="E85" s="171"/>
      <c r="F85" s="172"/>
      <c r="G85" s="171"/>
      <c r="H85" s="173"/>
    </row>
    <row r="86" spans="1:8" ht="105.75" customHeight="1" x14ac:dyDescent="0.25">
      <c r="A86" s="203" t="s">
        <v>96</v>
      </c>
      <c r="B86" s="206" t="s">
        <v>834</v>
      </c>
      <c r="C86" s="169"/>
      <c r="D86" s="170"/>
      <c r="E86" s="171"/>
      <c r="F86" s="172"/>
      <c r="G86" s="171"/>
      <c r="H86" s="173"/>
    </row>
    <row r="87" spans="1:8" x14ac:dyDescent="0.25">
      <c r="A87" s="203"/>
      <c r="B87" s="206" t="s">
        <v>835</v>
      </c>
      <c r="C87" s="169" t="s">
        <v>70</v>
      </c>
      <c r="D87" s="170">
        <v>12</v>
      </c>
      <c r="E87" s="171" t="s">
        <v>0</v>
      </c>
      <c r="F87" s="172"/>
      <c r="G87" s="171" t="s">
        <v>788</v>
      </c>
      <c r="H87" s="173">
        <f>D87*F87</f>
        <v>0</v>
      </c>
    </row>
    <row r="88" spans="1:8" x14ac:dyDescent="0.25">
      <c r="A88" s="199"/>
      <c r="B88" s="206" t="s">
        <v>836</v>
      </c>
      <c r="C88" s="169" t="s">
        <v>70</v>
      </c>
      <c r="D88" s="170">
        <v>34</v>
      </c>
      <c r="E88" s="171" t="s">
        <v>0</v>
      </c>
      <c r="F88" s="172"/>
      <c r="G88" s="171" t="s">
        <v>788</v>
      </c>
      <c r="H88" s="173">
        <f>D88*F88</f>
        <v>0</v>
      </c>
    </row>
    <row r="89" spans="1:8" x14ac:dyDescent="0.25">
      <c r="A89" s="199"/>
      <c r="B89" s="206" t="s">
        <v>837</v>
      </c>
      <c r="C89" s="169" t="s">
        <v>70</v>
      </c>
      <c r="D89" s="170">
        <v>9</v>
      </c>
      <c r="E89" s="171" t="s">
        <v>0</v>
      </c>
      <c r="F89" s="172"/>
      <c r="G89" s="171" t="s">
        <v>788</v>
      </c>
      <c r="H89" s="173">
        <f>D89*F89</f>
        <v>0</v>
      </c>
    </row>
    <row r="90" spans="1:8" x14ac:dyDescent="0.25">
      <c r="A90" s="203"/>
      <c r="B90" s="206"/>
      <c r="C90" s="169"/>
      <c r="D90" s="170"/>
      <c r="E90" s="171"/>
      <c r="F90" s="172"/>
      <c r="G90" s="171"/>
      <c r="H90" s="173"/>
    </row>
    <row r="91" spans="1:8" ht="105.75" customHeight="1" x14ac:dyDescent="0.25">
      <c r="A91" s="239" t="s">
        <v>110</v>
      </c>
      <c r="B91" s="206" t="s">
        <v>838</v>
      </c>
      <c r="C91" s="169"/>
      <c r="D91" s="170"/>
      <c r="E91" s="171"/>
      <c r="F91" s="172"/>
      <c r="G91" s="171"/>
      <c r="H91" s="173"/>
    </row>
    <row r="92" spans="1:8" x14ac:dyDescent="0.25">
      <c r="A92" s="203"/>
      <c r="B92" s="206" t="s">
        <v>839</v>
      </c>
      <c r="C92" s="169"/>
      <c r="D92" s="170"/>
      <c r="E92" s="171"/>
      <c r="F92" s="172"/>
      <c r="G92" s="171"/>
      <c r="H92" s="173"/>
    </row>
    <row r="93" spans="1:8" x14ac:dyDescent="0.25">
      <c r="A93" s="203"/>
      <c r="B93" s="206" t="s">
        <v>836</v>
      </c>
      <c r="C93" s="169" t="s">
        <v>70</v>
      </c>
      <c r="D93" s="170">
        <v>52.5</v>
      </c>
      <c r="E93" s="171" t="s">
        <v>0</v>
      </c>
      <c r="F93" s="172"/>
      <c r="G93" s="171" t="s">
        <v>788</v>
      </c>
      <c r="H93" s="173">
        <f>D93*F93</f>
        <v>0</v>
      </c>
    </row>
    <row r="94" spans="1:8" x14ac:dyDescent="0.25">
      <c r="A94" s="203"/>
      <c r="B94" s="206" t="s">
        <v>840</v>
      </c>
      <c r="C94" s="169" t="s">
        <v>70</v>
      </c>
      <c r="D94" s="170">
        <v>26.5</v>
      </c>
      <c r="E94" s="171" t="s">
        <v>0</v>
      </c>
      <c r="F94" s="172"/>
      <c r="G94" s="171" t="s">
        <v>788</v>
      </c>
      <c r="H94" s="173">
        <f>D94*F94</f>
        <v>0</v>
      </c>
    </row>
    <row r="95" spans="1:8" x14ac:dyDescent="0.25">
      <c r="A95" s="203"/>
      <c r="B95" s="206" t="s">
        <v>841</v>
      </c>
      <c r="C95" s="169" t="s">
        <v>70</v>
      </c>
      <c r="D95" s="170">
        <v>31.5</v>
      </c>
      <c r="E95" s="171" t="s">
        <v>0</v>
      </c>
      <c r="F95" s="172"/>
      <c r="G95" s="171" t="s">
        <v>788</v>
      </c>
      <c r="H95" s="173">
        <f>D95*F95</f>
        <v>0</v>
      </c>
    </row>
    <row r="96" spans="1:8" s="240" customFormat="1" x14ac:dyDescent="0.25">
      <c r="A96" s="203"/>
      <c r="B96" s="206" t="s">
        <v>842</v>
      </c>
      <c r="C96" s="169" t="s">
        <v>70</v>
      </c>
      <c r="D96" s="170">
        <v>17.5</v>
      </c>
      <c r="E96" s="171" t="s">
        <v>0</v>
      </c>
      <c r="F96" s="172"/>
      <c r="G96" s="171" t="s">
        <v>788</v>
      </c>
      <c r="H96" s="173">
        <f>D96*F96</f>
        <v>0</v>
      </c>
    </row>
    <row r="97" spans="1:8" s="240" customFormat="1" x14ac:dyDescent="0.25">
      <c r="A97" s="203"/>
      <c r="B97" s="206"/>
      <c r="C97" s="169"/>
      <c r="D97" s="170"/>
      <c r="E97" s="171"/>
      <c r="F97" s="172"/>
      <c r="G97" s="171"/>
      <c r="H97" s="173"/>
    </row>
    <row r="98" spans="1:8" s="240" customFormat="1" ht="81" customHeight="1" x14ac:dyDescent="0.25">
      <c r="A98" s="203" t="s">
        <v>117</v>
      </c>
      <c r="B98" s="206" t="s">
        <v>843</v>
      </c>
      <c r="C98" s="169"/>
      <c r="D98" s="170"/>
      <c r="E98" s="171"/>
      <c r="F98" s="172"/>
      <c r="G98" s="171"/>
      <c r="H98" s="173"/>
    </row>
    <row r="99" spans="1:8" s="240" customFormat="1" x14ac:dyDescent="0.25">
      <c r="A99" s="203"/>
      <c r="B99" s="206" t="s">
        <v>844</v>
      </c>
      <c r="C99" s="169" t="s">
        <v>70</v>
      </c>
      <c r="D99" s="216">
        <v>7</v>
      </c>
      <c r="E99" s="171" t="s">
        <v>0</v>
      </c>
      <c r="F99" s="172"/>
      <c r="G99" s="171" t="s">
        <v>788</v>
      </c>
      <c r="H99" s="173">
        <f>D99*F99</f>
        <v>0</v>
      </c>
    </row>
    <row r="100" spans="1:8" s="240" customFormat="1" x14ac:dyDescent="0.25">
      <c r="A100" s="203"/>
      <c r="B100" s="206"/>
      <c r="C100" s="169"/>
      <c r="D100" s="216"/>
      <c r="E100" s="171"/>
      <c r="F100" s="172"/>
      <c r="G100" s="171"/>
      <c r="H100" s="173"/>
    </row>
    <row r="101" spans="1:8" s="240" customFormat="1" ht="83.25" customHeight="1" x14ac:dyDescent="0.25">
      <c r="A101" s="203" t="s">
        <v>120</v>
      </c>
      <c r="B101" s="206" t="s">
        <v>1770</v>
      </c>
    </row>
    <row r="102" spans="1:8" s="240" customFormat="1" x14ac:dyDescent="0.25">
      <c r="A102" s="203"/>
      <c r="B102" s="206" t="s">
        <v>845</v>
      </c>
      <c r="C102" s="169" t="s">
        <v>70</v>
      </c>
      <c r="D102" s="170">
        <v>7.5</v>
      </c>
      <c r="E102" s="171" t="s">
        <v>0</v>
      </c>
      <c r="F102" s="172"/>
      <c r="G102" s="171" t="s">
        <v>788</v>
      </c>
      <c r="H102" s="173">
        <f>D102*F102</f>
        <v>0</v>
      </c>
    </row>
    <row r="103" spans="1:8" s="240" customFormat="1" x14ac:dyDescent="0.25">
      <c r="A103" s="203"/>
      <c r="B103" s="206" t="s">
        <v>846</v>
      </c>
      <c r="C103" s="169" t="s">
        <v>1</v>
      </c>
      <c r="D103" s="170">
        <v>2</v>
      </c>
      <c r="E103" s="171" t="s">
        <v>0</v>
      </c>
      <c r="F103" s="172"/>
      <c r="G103" s="171" t="s">
        <v>788</v>
      </c>
      <c r="H103" s="173">
        <f>D103*F103</f>
        <v>0</v>
      </c>
    </row>
    <row r="104" spans="1:8" s="240" customFormat="1" x14ac:dyDescent="0.25">
      <c r="A104" s="203"/>
      <c r="B104" s="206"/>
      <c r="C104" s="169"/>
      <c r="D104" s="170"/>
      <c r="E104" s="171"/>
      <c r="F104" s="172"/>
      <c r="G104" s="171"/>
      <c r="H104" s="173"/>
    </row>
    <row r="105" spans="1:8" s="240" customFormat="1" ht="58.5" customHeight="1" x14ac:dyDescent="0.25">
      <c r="A105" s="203" t="s">
        <v>123</v>
      </c>
      <c r="B105" s="206" t="s">
        <v>1771</v>
      </c>
      <c r="C105" s="169" t="s">
        <v>1</v>
      </c>
      <c r="D105" s="170">
        <v>1</v>
      </c>
      <c r="E105" s="171" t="s">
        <v>0</v>
      </c>
      <c r="F105" s="172"/>
      <c r="G105" s="171" t="s">
        <v>788</v>
      </c>
      <c r="H105" s="173">
        <f>D105*F105</f>
        <v>0</v>
      </c>
    </row>
    <row r="106" spans="1:8" s="240" customFormat="1" x14ac:dyDescent="0.25">
      <c r="A106" s="203"/>
      <c r="B106" s="206"/>
      <c r="C106" s="169"/>
      <c r="D106" s="170"/>
      <c r="E106" s="171"/>
      <c r="F106" s="172"/>
      <c r="G106" s="171"/>
      <c r="H106" s="173"/>
    </row>
    <row r="107" spans="1:8" s="240" customFormat="1" ht="131.25" customHeight="1" x14ac:dyDescent="0.25">
      <c r="A107" s="203" t="s">
        <v>125</v>
      </c>
      <c r="B107" s="206" t="s">
        <v>1769</v>
      </c>
      <c r="C107" s="169" t="s">
        <v>70</v>
      </c>
      <c r="D107" s="170">
        <v>5.5</v>
      </c>
      <c r="E107" s="171" t="s">
        <v>0</v>
      </c>
      <c r="F107" s="172"/>
      <c r="G107" s="171" t="s">
        <v>788</v>
      </c>
      <c r="H107" s="173">
        <f>D107*F107</f>
        <v>0</v>
      </c>
    </row>
    <row r="108" spans="1:8" s="240" customFormat="1" x14ac:dyDescent="0.25">
      <c r="A108" s="203"/>
      <c r="B108" s="206"/>
      <c r="C108" s="169"/>
      <c r="D108" s="170"/>
      <c r="E108" s="171"/>
      <c r="F108" s="172"/>
      <c r="G108" s="171"/>
      <c r="H108" s="173"/>
    </row>
    <row r="109" spans="1:8" s="240" customFormat="1" ht="122.25" customHeight="1" x14ac:dyDescent="0.25">
      <c r="A109" s="203" t="s">
        <v>126</v>
      </c>
      <c r="B109" s="206" t="s">
        <v>847</v>
      </c>
      <c r="C109" s="169" t="s">
        <v>1</v>
      </c>
      <c r="D109" s="170">
        <v>1</v>
      </c>
      <c r="E109" s="171" t="s">
        <v>0</v>
      </c>
      <c r="F109" s="172"/>
      <c r="G109" s="171" t="s">
        <v>788</v>
      </c>
      <c r="H109" s="173">
        <f>D109*F109</f>
        <v>0</v>
      </c>
    </row>
    <row r="110" spans="1:8" s="240" customFormat="1" x14ac:dyDescent="0.25">
      <c r="A110" s="203"/>
      <c r="B110" s="206"/>
      <c r="C110" s="169"/>
      <c r="D110" s="170"/>
      <c r="E110" s="171"/>
      <c r="F110" s="172"/>
      <c r="G110" s="171"/>
      <c r="H110" s="173"/>
    </row>
    <row r="111" spans="1:8" s="240" customFormat="1" ht="178.5" customHeight="1" x14ac:dyDescent="0.25">
      <c r="A111" s="203" t="s">
        <v>128</v>
      </c>
      <c r="B111" s="229" t="s">
        <v>848</v>
      </c>
      <c r="C111" s="169" t="s">
        <v>1</v>
      </c>
      <c r="D111" s="170">
        <v>5</v>
      </c>
      <c r="E111" s="171" t="s">
        <v>0</v>
      </c>
      <c r="F111" s="172"/>
      <c r="G111" s="171" t="s">
        <v>788</v>
      </c>
      <c r="H111" s="173">
        <f>D111*F111</f>
        <v>0</v>
      </c>
    </row>
    <row r="112" spans="1:8" s="240" customFormat="1" x14ac:dyDescent="0.25">
      <c r="A112" s="203"/>
      <c r="B112" s="206"/>
      <c r="C112" s="169"/>
      <c r="D112" s="170"/>
      <c r="E112" s="171"/>
      <c r="F112" s="172"/>
      <c r="G112" s="171"/>
      <c r="H112" s="173"/>
    </row>
    <row r="113" spans="1:8" s="240" customFormat="1" ht="109.5" customHeight="1" x14ac:dyDescent="0.25">
      <c r="A113" s="203" t="s">
        <v>130</v>
      </c>
      <c r="B113" s="229" t="s">
        <v>849</v>
      </c>
      <c r="C113" s="169"/>
      <c r="D113" s="170"/>
      <c r="E113" s="171"/>
      <c r="F113" s="172"/>
      <c r="G113" s="171"/>
      <c r="H113" s="173"/>
    </row>
    <row r="114" spans="1:8" s="240" customFormat="1" x14ac:dyDescent="0.25">
      <c r="A114" s="203"/>
      <c r="B114" s="241" t="s">
        <v>841</v>
      </c>
      <c r="C114" s="169" t="s">
        <v>1</v>
      </c>
      <c r="D114" s="170">
        <v>2</v>
      </c>
      <c r="E114" s="171" t="s">
        <v>0</v>
      </c>
      <c r="F114" s="172"/>
      <c r="G114" s="171" t="s">
        <v>788</v>
      </c>
      <c r="H114" s="173">
        <f>D114*F114</f>
        <v>0</v>
      </c>
    </row>
    <row r="115" spans="1:8" s="240" customFormat="1" x14ac:dyDescent="0.25">
      <c r="B115" s="241" t="s">
        <v>850</v>
      </c>
      <c r="C115" s="169" t="s">
        <v>1</v>
      </c>
      <c r="D115" s="170">
        <v>1</v>
      </c>
      <c r="E115" s="171" t="s">
        <v>0</v>
      </c>
      <c r="F115" s="172"/>
      <c r="G115" s="171" t="s">
        <v>788</v>
      </c>
      <c r="H115" s="173">
        <f>D115*F115</f>
        <v>0</v>
      </c>
    </row>
    <row r="116" spans="1:8" s="240" customFormat="1" x14ac:dyDescent="0.25">
      <c r="B116" s="206"/>
      <c r="C116" s="169"/>
      <c r="D116" s="170"/>
      <c r="E116" s="171"/>
      <c r="F116" s="172"/>
      <c r="G116" s="171"/>
      <c r="H116" s="173"/>
    </row>
    <row r="117" spans="1:8" s="240" customFormat="1" ht="122.25" customHeight="1" x14ac:dyDescent="0.25">
      <c r="A117" s="210" t="s">
        <v>131</v>
      </c>
      <c r="B117" s="229" t="s">
        <v>851</v>
      </c>
      <c r="C117" s="169" t="s">
        <v>1</v>
      </c>
      <c r="D117" s="170">
        <v>1</v>
      </c>
      <c r="E117" s="171" t="s">
        <v>0</v>
      </c>
      <c r="F117" s="172"/>
      <c r="G117" s="171" t="s">
        <v>788</v>
      </c>
      <c r="H117" s="173">
        <f>D117*F117</f>
        <v>0</v>
      </c>
    </row>
    <row r="118" spans="1:8" s="240" customFormat="1" x14ac:dyDescent="0.25">
      <c r="A118" s="210"/>
      <c r="B118" s="241"/>
      <c r="C118" s="169"/>
      <c r="D118" s="170"/>
      <c r="E118" s="171"/>
      <c r="F118" s="172"/>
      <c r="G118" s="171"/>
      <c r="H118" s="173"/>
    </row>
    <row r="119" spans="1:8" s="240" customFormat="1" ht="26.4" x14ac:dyDescent="0.25">
      <c r="A119" s="210" t="s">
        <v>135</v>
      </c>
      <c r="B119" s="241" t="s">
        <v>852</v>
      </c>
      <c r="C119" s="169" t="s">
        <v>791</v>
      </c>
      <c r="D119" s="170">
        <v>1</v>
      </c>
      <c r="E119" s="171" t="s">
        <v>0</v>
      </c>
      <c r="F119" s="172"/>
      <c r="G119" s="171" t="s">
        <v>788</v>
      </c>
      <c r="H119" s="173">
        <f>D119*F119</f>
        <v>0</v>
      </c>
    </row>
    <row r="120" spans="1:8" x14ac:dyDescent="0.25">
      <c r="A120" s="203"/>
      <c r="B120" s="206"/>
      <c r="C120" s="169"/>
      <c r="D120" s="216"/>
      <c r="E120" s="171"/>
      <c r="F120" s="172"/>
      <c r="G120" s="171"/>
      <c r="H120" s="173"/>
    </row>
    <row r="121" spans="1:8" x14ac:dyDescent="0.25">
      <c r="A121" s="203" t="s">
        <v>139</v>
      </c>
      <c r="B121" s="206" t="s">
        <v>853</v>
      </c>
      <c r="C121" s="169" t="s">
        <v>70</v>
      </c>
      <c r="D121" s="170">
        <v>183</v>
      </c>
      <c r="E121" s="171" t="s">
        <v>0</v>
      </c>
      <c r="F121" s="172"/>
      <c r="G121" s="171" t="s">
        <v>788</v>
      </c>
      <c r="H121" s="173">
        <f>D121*F121</f>
        <v>0</v>
      </c>
    </row>
    <row r="122" spans="1:8" x14ac:dyDescent="0.25">
      <c r="A122" s="203"/>
      <c r="B122" s="206"/>
      <c r="C122" s="169"/>
      <c r="D122" s="170"/>
      <c r="E122" s="171"/>
      <c r="F122" s="172"/>
      <c r="G122" s="171"/>
      <c r="H122" s="173"/>
    </row>
    <row r="123" spans="1:8" x14ac:dyDescent="0.25">
      <c r="A123" s="242" t="str">
        <f>A84</f>
        <v>3.</v>
      </c>
      <c r="B123" s="243" t="str">
        <f>B84&amp;", UKUPNO"</f>
        <v>INSTALACIJA KANALIZACIJE , UKUPNO</v>
      </c>
      <c r="C123" s="244"/>
      <c r="D123" s="245"/>
      <c r="E123" s="246"/>
      <c r="F123" s="247"/>
      <c r="G123" s="248" t="s">
        <v>788</v>
      </c>
      <c r="H123" s="249">
        <f>SUM(H86:H121)</f>
        <v>0</v>
      </c>
    </row>
    <row r="124" spans="1:8" x14ac:dyDescent="0.25">
      <c r="A124" s="203"/>
      <c r="B124" s="206"/>
      <c r="C124" s="169"/>
      <c r="D124" s="170"/>
      <c r="E124" s="171"/>
      <c r="F124" s="172"/>
      <c r="G124" s="171"/>
      <c r="H124" s="173"/>
    </row>
    <row r="125" spans="1:8" x14ac:dyDescent="0.25">
      <c r="A125" s="199" t="s">
        <v>24</v>
      </c>
      <c r="B125" s="200" t="s">
        <v>854</v>
      </c>
      <c r="C125" s="169"/>
      <c r="D125" s="170"/>
      <c r="E125" s="171"/>
      <c r="F125" s="172"/>
      <c r="G125" s="171"/>
      <c r="H125" s="173"/>
    </row>
    <row r="126" spans="1:8" x14ac:dyDescent="0.25">
      <c r="A126" s="199"/>
      <c r="B126" s="200"/>
      <c r="C126" s="169"/>
      <c r="D126" s="170"/>
      <c r="E126" s="171"/>
      <c r="F126" s="172"/>
      <c r="G126" s="171"/>
      <c r="H126" s="173"/>
    </row>
    <row r="127" spans="1:8" s="257" customFormat="1" x14ac:dyDescent="0.25">
      <c r="A127" s="250"/>
      <c r="B127" s="251" t="s">
        <v>855</v>
      </c>
      <c r="C127" s="252"/>
      <c r="D127" s="253"/>
      <c r="E127" s="254"/>
      <c r="F127" s="255"/>
      <c r="G127" s="254"/>
      <c r="H127" s="256"/>
    </row>
    <row r="128" spans="1:8" s="257" customFormat="1" ht="26.4" x14ac:dyDescent="0.25">
      <c r="A128" s="250"/>
      <c r="B128" s="251" t="s">
        <v>856</v>
      </c>
      <c r="C128" s="252"/>
      <c r="D128" s="253"/>
      <c r="E128" s="254"/>
      <c r="F128" s="255"/>
      <c r="G128" s="254"/>
      <c r="H128" s="256"/>
    </row>
    <row r="129" spans="1:8" s="257" customFormat="1" ht="27" customHeight="1" x14ac:dyDescent="0.25">
      <c r="A129" s="250"/>
      <c r="B129" s="251" t="s">
        <v>857</v>
      </c>
      <c r="C129" s="252"/>
      <c r="D129" s="253"/>
      <c r="E129" s="254"/>
      <c r="F129" s="255"/>
      <c r="G129" s="254"/>
      <c r="H129" s="256"/>
    </row>
    <row r="130" spans="1:8" s="257" customFormat="1" x14ac:dyDescent="0.25">
      <c r="A130" s="250"/>
      <c r="B130" s="251"/>
      <c r="C130" s="252"/>
      <c r="D130" s="253"/>
      <c r="E130" s="254"/>
      <c r="F130" s="255"/>
      <c r="G130" s="254"/>
      <c r="H130" s="256"/>
    </row>
    <row r="131" spans="1:8" s="257" customFormat="1" ht="67.5" customHeight="1" x14ac:dyDescent="0.25">
      <c r="A131" s="250" t="s">
        <v>182</v>
      </c>
      <c r="B131" s="251" t="s">
        <v>1764</v>
      </c>
      <c r="C131" s="211" t="s">
        <v>1</v>
      </c>
      <c r="D131" s="253">
        <v>6</v>
      </c>
      <c r="E131" s="171" t="s">
        <v>0</v>
      </c>
      <c r="F131" s="255"/>
      <c r="G131" s="254"/>
      <c r="H131" s="256">
        <f>SUM(D131*F131)</f>
        <v>0</v>
      </c>
    </row>
    <row r="132" spans="1:8" s="257" customFormat="1" x14ac:dyDescent="0.25">
      <c r="A132" s="250"/>
      <c r="B132" s="258"/>
      <c r="C132" s="252"/>
      <c r="D132" s="259"/>
      <c r="E132" s="254"/>
      <c r="F132" s="255"/>
      <c r="G132" s="254"/>
      <c r="H132" s="256"/>
    </row>
    <row r="133" spans="1:8" s="257" customFormat="1" ht="79.5" customHeight="1" x14ac:dyDescent="0.25">
      <c r="A133" s="250" t="s">
        <v>183</v>
      </c>
      <c r="B133" s="258" t="s">
        <v>1761</v>
      </c>
      <c r="C133" s="252" t="s">
        <v>1</v>
      </c>
      <c r="D133" s="259">
        <v>6</v>
      </c>
      <c r="E133" s="254" t="s">
        <v>3</v>
      </c>
      <c r="F133" s="255"/>
      <c r="G133" s="254"/>
      <c r="H133" s="256">
        <f>SUM(D133*F133)</f>
        <v>0</v>
      </c>
    </row>
    <row r="134" spans="1:8" s="257" customFormat="1" x14ac:dyDescent="0.25">
      <c r="A134" s="250"/>
      <c r="B134" s="260"/>
      <c r="C134" s="252"/>
      <c r="D134" s="261"/>
      <c r="E134" s="261"/>
      <c r="F134" s="261"/>
      <c r="G134" s="261"/>
      <c r="H134" s="261"/>
    </row>
    <row r="135" spans="1:8" s="257" customFormat="1" ht="54" customHeight="1" x14ac:dyDescent="0.25">
      <c r="A135" s="250" t="s">
        <v>184</v>
      </c>
      <c r="B135" s="262" t="s">
        <v>1762</v>
      </c>
      <c r="C135" s="252" t="s">
        <v>1</v>
      </c>
      <c r="D135" s="253">
        <v>15</v>
      </c>
      <c r="E135" s="254" t="s">
        <v>3</v>
      </c>
      <c r="F135" s="255"/>
      <c r="G135" s="254"/>
      <c r="H135" s="256">
        <f>SUM(D135*F135)</f>
        <v>0</v>
      </c>
    </row>
    <row r="136" spans="1:8" s="257" customFormat="1" x14ac:dyDescent="0.25">
      <c r="A136" s="250"/>
      <c r="B136" s="262"/>
      <c r="C136" s="252"/>
      <c r="D136" s="253"/>
      <c r="E136" s="254"/>
      <c r="F136" s="255"/>
      <c r="G136" s="254"/>
      <c r="H136" s="256"/>
    </row>
    <row r="137" spans="1:8" s="257" customFormat="1" ht="66.75" customHeight="1" x14ac:dyDescent="0.25">
      <c r="A137" s="250" t="s">
        <v>186</v>
      </c>
      <c r="B137" s="258" t="s">
        <v>858</v>
      </c>
      <c r="C137" s="252" t="s">
        <v>1</v>
      </c>
      <c r="D137" s="253">
        <v>15</v>
      </c>
      <c r="E137" s="254" t="s">
        <v>3</v>
      </c>
      <c r="F137" s="255"/>
      <c r="G137" s="254"/>
      <c r="H137" s="256">
        <f>SUM(D137*F137)</f>
        <v>0</v>
      </c>
    </row>
    <row r="138" spans="1:8" s="257" customFormat="1" x14ac:dyDescent="0.25">
      <c r="A138" s="250"/>
      <c r="B138" s="251"/>
      <c r="C138" s="252"/>
      <c r="D138" s="261"/>
      <c r="E138" s="261"/>
      <c r="F138" s="261"/>
      <c r="G138" s="261"/>
      <c r="H138" s="261"/>
    </row>
    <row r="139" spans="1:8" s="257" customFormat="1" ht="57.75" customHeight="1" x14ac:dyDescent="0.25">
      <c r="A139" s="250" t="s">
        <v>327</v>
      </c>
      <c r="B139" s="251" t="s">
        <v>1763</v>
      </c>
      <c r="C139" s="252" t="s">
        <v>1</v>
      </c>
      <c r="D139" s="253">
        <v>15</v>
      </c>
      <c r="E139" s="254" t="s">
        <v>3</v>
      </c>
      <c r="F139" s="255"/>
      <c r="G139" s="254"/>
      <c r="H139" s="256">
        <f>SUM(D139*F139)</f>
        <v>0</v>
      </c>
    </row>
    <row r="140" spans="1:8" s="257" customFormat="1" x14ac:dyDescent="0.25">
      <c r="A140" s="250"/>
      <c r="B140" s="251"/>
      <c r="C140" s="252"/>
      <c r="D140" s="253"/>
      <c r="E140" s="254"/>
      <c r="F140" s="255"/>
      <c r="G140" s="254"/>
      <c r="H140" s="256"/>
    </row>
    <row r="141" spans="1:8" s="257" customFormat="1" ht="78.75" customHeight="1" x14ac:dyDescent="0.25">
      <c r="A141" s="250" t="s">
        <v>328</v>
      </c>
      <c r="B141" s="251" t="s">
        <v>1765</v>
      </c>
      <c r="C141" s="252" t="s">
        <v>1</v>
      </c>
      <c r="D141" s="253">
        <v>1</v>
      </c>
      <c r="E141" s="254" t="s">
        <v>3</v>
      </c>
      <c r="F141" s="255"/>
      <c r="G141" s="254"/>
      <c r="H141" s="256">
        <f>SUM(D141*F141)</f>
        <v>0</v>
      </c>
    </row>
    <row r="142" spans="1:8" s="257" customFormat="1" x14ac:dyDescent="0.25">
      <c r="A142" s="250"/>
      <c r="B142" s="251"/>
      <c r="C142" s="252"/>
      <c r="D142" s="253"/>
      <c r="E142" s="254"/>
      <c r="F142" s="255"/>
      <c r="G142" s="254"/>
      <c r="H142" s="256"/>
    </row>
    <row r="143" spans="1:8" s="257" customFormat="1" ht="68.25" customHeight="1" x14ac:dyDescent="0.25">
      <c r="A143" s="250" t="s">
        <v>330</v>
      </c>
      <c r="B143" s="251" t="s">
        <v>1766</v>
      </c>
      <c r="C143" s="252" t="s">
        <v>1</v>
      </c>
      <c r="D143" s="174">
        <v>1</v>
      </c>
      <c r="E143" s="174" t="s">
        <v>3</v>
      </c>
      <c r="F143" s="174"/>
      <c r="G143" s="174"/>
      <c r="H143" s="174">
        <f>SUM(D143*F143)</f>
        <v>0</v>
      </c>
    </row>
    <row r="144" spans="1:8" s="257" customFormat="1" x14ac:dyDescent="0.25">
      <c r="A144" s="250"/>
      <c r="B144" s="251"/>
      <c r="C144" s="252"/>
      <c r="D144" s="253"/>
      <c r="E144" s="254"/>
      <c r="F144" s="255"/>
      <c r="G144" s="254"/>
      <c r="H144" s="256"/>
    </row>
    <row r="145" spans="1:8" s="257" customFormat="1" ht="52.8" x14ac:dyDescent="0.25">
      <c r="A145" s="250" t="s">
        <v>331</v>
      </c>
      <c r="B145" s="251" t="s">
        <v>1767</v>
      </c>
      <c r="C145" s="263" t="s">
        <v>1</v>
      </c>
      <c r="D145" s="259">
        <v>1</v>
      </c>
      <c r="E145" s="254" t="s">
        <v>3</v>
      </c>
      <c r="F145" s="255"/>
      <c r="G145" s="254"/>
      <c r="H145" s="256">
        <f>SUM(D145*F145)</f>
        <v>0</v>
      </c>
    </row>
    <row r="146" spans="1:8" s="257" customFormat="1" x14ac:dyDescent="0.25">
      <c r="A146" s="250"/>
      <c r="B146" s="251"/>
      <c r="C146" s="252"/>
      <c r="D146" s="253"/>
      <c r="E146" s="254"/>
      <c r="F146" s="255"/>
      <c r="G146" s="254"/>
      <c r="H146" s="256"/>
    </row>
    <row r="147" spans="1:8" s="257" customFormat="1" ht="67.5" customHeight="1" x14ac:dyDescent="0.25">
      <c r="A147" s="250" t="s">
        <v>334</v>
      </c>
      <c r="B147" s="251" t="s">
        <v>1759</v>
      </c>
      <c r="C147" s="263" t="s">
        <v>1</v>
      </c>
      <c r="D147" s="259">
        <v>1</v>
      </c>
      <c r="E147" s="254" t="s">
        <v>3</v>
      </c>
      <c r="F147" s="255"/>
      <c r="G147" s="254"/>
      <c r="H147" s="256">
        <f>SUM(D147*F147)</f>
        <v>0</v>
      </c>
    </row>
    <row r="148" spans="1:8" s="257" customFormat="1" x14ac:dyDescent="0.25">
      <c r="A148" s="250"/>
      <c r="B148" s="251"/>
      <c r="C148" s="252"/>
      <c r="D148" s="259"/>
      <c r="E148" s="254"/>
      <c r="F148" s="255"/>
      <c r="G148" s="254"/>
      <c r="H148" s="256"/>
    </row>
    <row r="149" spans="1:8" s="257" customFormat="1" ht="39.6" x14ac:dyDescent="0.25">
      <c r="A149" s="250" t="s">
        <v>337</v>
      </c>
      <c r="B149" s="251" t="s">
        <v>1760</v>
      </c>
      <c r="C149" s="261" t="s">
        <v>1</v>
      </c>
      <c r="D149" s="253">
        <v>1</v>
      </c>
      <c r="E149" s="254" t="s">
        <v>3</v>
      </c>
      <c r="F149" s="255"/>
      <c r="G149" s="254"/>
      <c r="H149" s="256">
        <f>SUM(D149*F149)</f>
        <v>0</v>
      </c>
    </row>
    <row r="150" spans="1:8" s="257" customFormat="1" x14ac:dyDescent="0.25">
      <c r="A150" s="264"/>
      <c r="B150" s="265"/>
      <c r="C150" s="252"/>
      <c r="D150" s="253"/>
      <c r="E150" s="254"/>
      <c r="F150" s="255"/>
      <c r="G150" s="254"/>
      <c r="H150" s="256"/>
    </row>
    <row r="151" spans="1:8" s="257" customFormat="1" ht="55.5" customHeight="1" x14ac:dyDescent="0.25">
      <c r="A151" s="266" t="s">
        <v>338</v>
      </c>
      <c r="B151" s="262" t="s">
        <v>859</v>
      </c>
      <c r="C151" s="263" t="s">
        <v>1</v>
      </c>
      <c r="D151" s="253">
        <v>1</v>
      </c>
      <c r="E151" s="254" t="s">
        <v>3</v>
      </c>
      <c r="F151" s="255"/>
      <c r="G151" s="254"/>
      <c r="H151" s="256">
        <f>SUM(D151*F151)</f>
        <v>0</v>
      </c>
    </row>
    <row r="152" spans="1:8" s="257" customFormat="1" x14ac:dyDescent="0.25">
      <c r="A152" s="250"/>
      <c r="B152" s="251"/>
      <c r="C152" s="252"/>
      <c r="D152" s="253"/>
      <c r="E152" s="254"/>
      <c r="F152" s="255"/>
      <c r="G152" s="254"/>
      <c r="H152" s="256"/>
    </row>
    <row r="153" spans="1:8" s="257" customFormat="1" ht="52.5" customHeight="1" x14ac:dyDescent="0.25">
      <c r="A153" s="250" t="s">
        <v>340</v>
      </c>
      <c r="B153" s="251" t="s">
        <v>860</v>
      </c>
      <c r="C153" s="252" t="s">
        <v>1</v>
      </c>
      <c r="D153" s="253">
        <v>1</v>
      </c>
      <c r="E153" s="254" t="s">
        <v>3</v>
      </c>
      <c r="F153" s="255"/>
      <c r="G153" s="254"/>
      <c r="H153" s="256">
        <f>SUM(D153*F153)</f>
        <v>0</v>
      </c>
    </row>
    <row r="154" spans="1:8" s="257" customFormat="1" x14ac:dyDescent="0.25">
      <c r="A154" s="250"/>
      <c r="B154" s="251"/>
      <c r="C154" s="240"/>
      <c r="D154" s="240"/>
      <c r="E154" s="240"/>
      <c r="F154" s="240"/>
      <c r="G154" s="240"/>
      <c r="H154" s="240"/>
    </row>
    <row r="155" spans="1:8" s="257" customFormat="1" ht="54.75" customHeight="1" x14ac:dyDescent="0.25">
      <c r="A155" s="250" t="s">
        <v>342</v>
      </c>
      <c r="B155" s="251" t="s">
        <v>1758</v>
      </c>
      <c r="C155" s="252" t="s">
        <v>1</v>
      </c>
      <c r="D155" s="253">
        <v>2</v>
      </c>
      <c r="E155" s="254" t="s">
        <v>3</v>
      </c>
      <c r="F155" s="255"/>
      <c r="G155" s="254"/>
      <c r="H155" s="256">
        <f>SUM(D155*F155)</f>
        <v>0</v>
      </c>
    </row>
    <row r="156" spans="1:8" s="257" customFormat="1" x14ac:dyDescent="0.25">
      <c r="A156" s="250"/>
      <c r="B156" s="251"/>
      <c r="C156" s="252"/>
      <c r="D156" s="253"/>
      <c r="E156" s="254"/>
      <c r="F156" s="255"/>
      <c r="G156" s="254"/>
      <c r="H156" s="256"/>
    </row>
    <row r="157" spans="1:8" s="257" customFormat="1" ht="66.75" customHeight="1" x14ac:dyDescent="0.25">
      <c r="A157" s="250" t="s">
        <v>861</v>
      </c>
      <c r="B157" s="251" t="s">
        <v>1768</v>
      </c>
      <c r="C157" s="252" t="s">
        <v>1</v>
      </c>
      <c r="D157" s="253">
        <v>9</v>
      </c>
      <c r="E157" s="254" t="s">
        <v>3</v>
      </c>
      <c r="F157" s="255"/>
      <c r="G157" s="254"/>
      <c r="H157" s="256">
        <f>SUM(D157*F157)</f>
        <v>0</v>
      </c>
    </row>
    <row r="158" spans="1:8" s="257" customFormat="1" x14ac:dyDescent="0.25">
      <c r="A158" s="250"/>
      <c r="B158" s="251"/>
      <c r="C158" s="252"/>
      <c r="D158" s="253"/>
      <c r="E158" s="254"/>
      <c r="F158" s="255"/>
      <c r="G158" s="254"/>
      <c r="H158" s="256"/>
    </row>
    <row r="159" spans="1:8" s="257" customFormat="1" ht="39" customHeight="1" x14ac:dyDescent="0.25">
      <c r="A159" s="250" t="s">
        <v>862</v>
      </c>
      <c r="B159" s="251" t="s">
        <v>1757</v>
      </c>
      <c r="C159" s="252" t="s">
        <v>1</v>
      </c>
      <c r="D159" s="259">
        <v>7</v>
      </c>
      <c r="E159" s="254" t="s">
        <v>3</v>
      </c>
      <c r="F159" s="255"/>
      <c r="G159" s="254"/>
      <c r="H159" s="256">
        <f>SUM(D159*F159)</f>
        <v>0</v>
      </c>
    </row>
    <row r="160" spans="1:8" s="257" customFormat="1" x14ac:dyDescent="0.25">
      <c r="A160" s="250"/>
      <c r="B160" s="251"/>
      <c r="C160" s="252"/>
      <c r="D160" s="253"/>
      <c r="E160" s="254"/>
      <c r="F160" s="255"/>
      <c r="G160" s="254"/>
      <c r="H160" s="256"/>
    </row>
    <row r="161" spans="1:8" s="257" customFormat="1" ht="41.25" customHeight="1" x14ac:dyDescent="0.25">
      <c r="A161" s="250" t="s">
        <v>863</v>
      </c>
      <c r="B161" s="251" t="s">
        <v>1756</v>
      </c>
      <c r="C161" s="252" t="s">
        <v>1</v>
      </c>
      <c r="D161" s="253">
        <v>7</v>
      </c>
      <c r="E161" s="254" t="s">
        <v>3</v>
      </c>
      <c r="F161" s="255"/>
      <c r="G161" s="254"/>
      <c r="H161" s="256">
        <f>SUM(D161*F161)</f>
        <v>0</v>
      </c>
    </row>
    <row r="162" spans="1:8" x14ac:dyDescent="0.25">
      <c r="A162" s="199"/>
      <c r="B162" s="200"/>
      <c r="C162" s="169"/>
      <c r="D162" s="170"/>
      <c r="E162" s="171"/>
      <c r="F162" s="172"/>
      <c r="G162" s="171"/>
      <c r="H162" s="173"/>
    </row>
    <row r="163" spans="1:8" x14ac:dyDescent="0.25">
      <c r="A163" s="242" t="str">
        <f>A125</f>
        <v>4.</v>
      </c>
      <c r="B163" s="243" t="s">
        <v>864</v>
      </c>
      <c r="C163" s="244"/>
      <c r="D163" s="245"/>
      <c r="E163" s="246"/>
      <c r="F163" s="247"/>
      <c r="G163" s="248" t="s">
        <v>788</v>
      </c>
      <c r="H163" s="249">
        <f>SUM(H131:H162)</f>
        <v>0</v>
      </c>
    </row>
    <row r="164" spans="1:8" x14ac:dyDescent="0.25">
      <c r="A164" s="203"/>
      <c r="B164" s="206"/>
      <c r="C164" s="169"/>
      <c r="D164" s="170"/>
      <c r="E164" s="171"/>
      <c r="F164" s="172"/>
      <c r="G164" s="171"/>
      <c r="H164" s="173"/>
    </row>
    <row r="165" spans="1:8" x14ac:dyDescent="0.25">
      <c r="A165" s="199"/>
      <c r="B165" s="267"/>
      <c r="C165" s="268"/>
      <c r="D165" s="269"/>
      <c r="E165" s="270"/>
      <c r="F165" s="271"/>
      <c r="G165" s="271"/>
      <c r="H165" s="272"/>
    </row>
    <row r="166" spans="1:8" x14ac:dyDescent="0.25">
      <c r="A166" s="199" t="s">
        <v>25</v>
      </c>
      <c r="B166" s="200" t="s">
        <v>865</v>
      </c>
      <c r="C166" s="268"/>
      <c r="D166" s="269"/>
      <c r="E166" s="270"/>
      <c r="F166" s="271"/>
      <c r="G166" s="271"/>
      <c r="H166" s="272"/>
    </row>
    <row r="167" spans="1:8" x14ac:dyDescent="0.25">
      <c r="A167" s="199"/>
      <c r="B167" s="267"/>
      <c r="C167" s="268"/>
      <c r="D167" s="269"/>
      <c r="E167" s="270"/>
      <c r="F167" s="271"/>
      <c r="G167" s="271"/>
      <c r="H167" s="272"/>
    </row>
    <row r="168" spans="1:8" ht="39.6" x14ac:dyDescent="0.25">
      <c r="A168" s="273"/>
      <c r="B168" s="274" t="s">
        <v>866</v>
      </c>
      <c r="C168" s="275"/>
      <c r="D168" s="275"/>
      <c r="E168" s="276"/>
      <c r="F168" s="276"/>
      <c r="G168" s="277"/>
      <c r="H168" s="173"/>
    </row>
    <row r="169" spans="1:8" ht="39.6" x14ac:dyDescent="0.25">
      <c r="A169" s="273"/>
      <c r="B169" s="274" t="s">
        <v>867</v>
      </c>
      <c r="C169" s="275"/>
      <c r="D169" s="275"/>
      <c r="E169" s="276"/>
      <c r="F169" s="276"/>
      <c r="G169" s="277"/>
      <c r="H169" s="173"/>
    </row>
    <row r="170" spans="1:8" s="278" customFormat="1" ht="27.75" customHeight="1" x14ac:dyDescent="0.25">
      <c r="A170" s="273"/>
      <c r="B170" s="274" t="s">
        <v>868</v>
      </c>
      <c r="C170" s="275"/>
      <c r="D170" s="275"/>
      <c r="E170" s="276"/>
      <c r="F170" s="276"/>
      <c r="G170" s="277"/>
    </row>
    <row r="171" spans="1:8" ht="40.5" customHeight="1" x14ac:dyDescent="0.25">
      <c r="A171" s="273"/>
      <c r="B171" s="274" t="s">
        <v>869</v>
      </c>
      <c r="C171" s="275"/>
      <c r="D171" s="275"/>
      <c r="E171" s="276"/>
      <c r="F171" s="276"/>
      <c r="G171" s="277"/>
      <c r="H171" s="173"/>
    </row>
    <row r="172" spans="1:8" ht="96" customHeight="1" x14ac:dyDescent="0.25">
      <c r="A172" s="279"/>
      <c r="B172" s="280" t="s">
        <v>870</v>
      </c>
      <c r="C172" s="281"/>
      <c r="D172" s="281"/>
      <c r="E172" s="282"/>
      <c r="F172" s="282"/>
      <c r="G172" s="283"/>
    </row>
    <row r="173" spans="1:8" ht="92.25" customHeight="1" x14ac:dyDescent="0.25">
      <c r="A173" s="279"/>
      <c r="B173" s="280" t="s">
        <v>871</v>
      </c>
      <c r="C173" s="281"/>
      <c r="D173" s="281"/>
      <c r="E173" s="282"/>
      <c r="F173" s="282"/>
      <c r="G173" s="283"/>
    </row>
    <row r="174" spans="1:8" ht="42.75" customHeight="1" x14ac:dyDescent="0.25">
      <c r="A174" s="273"/>
      <c r="B174" s="274" t="s">
        <v>872</v>
      </c>
      <c r="C174" s="275"/>
      <c r="D174" s="275"/>
      <c r="E174" s="276"/>
      <c r="F174" s="276"/>
      <c r="G174" s="277"/>
    </row>
    <row r="175" spans="1:8" x14ac:dyDescent="0.25">
      <c r="A175" s="284"/>
      <c r="B175" s="285"/>
      <c r="C175" s="276"/>
      <c r="D175" s="276"/>
      <c r="E175" s="276"/>
      <c r="F175" s="276"/>
      <c r="G175" s="277"/>
    </row>
    <row r="176" spans="1:8" ht="120.75" customHeight="1" x14ac:dyDescent="0.25">
      <c r="A176" s="286" t="s">
        <v>243</v>
      </c>
      <c r="B176" s="287" t="s">
        <v>1860</v>
      </c>
      <c r="C176" s="276"/>
      <c r="D176" s="276"/>
      <c r="E176" s="276"/>
      <c r="F176" s="276"/>
      <c r="G176" s="277"/>
    </row>
    <row r="177" spans="1:8" ht="45.75" customHeight="1" x14ac:dyDescent="0.25">
      <c r="A177" s="284"/>
      <c r="B177" s="287" t="s">
        <v>1806</v>
      </c>
      <c r="C177" s="289" t="s">
        <v>1</v>
      </c>
      <c r="D177" s="276">
        <v>6</v>
      </c>
      <c r="E177" s="171" t="s">
        <v>799</v>
      </c>
      <c r="F177" s="172"/>
      <c r="G177" s="171" t="s">
        <v>788</v>
      </c>
      <c r="H177" s="173">
        <f>D177*F177</f>
        <v>0</v>
      </c>
    </row>
    <row r="178" spans="1:8" x14ac:dyDescent="0.25">
      <c r="A178" s="284"/>
      <c r="B178" s="288" t="s">
        <v>1805</v>
      </c>
      <c r="C178" s="289" t="s">
        <v>1</v>
      </c>
      <c r="D178" s="276">
        <v>6</v>
      </c>
      <c r="E178" s="171" t="s">
        <v>799</v>
      </c>
      <c r="F178" s="172"/>
      <c r="G178" s="171" t="s">
        <v>788</v>
      </c>
      <c r="H178" s="173">
        <f>D178*F178</f>
        <v>0</v>
      </c>
    </row>
    <row r="179" spans="1:8" x14ac:dyDescent="0.25">
      <c r="A179" s="284"/>
      <c r="B179" s="288"/>
      <c r="C179" s="289"/>
      <c r="D179" s="276"/>
      <c r="E179" s="276"/>
      <c r="F179" s="276"/>
      <c r="G179" s="277"/>
    </row>
    <row r="180" spans="1:8" ht="42" customHeight="1" x14ac:dyDescent="0.25">
      <c r="A180" s="284"/>
      <c r="B180" s="288" t="s">
        <v>1803</v>
      </c>
      <c r="C180" s="289"/>
      <c r="D180" s="276"/>
      <c r="E180" s="276"/>
      <c r="F180" s="276"/>
      <c r="G180" s="277"/>
    </row>
    <row r="181" spans="1:8" ht="13.8" x14ac:dyDescent="0.25">
      <c r="A181" s="284"/>
      <c r="B181" s="288" t="s">
        <v>873</v>
      </c>
      <c r="C181" s="290" t="s">
        <v>70</v>
      </c>
      <c r="D181" s="291">
        <v>10</v>
      </c>
      <c r="E181" s="171" t="s">
        <v>799</v>
      </c>
      <c r="F181" s="172"/>
      <c r="G181" s="171" t="s">
        <v>788</v>
      </c>
      <c r="H181" s="173">
        <f>D181*F181</f>
        <v>0</v>
      </c>
    </row>
    <row r="182" spans="1:8" ht="13.8" x14ac:dyDescent="0.25">
      <c r="A182" s="284"/>
      <c r="B182" s="288" t="s">
        <v>874</v>
      </c>
      <c r="C182" s="290" t="s">
        <v>70</v>
      </c>
      <c r="D182" s="291">
        <v>75</v>
      </c>
      <c r="E182" s="171" t="s">
        <v>799</v>
      </c>
      <c r="F182" s="172"/>
      <c r="G182" s="171" t="s">
        <v>788</v>
      </c>
      <c r="H182" s="173">
        <f>D182*F182</f>
        <v>0</v>
      </c>
    </row>
    <row r="183" spans="1:8" ht="13.8" x14ac:dyDescent="0.25">
      <c r="A183" s="284"/>
      <c r="B183" s="288" t="s">
        <v>875</v>
      </c>
      <c r="C183" s="290" t="s">
        <v>70</v>
      </c>
      <c r="D183" s="291">
        <v>10</v>
      </c>
      <c r="E183" s="171" t="s">
        <v>799</v>
      </c>
      <c r="F183" s="172"/>
      <c r="G183" s="171" t="s">
        <v>788</v>
      </c>
      <c r="H183" s="173">
        <f>D183*F183</f>
        <v>0</v>
      </c>
    </row>
    <row r="184" spans="1:8" ht="13.8" x14ac:dyDescent="0.25">
      <c r="A184" s="284"/>
      <c r="B184" s="288" t="s">
        <v>876</v>
      </c>
      <c r="C184" s="290" t="s">
        <v>70</v>
      </c>
      <c r="D184" s="291">
        <v>10</v>
      </c>
      <c r="E184" s="171" t="s">
        <v>799</v>
      </c>
      <c r="F184" s="172"/>
      <c r="G184" s="171" t="s">
        <v>788</v>
      </c>
      <c r="H184" s="173">
        <f>D184*F184</f>
        <v>0</v>
      </c>
    </row>
    <row r="185" spans="1:8" x14ac:dyDescent="0.25">
      <c r="A185" s="284"/>
      <c r="B185" s="287"/>
      <c r="C185" s="276"/>
      <c r="D185" s="276"/>
      <c r="E185" s="276"/>
      <c r="F185" s="276"/>
      <c r="G185" s="277"/>
    </row>
    <row r="186" spans="1:8" ht="66" x14ac:dyDescent="0.25">
      <c r="A186" s="284"/>
      <c r="B186" s="288" t="s">
        <v>877</v>
      </c>
      <c r="C186" s="289" t="s">
        <v>70</v>
      </c>
      <c r="D186" s="276">
        <v>30</v>
      </c>
      <c r="E186" s="171" t="s">
        <v>799</v>
      </c>
      <c r="F186" s="172"/>
      <c r="G186" s="171" t="s">
        <v>788</v>
      </c>
      <c r="H186" s="173">
        <f>D186*F186</f>
        <v>0</v>
      </c>
    </row>
    <row r="187" spans="1:8" ht="66.150000000000006" customHeight="1" x14ac:dyDescent="0.25">
      <c r="A187" s="284"/>
      <c r="B187" s="287" t="s">
        <v>878</v>
      </c>
      <c r="C187" s="289" t="s">
        <v>70</v>
      </c>
      <c r="D187" s="276">
        <v>55</v>
      </c>
      <c r="E187" s="171" t="s">
        <v>799</v>
      </c>
      <c r="F187" s="172"/>
      <c r="G187" s="171" t="s">
        <v>788</v>
      </c>
      <c r="H187" s="173">
        <f>D187*F187</f>
        <v>0</v>
      </c>
    </row>
    <row r="188" spans="1:8" ht="54.75" customHeight="1" x14ac:dyDescent="0.25">
      <c r="A188" s="284"/>
      <c r="B188" s="288" t="s">
        <v>1804</v>
      </c>
      <c r="C188" s="289" t="s">
        <v>70</v>
      </c>
      <c r="D188" s="276">
        <v>25</v>
      </c>
      <c r="E188" s="171" t="s">
        <v>799</v>
      </c>
      <c r="F188" s="172"/>
      <c r="G188" s="171" t="s">
        <v>788</v>
      </c>
      <c r="H188" s="173">
        <f>D188*F188</f>
        <v>0</v>
      </c>
    </row>
    <row r="189" spans="1:8" ht="13.8" x14ac:dyDescent="0.25">
      <c r="A189" s="284"/>
      <c r="B189" s="292"/>
      <c r="C189" s="276"/>
      <c r="D189" s="276"/>
      <c r="E189" s="276"/>
      <c r="F189" s="276"/>
      <c r="G189" s="277"/>
    </row>
    <row r="190" spans="1:8" ht="30" customHeight="1" x14ac:dyDescent="0.25">
      <c r="A190" s="242" t="str">
        <f>A166</f>
        <v>5.</v>
      </c>
      <c r="B190" s="243" t="str">
        <f>B166&amp;", UKUPNO"</f>
        <v>ODVODNJA KROVNIH OBORINSKIH VODA , UKUPNO</v>
      </c>
      <c r="C190" s="232"/>
      <c r="D190" s="233"/>
      <c r="E190" s="234"/>
      <c r="F190" s="236"/>
      <c r="G190" s="236" t="s">
        <v>788</v>
      </c>
      <c r="H190" s="237">
        <f>SUM(H177:H188)</f>
        <v>0</v>
      </c>
    </row>
    <row r="431" spans="1:8" ht="15.6" x14ac:dyDescent="0.3">
      <c r="A431" s="293" t="s">
        <v>785</v>
      </c>
      <c r="B431" s="294" t="s">
        <v>879</v>
      </c>
      <c r="C431" s="295"/>
      <c r="D431" s="296"/>
      <c r="E431" s="297"/>
      <c r="F431" s="298"/>
      <c r="G431" s="298" t="s">
        <v>788</v>
      </c>
      <c r="H431" s="299">
        <f>H190+H163+H123+H81</f>
        <v>0</v>
      </c>
    </row>
  </sheetData>
  <conditionalFormatting sqref="A127:E130 A131:D131 A132:E133 A134:C134 A138:C139 D139:E139 A140:E148 A149:B149 D149:E149 A150:E161 A135:E136 A137:B137">
    <cfRule type="cellIs" dxfId="208" priority="3" stopIfTrue="1" operator="equal">
      <formula>"Rabat &lt; 0!!!"</formula>
    </cfRule>
    <cfRule type="cellIs" dxfId="207" priority="4" stopIfTrue="1" operator="equal">
      <formula>0</formula>
    </cfRule>
  </conditionalFormatting>
  <conditionalFormatting sqref="C137:E137">
    <cfRule type="cellIs" dxfId="206" priority="1" stopIfTrue="1" operator="equal">
      <formula>"Rabat &lt; 0!!!"</formula>
    </cfRule>
    <cfRule type="cellIs" dxfId="205" priority="2" stopIfTrue="1" operator="equal">
      <formula>0</formula>
    </cfRule>
  </conditionalFormatting>
  <pageMargins left="0.98425196850393704" right="0.39370078740157483" top="0.78740157480314965" bottom="0.78740157480314965" header="0.39370078740157483" footer="0.39370078740157483"/>
  <pageSetup paperSize="9" scale="90" firstPageNumber="86" orientation="portrait" useFirstPageNumber="1" r:id="rId1"/>
  <headerFooter scaleWithDoc="0">
    <oddHeader>&amp;L&amp;8PRIMORSKO GORANSKA ŽUPANIJA 
Adamićeva 10, 51000 Rijeka &amp;C&amp;8IZGRADNJA  DVORANE U KOMPLEKSU 
MEDICINSKE ŠKOLE I  DOMA UČENIKA – RIJEKA</oddHeader>
  </headerFooter>
  <rowBreaks count="10" manualBreakCount="10">
    <brk id="13" max="7" man="1"/>
    <brk id="33" max="7" man="1"/>
    <brk id="48" max="7" man="1"/>
    <brk id="71" max="7" man="1"/>
    <brk id="82" max="7" man="1"/>
    <brk id="106" max="7" man="1"/>
    <brk id="123" max="7" man="1"/>
    <brk id="143" max="7" man="1"/>
    <brk id="165" max="7" man="1"/>
    <brk id="178"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63"/>
  <sheetViews>
    <sheetView view="pageLayout" topLeftCell="A325" zoomScaleNormal="100" zoomScaleSheetLayoutView="100" workbookViewId="0">
      <selection activeCell="B241" sqref="B241"/>
    </sheetView>
  </sheetViews>
  <sheetFormatPr defaultColWidth="9.109375" defaultRowHeight="13.2" x14ac:dyDescent="0.25"/>
  <cols>
    <col min="1" max="1" width="7.33203125" style="1129" customWidth="1"/>
    <col min="2" max="2" width="43.6640625" style="1130" customWidth="1"/>
    <col min="3" max="3" width="7.33203125" style="1131" customWidth="1"/>
    <col min="4" max="4" width="5.6640625" style="1131" customWidth="1"/>
    <col min="5" max="5" width="3.6640625" style="1130" customWidth="1"/>
    <col min="6" max="6" width="11.6640625" style="813" customWidth="1"/>
    <col min="7" max="7" width="15.6640625" style="1132" customWidth="1"/>
    <col min="8" max="8" width="3.109375" style="813" customWidth="1"/>
    <col min="9" max="9" width="2.5546875" style="814" customWidth="1"/>
    <col min="10" max="16384" width="9.109375" style="815"/>
  </cols>
  <sheetData>
    <row r="1" spans="1:9" s="1031" customFormat="1" x14ac:dyDescent="0.25">
      <c r="A1" s="1152"/>
      <c r="B1" s="1153"/>
      <c r="C1" s="1154"/>
      <c r="D1" s="1154"/>
      <c r="E1" s="1153"/>
      <c r="F1" s="1155"/>
      <c r="G1" s="1156"/>
      <c r="H1" s="1155"/>
      <c r="I1" s="902"/>
    </row>
    <row r="2" spans="1:9" s="1161" customFormat="1" ht="28.5" customHeight="1" x14ac:dyDescent="0.25">
      <c r="A2" s="1157" t="s">
        <v>1656</v>
      </c>
      <c r="B2" s="1157" t="s">
        <v>407</v>
      </c>
      <c r="C2" s="1158"/>
      <c r="D2" s="1158"/>
      <c r="E2" s="1158"/>
      <c r="F2" s="1158"/>
      <c r="G2" s="1158"/>
      <c r="H2" s="1159"/>
      <c r="I2" s="1160"/>
    </row>
    <row r="3" spans="1:9" s="1161" customFormat="1" x14ac:dyDescent="0.25">
      <c r="A3" s="1162"/>
      <c r="B3" s="1163"/>
      <c r="C3" s="1164"/>
      <c r="D3" s="1164"/>
      <c r="E3" s="1164"/>
      <c r="F3" s="1124"/>
      <c r="G3" s="1165"/>
      <c r="H3" s="1159"/>
      <c r="I3" s="1160"/>
    </row>
    <row r="4" spans="1:9" s="1161" customFormat="1" ht="27" customHeight="1" x14ac:dyDescent="0.25">
      <c r="A4" s="1271" t="s">
        <v>415</v>
      </c>
      <c r="B4" s="1271"/>
      <c r="C4" s="1271"/>
      <c r="D4" s="1271"/>
      <c r="E4" s="1271"/>
      <c r="F4" s="1271"/>
      <c r="G4" s="1271"/>
      <c r="H4" s="1159"/>
      <c r="I4" s="1160"/>
    </row>
    <row r="5" spans="1:9" s="1161" customFormat="1" ht="39.75" customHeight="1" x14ac:dyDescent="0.25">
      <c r="A5" s="1271" t="s">
        <v>416</v>
      </c>
      <c r="B5" s="1271"/>
      <c r="C5" s="1271"/>
      <c r="D5" s="1271"/>
      <c r="E5" s="1271"/>
      <c r="F5" s="1271"/>
      <c r="G5" s="1271"/>
      <c r="H5" s="1159"/>
      <c r="I5" s="1160"/>
    </row>
    <row r="6" spans="1:9" s="1161" customFormat="1" ht="26.25" customHeight="1" x14ac:dyDescent="0.25">
      <c r="A6" s="1271" t="s">
        <v>1602</v>
      </c>
      <c r="B6" s="1276"/>
      <c r="C6" s="1276"/>
      <c r="D6" s="1276"/>
      <c r="E6" s="1276"/>
      <c r="F6" s="1276"/>
      <c r="G6" s="1276"/>
      <c r="H6" s="1159"/>
      <c r="I6" s="1160"/>
    </row>
    <row r="7" spans="1:9" s="1161" customFormat="1" ht="39.75" customHeight="1" x14ac:dyDescent="0.25">
      <c r="A7" s="1271" t="s">
        <v>1603</v>
      </c>
      <c r="B7" s="1276"/>
      <c r="C7" s="1276"/>
      <c r="D7" s="1276"/>
      <c r="E7" s="1276"/>
      <c r="F7" s="1276"/>
      <c r="G7" s="1276"/>
      <c r="H7" s="1159"/>
      <c r="I7" s="1160"/>
    </row>
    <row r="8" spans="1:9" s="1161" customFormat="1" ht="27" customHeight="1" x14ac:dyDescent="0.25">
      <c r="A8" s="1271" t="s">
        <v>1604</v>
      </c>
      <c r="B8" s="1276"/>
      <c r="C8" s="1276"/>
      <c r="D8" s="1276"/>
      <c r="E8" s="1276"/>
      <c r="F8" s="1276"/>
      <c r="G8" s="1276"/>
      <c r="H8" s="1159"/>
      <c r="I8" s="1160"/>
    </row>
    <row r="9" spans="1:9" s="1161" customFormat="1" x14ac:dyDescent="0.25">
      <c r="A9" s="1271" t="s">
        <v>1605</v>
      </c>
      <c r="B9" s="1276"/>
      <c r="C9" s="1276"/>
      <c r="D9" s="1276"/>
      <c r="E9" s="1276"/>
      <c r="F9" s="1276"/>
      <c r="G9" s="1276"/>
      <c r="H9" s="1159"/>
      <c r="I9" s="1160"/>
    </row>
    <row r="10" spans="1:9" s="1161" customFormat="1" x14ac:dyDescent="0.25">
      <c r="A10" s="1271" t="s">
        <v>1606</v>
      </c>
      <c r="B10" s="1271"/>
      <c r="C10" s="1271"/>
      <c r="D10" s="1271"/>
      <c r="E10" s="1271"/>
      <c r="F10" s="1271"/>
      <c r="G10" s="1271"/>
      <c r="H10" s="1159"/>
      <c r="I10" s="1160"/>
    </row>
    <row r="11" spans="1:9" s="1161" customFormat="1" x14ac:dyDescent="0.25">
      <c r="A11" s="1166"/>
      <c r="B11" s="1162"/>
      <c r="C11" s="1164"/>
      <c r="D11" s="1164"/>
      <c r="E11" s="1164"/>
      <c r="F11" s="1124"/>
      <c r="G11" s="1165"/>
      <c r="H11" s="1159"/>
      <c r="I11" s="1167"/>
    </row>
    <row r="12" spans="1:9" s="1161" customFormat="1" x14ac:dyDescent="0.25">
      <c r="A12" s="1168"/>
      <c r="B12" s="1169"/>
      <c r="C12" s="1170"/>
      <c r="D12" s="1170"/>
      <c r="E12" s="1170"/>
      <c r="F12" s="1170"/>
      <c r="G12" s="1171"/>
      <c r="H12" s="1159"/>
      <c r="I12" s="1160"/>
    </row>
    <row r="13" spans="1:9" s="1161" customFormat="1" ht="15.6" x14ac:dyDescent="0.25">
      <c r="A13" s="1157" t="s">
        <v>408</v>
      </c>
      <c r="B13" s="1157" t="s">
        <v>417</v>
      </c>
      <c r="C13" s="1164"/>
      <c r="D13" s="1164"/>
      <c r="E13" s="1164"/>
      <c r="F13" s="1124"/>
      <c r="G13" s="1165"/>
      <c r="H13" s="1159"/>
      <c r="I13" s="1160"/>
    </row>
    <row r="14" spans="1:9" s="1161" customFormat="1" x14ac:dyDescent="0.25">
      <c r="A14" s="1166"/>
      <c r="B14" s="1166"/>
      <c r="C14" s="1164"/>
      <c r="D14" s="1164"/>
      <c r="E14" s="1164"/>
      <c r="F14" s="1124"/>
      <c r="G14" s="1165"/>
      <c r="H14" s="1159"/>
      <c r="I14" s="1160"/>
    </row>
    <row r="15" spans="1:9" s="1161" customFormat="1" ht="39.6" x14ac:dyDescent="0.25">
      <c r="A15" s="1168" t="s">
        <v>418</v>
      </c>
      <c r="B15" s="1123" t="s">
        <v>419</v>
      </c>
      <c r="C15" s="1164" t="s">
        <v>2</v>
      </c>
      <c r="D15" s="1164">
        <v>10</v>
      </c>
      <c r="E15" s="1164" t="s">
        <v>0</v>
      </c>
      <c r="F15" s="1124"/>
      <c r="G15" s="1165">
        <f t="shared" ref="G15" si="0">D15*F15</f>
        <v>0</v>
      </c>
      <c r="H15" s="1159"/>
      <c r="I15" s="1160"/>
    </row>
    <row r="16" spans="1:9" s="1161" customFormat="1" x14ac:dyDescent="0.25">
      <c r="A16" s="1168"/>
      <c r="B16" s="1166"/>
      <c r="C16" s="1164"/>
      <c r="D16" s="1164"/>
      <c r="E16" s="1164"/>
      <c r="F16" s="1124"/>
      <c r="G16" s="1165"/>
      <c r="H16" s="1159"/>
      <c r="I16" s="1160"/>
    </row>
    <row r="17" spans="1:9" s="1161" customFormat="1" ht="39.6" x14ac:dyDescent="0.25">
      <c r="A17" s="1168" t="s">
        <v>420</v>
      </c>
      <c r="B17" s="1123" t="s">
        <v>421</v>
      </c>
      <c r="C17" s="1164" t="s">
        <v>2</v>
      </c>
      <c r="D17" s="1164">
        <v>35</v>
      </c>
      <c r="E17" s="1164" t="s">
        <v>0</v>
      </c>
      <c r="F17" s="1124"/>
      <c r="G17" s="1165">
        <f t="shared" ref="G17" si="1">D17*F17</f>
        <v>0</v>
      </c>
      <c r="H17" s="1159"/>
      <c r="I17" s="1160"/>
    </row>
    <row r="18" spans="1:9" s="1161" customFormat="1" x14ac:dyDescent="0.25">
      <c r="A18" s="1168"/>
      <c r="B18" s="1166"/>
      <c r="C18" s="1164"/>
      <c r="D18" s="1164"/>
      <c r="E18" s="1164"/>
      <c r="F18" s="1124"/>
      <c r="G18" s="1165"/>
      <c r="H18" s="1159"/>
      <c r="I18" s="1160"/>
    </row>
    <row r="19" spans="1:9" s="1161" customFormat="1" ht="39.6" x14ac:dyDescent="0.25">
      <c r="A19" s="1168" t="s">
        <v>422</v>
      </c>
      <c r="B19" s="1123" t="s">
        <v>423</v>
      </c>
      <c r="C19" s="1164" t="s">
        <v>2</v>
      </c>
      <c r="D19" s="1164">
        <v>50</v>
      </c>
      <c r="E19" s="1164" t="s">
        <v>0</v>
      </c>
      <c r="F19" s="1124"/>
      <c r="G19" s="1165">
        <f t="shared" ref="G19" si="2">D19*F19</f>
        <v>0</v>
      </c>
      <c r="H19" s="1159"/>
      <c r="I19" s="1160"/>
    </row>
    <row r="20" spans="1:9" s="1161" customFormat="1" x14ac:dyDescent="0.25">
      <c r="A20" s="1168"/>
      <c r="B20" s="1166"/>
      <c r="C20" s="1164"/>
      <c r="D20" s="1164"/>
      <c r="E20" s="1164"/>
      <c r="F20" s="1124"/>
      <c r="G20" s="1165"/>
      <c r="H20" s="1159"/>
      <c r="I20" s="1160"/>
    </row>
    <row r="21" spans="1:9" s="1161" customFormat="1" ht="39.6" x14ac:dyDescent="0.25">
      <c r="A21" s="1168" t="s">
        <v>424</v>
      </c>
      <c r="B21" s="1123" t="s">
        <v>425</v>
      </c>
      <c r="C21" s="1164" t="s">
        <v>2</v>
      </c>
      <c r="D21" s="1164">
        <v>32</v>
      </c>
      <c r="E21" s="1164" t="s">
        <v>0</v>
      </c>
      <c r="F21" s="1124"/>
      <c r="G21" s="1165">
        <f t="shared" ref="G21" si="3">D21*F21</f>
        <v>0</v>
      </c>
      <c r="H21" s="1159"/>
      <c r="I21" s="1160"/>
    </row>
    <row r="22" spans="1:9" s="1161" customFormat="1" x14ac:dyDescent="0.25">
      <c r="A22" s="1168"/>
      <c r="B22" s="1123"/>
      <c r="C22" s="1164"/>
      <c r="D22" s="1164"/>
      <c r="E22" s="1164"/>
      <c r="F22" s="1124"/>
      <c r="G22" s="1165"/>
      <c r="H22" s="1159"/>
      <c r="I22" s="1160"/>
    </row>
    <row r="23" spans="1:9" s="1161" customFormat="1" ht="39.6" x14ac:dyDescent="0.25">
      <c r="A23" s="1168" t="s">
        <v>426</v>
      </c>
      <c r="B23" s="1123" t="s">
        <v>427</v>
      </c>
      <c r="C23" s="1164" t="s">
        <v>2</v>
      </c>
      <c r="D23" s="1164">
        <v>90</v>
      </c>
      <c r="E23" s="1164" t="s">
        <v>0</v>
      </c>
      <c r="F23" s="1124"/>
      <c r="G23" s="1165">
        <f t="shared" ref="G23" si="4">D23*F23</f>
        <v>0</v>
      </c>
      <c r="H23" s="1159"/>
      <c r="I23" s="1160"/>
    </row>
    <row r="24" spans="1:9" s="1161" customFormat="1" x14ac:dyDescent="0.25">
      <c r="A24" s="1168"/>
      <c r="B24" s="1166"/>
      <c r="C24" s="1164"/>
      <c r="D24" s="1164"/>
      <c r="E24" s="1164"/>
      <c r="F24" s="1124"/>
      <c r="G24" s="1165"/>
      <c r="H24" s="1159"/>
      <c r="I24" s="1160"/>
    </row>
    <row r="25" spans="1:9" s="1161" customFormat="1" ht="26.4" x14ac:dyDescent="0.25">
      <c r="A25" s="1168" t="s">
        <v>428</v>
      </c>
      <c r="B25" s="643" t="s">
        <v>429</v>
      </c>
      <c r="C25" s="632" t="s">
        <v>1</v>
      </c>
      <c r="D25" s="632">
        <v>2</v>
      </c>
      <c r="E25" s="632" t="s">
        <v>3</v>
      </c>
      <c r="F25" s="633"/>
      <c r="G25" s="1165">
        <f t="shared" ref="G25" si="5">D25*F25</f>
        <v>0</v>
      </c>
      <c r="H25" s="1172"/>
      <c r="I25" s="1173"/>
    </row>
    <row r="26" spans="1:9" s="1161" customFormat="1" x14ac:dyDescent="0.25">
      <c r="A26" s="1168"/>
      <c r="B26" s="1166"/>
      <c r="C26" s="1164"/>
      <c r="D26" s="1164"/>
      <c r="E26" s="1164"/>
      <c r="F26" s="1124"/>
      <c r="G26" s="1165"/>
      <c r="H26" s="1159"/>
      <c r="I26" s="1160"/>
    </row>
    <row r="27" spans="1:9" s="1161" customFormat="1" ht="26.4" x14ac:dyDescent="0.25">
      <c r="A27" s="1168" t="s">
        <v>430</v>
      </c>
      <c r="B27" s="1123" t="s">
        <v>431</v>
      </c>
      <c r="C27" s="1164" t="s">
        <v>1</v>
      </c>
      <c r="D27" s="1164">
        <v>2</v>
      </c>
      <c r="E27" s="1164" t="s">
        <v>0</v>
      </c>
      <c r="F27" s="1124"/>
      <c r="G27" s="1165">
        <f t="shared" ref="G27" si="6">D27*F27</f>
        <v>0</v>
      </c>
      <c r="H27" s="1159"/>
      <c r="I27" s="1160"/>
    </row>
    <row r="28" spans="1:9" s="1161" customFormat="1" x14ac:dyDescent="0.25">
      <c r="A28" s="1168"/>
      <c r="B28" s="1166"/>
      <c r="C28" s="1164"/>
      <c r="D28" s="1164"/>
      <c r="E28" s="1164"/>
      <c r="F28" s="1124"/>
      <c r="G28" s="1165"/>
      <c r="H28" s="1159"/>
      <c r="I28" s="1160"/>
    </row>
    <row r="29" spans="1:9" s="1161" customFormat="1" ht="26.4" x14ac:dyDescent="0.25">
      <c r="A29" s="1168" t="s">
        <v>432</v>
      </c>
      <c r="B29" s="1123" t="s">
        <v>433</v>
      </c>
      <c r="C29" s="1164" t="s">
        <v>2</v>
      </c>
      <c r="D29" s="1164">
        <v>50</v>
      </c>
      <c r="E29" s="1164" t="s">
        <v>0</v>
      </c>
      <c r="F29" s="1124"/>
      <c r="G29" s="1165">
        <f t="shared" ref="G29" si="7">D29*F29</f>
        <v>0</v>
      </c>
      <c r="H29" s="1159"/>
      <c r="I29" s="1160"/>
    </row>
    <row r="30" spans="1:9" s="1161" customFormat="1" x14ac:dyDescent="0.25">
      <c r="A30" s="1168"/>
      <c r="B30" s="1123"/>
      <c r="C30" s="1164"/>
      <c r="D30" s="1164"/>
      <c r="E30" s="1164"/>
      <c r="F30" s="1124"/>
      <c r="G30" s="1165"/>
      <c r="H30" s="1159"/>
      <c r="I30" s="1160"/>
    </row>
    <row r="31" spans="1:9" s="1161" customFormat="1" ht="26.4" x14ac:dyDescent="0.25">
      <c r="A31" s="1168" t="s">
        <v>434</v>
      </c>
      <c r="B31" s="1123" t="s">
        <v>435</v>
      </c>
      <c r="C31" s="632" t="s">
        <v>2</v>
      </c>
      <c r="D31" s="632">
        <v>5</v>
      </c>
      <c r="E31" s="632" t="s">
        <v>0</v>
      </c>
      <c r="F31" s="633"/>
      <c r="G31" s="1165">
        <f t="shared" ref="G31" si="8">D31*F31</f>
        <v>0</v>
      </c>
      <c r="H31" s="1159"/>
      <c r="I31" s="1160"/>
    </row>
    <row r="32" spans="1:9" s="1161" customFormat="1" x14ac:dyDescent="0.25">
      <c r="A32" s="1168"/>
      <c r="B32" s="1166"/>
      <c r="C32" s="1164"/>
      <c r="D32" s="1164"/>
      <c r="E32" s="1164"/>
      <c r="F32" s="1164"/>
      <c r="G32" s="1164"/>
      <c r="H32" s="1159"/>
      <c r="I32" s="1160"/>
    </row>
    <row r="33" spans="1:9" s="1161" customFormat="1" ht="39.6" x14ac:dyDescent="0.25">
      <c r="A33" s="1168" t="s">
        <v>436</v>
      </c>
      <c r="B33" s="1123" t="s">
        <v>437</v>
      </c>
      <c r="C33" s="1164" t="s">
        <v>1</v>
      </c>
      <c r="D33" s="1164">
        <v>3</v>
      </c>
      <c r="E33" s="1164" t="s">
        <v>0</v>
      </c>
      <c r="F33" s="1164"/>
      <c r="G33" s="1164">
        <f>D33*F33</f>
        <v>0</v>
      </c>
      <c r="H33" s="1159"/>
      <c r="I33" s="1160"/>
    </row>
    <row r="34" spans="1:9" s="1161" customFormat="1" x14ac:dyDescent="0.25">
      <c r="A34" s="1168"/>
      <c r="B34" s="1166"/>
      <c r="C34" s="1164"/>
      <c r="D34" s="1164"/>
      <c r="E34" s="1164"/>
      <c r="F34" s="1124"/>
      <c r="G34" s="1165"/>
      <c r="H34" s="1159"/>
      <c r="I34" s="1160"/>
    </row>
    <row r="35" spans="1:9" s="1161" customFormat="1" ht="78" customHeight="1" x14ac:dyDescent="0.25">
      <c r="A35" s="1168" t="s">
        <v>438</v>
      </c>
      <c r="B35" s="1123" t="s">
        <v>439</v>
      </c>
      <c r="C35" s="1164"/>
      <c r="D35" s="1164"/>
      <c r="E35" s="1164"/>
      <c r="F35" s="1124"/>
      <c r="G35" s="1165"/>
      <c r="H35" s="1159"/>
      <c r="I35" s="1160"/>
    </row>
    <row r="36" spans="1:9" s="1161" customFormat="1" ht="26.4" x14ac:dyDescent="0.25">
      <c r="A36" s="1174" t="s">
        <v>440</v>
      </c>
      <c r="B36" s="1123" t="s">
        <v>441</v>
      </c>
      <c r="C36" s="1164" t="s">
        <v>442</v>
      </c>
      <c r="D36" s="1164">
        <v>1</v>
      </c>
      <c r="E36" s="1164"/>
      <c r="F36" s="1124"/>
      <c r="G36" s="1165"/>
      <c r="H36" s="1159"/>
      <c r="I36" s="1160"/>
    </row>
    <row r="37" spans="1:9" s="1161" customFormat="1" ht="14.25" customHeight="1" x14ac:dyDescent="0.25">
      <c r="A37" s="1174" t="s">
        <v>440</v>
      </c>
      <c r="B37" s="1123" t="s">
        <v>443</v>
      </c>
      <c r="C37" s="1164" t="s">
        <v>1</v>
      </c>
      <c r="D37" s="1164">
        <v>1</v>
      </c>
      <c r="E37" s="1164"/>
      <c r="F37" s="1124"/>
      <c r="G37" s="1165"/>
      <c r="H37" s="1159"/>
      <c r="I37" s="1160"/>
    </row>
    <row r="38" spans="1:9" s="1161" customFormat="1" ht="14.25" customHeight="1" x14ac:dyDescent="0.25">
      <c r="A38" s="1174" t="s">
        <v>440</v>
      </c>
      <c r="B38" s="643" t="s">
        <v>444</v>
      </c>
      <c r="C38" s="1164" t="s">
        <v>1</v>
      </c>
      <c r="D38" s="1164">
        <v>2</v>
      </c>
      <c r="E38" s="1164"/>
      <c r="F38" s="1124"/>
      <c r="G38" s="1165"/>
      <c r="H38" s="1159"/>
      <c r="I38" s="1160"/>
    </row>
    <row r="39" spans="1:9" s="1161" customFormat="1" ht="14.25" customHeight="1" x14ac:dyDescent="0.25">
      <c r="A39" s="1174" t="s">
        <v>440</v>
      </c>
      <c r="B39" s="643" t="s">
        <v>445</v>
      </c>
      <c r="C39" s="1164" t="s">
        <v>1</v>
      </c>
      <c r="D39" s="1164">
        <v>3</v>
      </c>
      <c r="E39" s="1164"/>
      <c r="F39" s="1124"/>
      <c r="G39" s="1165"/>
      <c r="H39" s="1159"/>
      <c r="I39" s="1160"/>
    </row>
    <row r="40" spans="1:9" s="1161" customFormat="1" ht="14.25" customHeight="1" x14ac:dyDescent="0.25">
      <c r="A40" s="1174" t="s">
        <v>440</v>
      </c>
      <c r="B40" s="643" t="s">
        <v>446</v>
      </c>
      <c r="C40" s="1164" t="s">
        <v>1</v>
      </c>
      <c r="D40" s="1164">
        <v>3</v>
      </c>
      <c r="E40" s="1164"/>
      <c r="F40" s="1124"/>
      <c r="G40" s="1165"/>
      <c r="H40" s="1159"/>
      <c r="I40" s="1160"/>
    </row>
    <row r="41" spans="1:9" s="1161" customFormat="1" ht="14.25" customHeight="1" x14ac:dyDescent="0.25">
      <c r="A41" s="1174" t="s">
        <v>440</v>
      </c>
      <c r="B41" s="1175" t="s">
        <v>447</v>
      </c>
      <c r="C41" s="1164" t="s">
        <v>1</v>
      </c>
      <c r="D41" s="1164">
        <v>1</v>
      </c>
      <c r="E41" s="1164"/>
      <c r="F41" s="1124"/>
      <c r="G41" s="1165"/>
      <c r="H41" s="1159"/>
      <c r="I41" s="1160"/>
    </row>
    <row r="42" spans="1:9" s="1161" customFormat="1" x14ac:dyDescent="0.25">
      <c r="A42" s="1174" t="s">
        <v>440</v>
      </c>
      <c r="B42" s="643" t="s">
        <v>448</v>
      </c>
      <c r="C42" s="632" t="s">
        <v>1</v>
      </c>
      <c r="D42" s="1164">
        <v>1</v>
      </c>
      <c r="E42" s="1164"/>
      <c r="F42" s="1124"/>
      <c r="G42" s="1165"/>
      <c r="H42" s="1159"/>
      <c r="I42" s="1160"/>
    </row>
    <row r="43" spans="1:9" s="1161" customFormat="1" ht="39.75" customHeight="1" x14ac:dyDescent="0.25">
      <c r="A43" s="1174" t="s">
        <v>440</v>
      </c>
      <c r="B43" s="643" t="s">
        <v>449</v>
      </c>
      <c r="C43" s="632" t="s">
        <v>1</v>
      </c>
      <c r="D43" s="1164">
        <v>2</v>
      </c>
      <c r="E43" s="1164"/>
      <c r="F43" s="1124"/>
      <c r="G43" s="1165"/>
      <c r="H43" s="1159"/>
      <c r="I43" s="1160"/>
    </row>
    <row r="44" spans="1:9" s="1161" customFormat="1" x14ac:dyDescent="0.25">
      <c r="A44" s="1174" t="s">
        <v>440</v>
      </c>
      <c r="B44" s="643" t="s">
        <v>450</v>
      </c>
      <c r="C44" s="632" t="s">
        <v>1</v>
      </c>
      <c r="D44" s="1164">
        <v>4</v>
      </c>
      <c r="E44" s="1164"/>
      <c r="F44" s="1124"/>
      <c r="G44" s="1165"/>
      <c r="H44" s="1159"/>
      <c r="I44" s="1160"/>
    </row>
    <row r="45" spans="1:9" s="1161" customFormat="1" x14ac:dyDescent="0.25">
      <c r="A45" s="1174" t="s">
        <v>440</v>
      </c>
      <c r="B45" s="1175" t="s">
        <v>451</v>
      </c>
      <c r="C45" s="1164" t="s">
        <v>1</v>
      </c>
      <c r="D45" s="1164">
        <v>1</v>
      </c>
      <c r="E45" s="1164"/>
      <c r="F45" s="1124"/>
      <c r="G45" s="1165"/>
      <c r="H45" s="1159"/>
      <c r="I45" s="1160"/>
    </row>
    <row r="46" spans="1:9" s="1161" customFormat="1" x14ac:dyDescent="0.25">
      <c r="A46" s="1174" t="s">
        <v>440</v>
      </c>
      <c r="B46" s="643" t="s">
        <v>452</v>
      </c>
      <c r="C46" s="1164" t="s">
        <v>1</v>
      </c>
      <c r="D46" s="1164">
        <v>4</v>
      </c>
      <c r="E46" s="1164"/>
      <c r="F46" s="1124"/>
      <c r="G46" s="1165"/>
      <c r="H46" s="1159"/>
      <c r="I46" s="1160"/>
    </row>
    <row r="47" spans="1:9" s="1161" customFormat="1" x14ac:dyDescent="0.25">
      <c r="A47" s="1174" t="s">
        <v>440</v>
      </c>
      <c r="B47" s="643" t="s">
        <v>453</v>
      </c>
      <c r="C47" s="1164" t="s">
        <v>1</v>
      </c>
      <c r="D47" s="1164">
        <v>13</v>
      </c>
      <c r="E47" s="1164"/>
      <c r="F47" s="1124"/>
      <c r="G47" s="1165"/>
      <c r="H47" s="1159"/>
      <c r="I47" s="1160"/>
    </row>
    <row r="48" spans="1:9" s="1161" customFormat="1" x14ac:dyDescent="0.25">
      <c r="A48" s="1174" t="s">
        <v>440</v>
      </c>
      <c r="B48" s="643" t="s">
        <v>454</v>
      </c>
      <c r="C48" s="1164" t="s">
        <v>1</v>
      </c>
      <c r="D48" s="1164">
        <v>12</v>
      </c>
      <c r="E48" s="1164"/>
      <c r="F48" s="1124"/>
      <c r="G48" s="1165"/>
      <c r="H48" s="1159"/>
      <c r="I48" s="1160"/>
    </row>
    <row r="49" spans="1:9" s="1161" customFormat="1" ht="26.4" x14ac:dyDescent="0.25">
      <c r="A49" s="1174" t="s">
        <v>440</v>
      </c>
      <c r="B49" s="643" t="s">
        <v>455</v>
      </c>
      <c r="C49" s="1164" t="s">
        <v>1</v>
      </c>
      <c r="D49" s="1164">
        <v>7</v>
      </c>
      <c r="E49" s="1164"/>
      <c r="F49" s="1124"/>
      <c r="G49" s="1165"/>
      <c r="H49" s="1159"/>
      <c r="I49" s="1160"/>
    </row>
    <row r="50" spans="1:9" s="1161" customFormat="1" ht="26.4" x14ac:dyDescent="0.25">
      <c r="A50" s="1174" t="s">
        <v>440</v>
      </c>
      <c r="B50" s="1176" t="s">
        <v>456</v>
      </c>
      <c r="C50" s="1164" t="s">
        <v>1</v>
      </c>
      <c r="D50" s="1164">
        <v>1</v>
      </c>
      <c r="E50" s="1164"/>
      <c r="F50" s="1124"/>
      <c r="G50" s="1165"/>
      <c r="H50" s="1159"/>
      <c r="I50" s="1160"/>
    </row>
    <row r="51" spans="1:9" s="1161" customFormat="1" x14ac:dyDescent="0.25">
      <c r="A51" s="1174" t="s">
        <v>440</v>
      </c>
      <c r="B51" s="643" t="s">
        <v>457</v>
      </c>
      <c r="C51" s="632" t="s">
        <v>1</v>
      </c>
      <c r="D51" s="632">
        <v>4</v>
      </c>
      <c r="E51" s="632"/>
      <c r="F51" s="633"/>
      <c r="G51" s="1177"/>
      <c r="H51" s="639"/>
      <c r="I51" s="1178"/>
    </row>
    <row r="52" spans="1:9" s="1161" customFormat="1" ht="27" customHeight="1" x14ac:dyDescent="0.25">
      <c r="A52" s="1174" t="s">
        <v>440</v>
      </c>
      <c r="B52" s="1123" t="s">
        <v>458</v>
      </c>
      <c r="C52" s="1164" t="s">
        <v>1</v>
      </c>
      <c r="D52" s="1164">
        <v>1</v>
      </c>
      <c r="E52" s="1164"/>
      <c r="F52" s="1124"/>
      <c r="G52" s="1165"/>
      <c r="H52" s="1159"/>
      <c r="I52" s="1160"/>
    </row>
    <row r="53" spans="1:9" s="1161" customFormat="1" x14ac:dyDescent="0.25">
      <c r="A53" s="1174" t="s">
        <v>440</v>
      </c>
      <c r="B53" s="1123" t="s">
        <v>459</v>
      </c>
      <c r="C53" s="1164" t="s">
        <v>1</v>
      </c>
      <c r="D53" s="1164">
        <v>2</v>
      </c>
      <c r="E53" s="1164"/>
      <c r="F53" s="1124"/>
      <c r="G53" s="1165"/>
      <c r="H53" s="1159"/>
      <c r="I53" s="1160"/>
    </row>
    <row r="54" spans="1:9" s="1161" customFormat="1" x14ac:dyDescent="0.25">
      <c r="A54" s="1174" t="s">
        <v>440</v>
      </c>
      <c r="B54" s="1123" t="s">
        <v>460</v>
      </c>
      <c r="C54" s="1164" t="s">
        <v>1</v>
      </c>
      <c r="D54" s="1164">
        <v>5</v>
      </c>
      <c r="E54" s="1164"/>
      <c r="F54" s="1124"/>
      <c r="G54" s="1165"/>
      <c r="H54" s="1159"/>
      <c r="I54" s="1160"/>
    </row>
    <row r="55" spans="1:9" s="1161" customFormat="1" x14ac:dyDescent="0.25">
      <c r="A55" s="1174" t="s">
        <v>440</v>
      </c>
      <c r="B55" s="1123" t="s">
        <v>461</v>
      </c>
      <c r="C55" s="1164" t="s">
        <v>1</v>
      </c>
      <c r="D55" s="1164">
        <v>1</v>
      </c>
      <c r="E55" s="1164"/>
      <c r="F55" s="1124"/>
      <c r="G55" s="1165"/>
      <c r="H55" s="1159"/>
      <c r="I55" s="1160"/>
    </row>
    <row r="56" spans="1:9" s="1161" customFormat="1" x14ac:dyDescent="0.25">
      <c r="A56" s="1174" t="s">
        <v>440</v>
      </c>
      <c r="B56" s="1123" t="s">
        <v>462</v>
      </c>
      <c r="C56" s="1164" t="s">
        <v>1</v>
      </c>
      <c r="D56" s="1164">
        <v>1</v>
      </c>
      <c r="E56" s="1164"/>
      <c r="F56" s="1124"/>
      <c r="G56" s="1165"/>
      <c r="H56" s="1159"/>
      <c r="I56" s="1160"/>
    </row>
    <row r="57" spans="1:9" s="1161" customFormat="1" ht="26.4" x14ac:dyDescent="0.25">
      <c r="A57" s="1174" t="s">
        <v>440</v>
      </c>
      <c r="B57" s="1179" t="s">
        <v>463</v>
      </c>
      <c r="C57" s="1180" t="s">
        <v>442</v>
      </c>
      <c r="D57" s="1180">
        <v>1</v>
      </c>
      <c r="E57" s="1164"/>
      <c r="F57" s="1124"/>
      <c r="G57" s="1165"/>
      <c r="H57" s="1159"/>
      <c r="I57" s="1160"/>
    </row>
    <row r="58" spans="1:9" s="1161" customFormat="1" x14ac:dyDescent="0.25">
      <c r="A58" s="1168"/>
      <c r="B58" s="1181"/>
      <c r="C58" s="1182" t="s">
        <v>442</v>
      </c>
      <c r="D58" s="1182">
        <v>1</v>
      </c>
      <c r="E58" s="1182" t="s">
        <v>0</v>
      </c>
      <c r="F58" s="1183"/>
      <c r="G58" s="1184">
        <f>D58*F58</f>
        <v>0</v>
      </c>
      <c r="H58" s="1159"/>
      <c r="I58" s="1160"/>
    </row>
    <row r="59" spans="1:9" s="1161" customFormat="1" x14ac:dyDescent="0.25">
      <c r="A59" s="1168"/>
      <c r="B59" s="1166"/>
      <c r="C59" s="1164"/>
      <c r="D59" s="1164"/>
      <c r="E59" s="1164"/>
      <c r="F59" s="1124"/>
      <c r="G59" s="1165"/>
      <c r="H59" s="1159"/>
      <c r="I59" s="1160"/>
    </row>
    <row r="60" spans="1:9" s="1161" customFormat="1" ht="78" customHeight="1" x14ac:dyDescent="0.25">
      <c r="A60" s="1168" t="s">
        <v>464</v>
      </c>
      <c r="B60" s="1123" t="s">
        <v>465</v>
      </c>
      <c r="C60" s="1164"/>
      <c r="D60" s="1164"/>
      <c r="E60" s="1164"/>
      <c r="F60" s="1124"/>
      <c r="G60" s="1165"/>
      <c r="H60" s="1159"/>
      <c r="I60" s="1160"/>
    </row>
    <row r="61" spans="1:9" s="1161" customFormat="1" ht="26.4" x14ac:dyDescent="0.25">
      <c r="A61" s="1174" t="s">
        <v>440</v>
      </c>
      <c r="B61" s="1176" t="s">
        <v>466</v>
      </c>
      <c r="C61" s="1164" t="s">
        <v>1</v>
      </c>
      <c r="D61" s="1164">
        <v>1</v>
      </c>
      <c r="E61" s="1164"/>
      <c r="F61" s="1124"/>
      <c r="G61" s="1165"/>
      <c r="H61" s="1159"/>
      <c r="I61" s="1160"/>
    </row>
    <row r="62" spans="1:9" s="1161" customFormat="1" x14ac:dyDescent="0.25">
      <c r="A62" s="1174" t="s">
        <v>440</v>
      </c>
      <c r="B62" s="643" t="s">
        <v>450</v>
      </c>
      <c r="C62" s="632" t="s">
        <v>1</v>
      </c>
      <c r="D62" s="1164">
        <v>4</v>
      </c>
      <c r="E62" s="1164"/>
      <c r="F62" s="1124"/>
      <c r="G62" s="1165"/>
      <c r="H62" s="1159"/>
      <c r="I62" s="1160"/>
    </row>
    <row r="63" spans="1:9" s="1161" customFormat="1" x14ac:dyDescent="0.25">
      <c r="A63" s="1174" t="s">
        <v>440</v>
      </c>
      <c r="B63" s="643" t="s">
        <v>467</v>
      </c>
      <c r="C63" s="1164" t="s">
        <v>1</v>
      </c>
      <c r="D63" s="1164">
        <v>2</v>
      </c>
      <c r="E63" s="1164"/>
      <c r="F63" s="1124"/>
      <c r="G63" s="1165"/>
      <c r="H63" s="1159"/>
      <c r="I63" s="1160"/>
    </row>
    <row r="64" spans="1:9" s="1161" customFormat="1" x14ac:dyDescent="0.25">
      <c r="A64" s="1174" t="s">
        <v>440</v>
      </c>
      <c r="B64" s="643" t="s">
        <v>453</v>
      </c>
      <c r="C64" s="1164" t="s">
        <v>1</v>
      </c>
      <c r="D64" s="1164">
        <v>10</v>
      </c>
      <c r="E64" s="1164"/>
      <c r="F64" s="1124"/>
      <c r="G64" s="1165"/>
      <c r="H64" s="1159"/>
      <c r="I64" s="1160"/>
    </row>
    <row r="65" spans="1:9" s="1161" customFormat="1" x14ac:dyDescent="0.25">
      <c r="A65" s="1174" t="s">
        <v>440</v>
      </c>
      <c r="B65" s="643" t="s">
        <v>454</v>
      </c>
      <c r="C65" s="1164" t="s">
        <v>1</v>
      </c>
      <c r="D65" s="1164">
        <v>23</v>
      </c>
      <c r="E65" s="1164"/>
      <c r="F65" s="1124"/>
      <c r="G65" s="1165"/>
      <c r="H65" s="1159"/>
      <c r="I65" s="1160"/>
    </row>
    <row r="66" spans="1:9" s="1161" customFormat="1" ht="26.4" x14ac:dyDescent="0.25">
      <c r="A66" s="1174" t="s">
        <v>440</v>
      </c>
      <c r="B66" s="643" t="s">
        <v>455</v>
      </c>
      <c r="C66" s="1164" t="s">
        <v>1</v>
      </c>
      <c r="D66" s="1164">
        <v>8</v>
      </c>
      <c r="E66" s="1164"/>
      <c r="F66" s="1124"/>
      <c r="G66" s="1165"/>
      <c r="H66" s="1159"/>
      <c r="I66" s="1160"/>
    </row>
    <row r="67" spans="1:9" s="1161" customFormat="1" x14ac:dyDescent="0.25">
      <c r="A67" s="1174" t="s">
        <v>440</v>
      </c>
      <c r="B67" s="643" t="s">
        <v>468</v>
      </c>
      <c r="C67" s="632" t="s">
        <v>1</v>
      </c>
      <c r="D67" s="632">
        <v>4</v>
      </c>
      <c r="E67" s="632"/>
      <c r="F67" s="633"/>
      <c r="G67" s="1177"/>
      <c r="H67" s="639"/>
      <c r="I67" s="1178"/>
    </row>
    <row r="68" spans="1:9" s="1161" customFormat="1" x14ac:dyDescent="0.25">
      <c r="A68" s="1174" t="s">
        <v>440</v>
      </c>
      <c r="B68" s="1123" t="s">
        <v>460</v>
      </c>
      <c r="C68" s="1164" t="s">
        <v>1</v>
      </c>
      <c r="D68" s="1164">
        <v>5</v>
      </c>
      <c r="E68" s="1164"/>
      <c r="F68" s="1124"/>
      <c r="G68" s="1165"/>
      <c r="H68" s="1159"/>
      <c r="I68" s="1160"/>
    </row>
    <row r="69" spans="1:9" s="1161" customFormat="1" ht="26.4" x14ac:dyDescent="0.25">
      <c r="A69" s="1174" t="s">
        <v>440</v>
      </c>
      <c r="B69" s="1176" t="s">
        <v>456</v>
      </c>
      <c r="C69" s="1164" t="s">
        <v>1</v>
      </c>
      <c r="D69" s="1164">
        <v>1</v>
      </c>
      <c r="E69" s="1164"/>
      <c r="F69" s="1124"/>
      <c r="G69" s="1165"/>
      <c r="H69" s="1159"/>
      <c r="I69" s="1160"/>
    </row>
    <row r="70" spans="1:9" s="1161" customFormat="1" ht="26.4" x14ac:dyDescent="0.25">
      <c r="A70" s="1174" t="s">
        <v>440</v>
      </c>
      <c r="B70" s="1179" t="s">
        <v>463</v>
      </c>
      <c r="C70" s="1180" t="s">
        <v>442</v>
      </c>
      <c r="D70" s="1180">
        <v>1</v>
      </c>
      <c r="E70" s="1164"/>
      <c r="F70" s="1124"/>
      <c r="G70" s="1165"/>
      <c r="H70" s="1159"/>
      <c r="I70" s="1160"/>
    </row>
    <row r="71" spans="1:9" s="1161" customFormat="1" x14ac:dyDescent="0.25">
      <c r="A71" s="1168"/>
      <c r="B71" s="1181"/>
      <c r="C71" s="1182" t="s">
        <v>442</v>
      </c>
      <c r="D71" s="1182">
        <v>1</v>
      </c>
      <c r="E71" s="1182" t="s">
        <v>0</v>
      </c>
      <c r="F71" s="1183"/>
      <c r="G71" s="1184">
        <f>D71*F71</f>
        <v>0</v>
      </c>
      <c r="H71" s="1159"/>
      <c r="I71" s="1160"/>
    </row>
    <row r="72" spans="1:9" s="1161" customFormat="1" x14ac:dyDescent="0.25">
      <c r="A72" s="1168"/>
      <c r="B72" s="1123"/>
      <c r="C72" s="1164"/>
      <c r="D72" s="1164"/>
      <c r="E72" s="1164"/>
      <c r="F72" s="1124"/>
      <c r="G72" s="1165"/>
      <c r="H72" s="1159"/>
      <c r="I72" s="1160"/>
    </row>
    <row r="73" spans="1:9" s="1161" customFormat="1" ht="78" customHeight="1" x14ac:dyDescent="0.25">
      <c r="A73" s="1168" t="s">
        <v>469</v>
      </c>
      <c r="B73" s="1123" t="s">
        <v>470</v>
      </c>
      <c r="C73" s="1164"/>
      <c r="D73" s="1164"/>
      <c r="E73" s="1164"/>
      <c r="F73" s="1124"/>
      <c r="G73" s="1165"/>
      <c r="H73" s="1159"/>
      <c r="I73" s="1160"/>
    </row>
    <row r="74" spans="1:9" s="1161" customFormat="1" ht="26.4" x14ac:dyDescent="0.25">
      <c r="A74" s="1174" t="s">
        <v>440</v>
      </c>
      <c r="B74" s="1123" t="s">
        <v>471</v>
      </c>
      <c r="C74" s="1164" t="s">
        <v>442</v>
      </c>
      <c r="D74" s="1164">
        <v>1</v>
      </c>
      <c r="E74" s="1164"/>
      <c r="F74" s="1124"/>
      <c r="G74" s="1165"/>
      <c r="H74" s="1159"/>
      <c r="I74" s="1160"/>
    </row>
    <row r="75" spans="1:9" s="1161" customFormat="1" x14ac:dyDescent="0.25">
      <c r="A75" s="1174" t="s">
        <v>440</v>
      </c>
      <c r="B75" s="643" t="s">
        <v>472</v>
      </c>
      <c r="C75" s="1164" t="s">
        <v>1</v>
      </c>
      <c r="D75" s="1164">
        <v>3</v>
      </c>
      <c r="E75" s="1164"/>
      <c r="F75" s="1124"/>
      <c r="G75" s="1165"/>
      <c r="H75" s="1159"/>
      <c r="I75" s="1160"/>
    </row>
    <row r="76" spans="1:9" s="1161" customFormat="1" x14ac:dyDescent="0.25">
      <c r="A76" s="1174" t="s">
        <v>440</v>
      </c>
      <c r="B76" s="1123" t="s">
        <v>473</v>
      </c>
      <c r="C76" s="1164" t="s">
        <v>442</v>
      </c>
      <c r="D76" s="1164">
        <v>1</v>
      </c>
      <c r="E76" s="1164"/>
      <c r="F76" s="1124"/>
      <c r="G76" s="1165"/>
      <c r="H76" s="1159"/>
      <c r="I76" s="1160"/>
    </row>
    <row r="77" spans="1:9" s="1161" customFormat="1" ht="26.4" x14ac:dyDescent="0.25">
      <c r="A77" s="1174" t="s">
        <v>440</v>
      </c>
      <c r="B77" s="1123" t="s">
        <v>474</v>
      </c>
      <c r="C77" s="1164" t="s">
        <v>1</v>
      </c>
      <c r="D77" s="1164">
        <v>1</v>
      </c>
      <c r="E77" s="1164"/>
      <c r="F77" s="1124"/>
      <c r="G77" s="1165"/>
      <c r="H77" s="1159"/>
      <c r="I77" s="1160"/>
    </row>
    <row r="78" spans="1:9" s="1161" customFormat="1" x14ac:dyDescent="0.25">
      <c r="A78" s="1174" t="s">
        <v>440</v>
      </c>
      <c r="B78" s="1123" t="s">
        <v>475</v>
      </c>
      <c r="C78" s="1164" t="s">
        <v>1</v>
      </c>
      <c r="D78" s="1164">
        <v>1</v>
      </c>
      <c r="E78" s="1164"/>
      <c r="F78" s="1124"/>
      <c r="G78" s="1165"/>
      <c r="H78" s="1159"/>
      <c r="I78" s="1160"/>
    </row>
    <row r="79" spans="1:9" s="1161" customFormat="1" ht="26.4" x14ac:dyDescent="0.25">
      <c r="A79" s="1174" t="s">
        <v>440</v>
      </c>
      <c r="B79" s="1185" t="s">
        <v>463</v>
      </c>
      <c r="C79" s="1180" t="s">
        <v>442</v>
      </c>
      <c r="D79" s="1180">
        <v>1</v>
      </c>
      <c r="E79" s="1164"/>
      <c r="F79" s="1124"/>
      <c r="G79" s="1165"/>
      <c r="H79" s="1159"/>
      <c r="I79" s="1160"/>
    </row>
    <row r="80" spans="1:9" s="1161" customFormat="1" x14ac:dyDescent="0.25">
      <c r="A80" s="1174"/>
      <c r="B80" s="1123"/>
      <c r="C80" s="1182" t="s">
        <v>442</v>
      </c>
      <c r="D80" s="1182">
        <v>1</v>
      </c>
      <c r="E80" s="1182" t="s">
        <v>0</v>
      </c>
      <c r="F80" s="1183"/>
      <c r="G80" s="1184">
        <f>D80*F80</f>
        <v>0</v>
      </c>
      <c r="H80" s="1159"/>
      <c r="I80" s="1160"/>
    </row>
    <row r="81" spans="1:9" s="1161" customFormat="1" x14ac:dyDescent="0.25">
      <c r="A81" s="1168"/>
      <c r="B81" s="1166"/>
      <c r="C81" s="1164"/>
      <c r="D81" s="1164"/>
      <c r="E81" s="1164"/>
      <c r="F81" s="1124"/>
      <c r="G81" s="1165"/>
      <c r="H81" s="1159"/>
      <c r="I81" s="1160"/>
    </row>
    <row r="82" spans="1:9" s="1161" customFormat="1" ht="39.75" customHeight="1" x14ac:dyDescent="0.25">
      <c r="A82" s="1168" t="s">
        <v>476</v>
      </c>
      <c r="B82" s="643" t="s">
        <v>477</v>
      </c>
      <c r="C82" s="632" t="s">
        <v>2</v>
      </c>
      <c r="D82" s="632">
        <v>80</v>
      </c>
      <c r="E82" s="632" t="s">
        <v>3</v>
      </c>
      <c r="F82" s="633"/>
      <c r="G82" s="1165">
        <f t="shared" ref="G82" si="9">D82*F82</f>
        <v>0</v>
      </c>
      <c r="H82" s="1159"/>
      <c r="I82" s="1160"/>
    </row>
    <row r="83" spans="1:9" s="1161" customFormat="1" x14ac:dyDescent="0.25">
      <c r="A83" s="1168"/>
      <c r="B83" s="1166"/>
      <c r="C83" s="1164"/>
      <c r="D83" s="1164"/>
      <c r="E83" s="1164"/>
      <c r="F83" s="1124"/>
      <c r="G83" s="1165"/>
      <c r="H83" s="1159"/>
      <c r="I83" s="1160"/>
    </row>
    <row r="84" spans="1:9" s="1161" customFormat="1" ht="39.75" customHeight="1" x14ac:dyDescent="0.25">
      <c r="A84" s="1168" t="s">
        <v>478</v>
      </c>
      <c r="B84" s="643" t="s">
        <v>479</v>
      </c>
      <c r="C84" s="632" t="s">
        <v>2</v>
      </c>
      <c r="D84" s="632">
        <v>60</v>
      </c>
      <c r="E84" s="632" t="s">
        <v>3</v>
      </c>
      <c r="F84" s="633"/>
      <c r="G84" s="1165">
        <f t="shared" ref="G84" si="10">D84*F84</f>
        <v>0</v>
      </c>
      <c r="H84" s="1159"/>
      <c r="I84" s="1160"/>
    </row>
    <row r="85" spans="1:9" s="1161" customFormat="1" x14ac:dyDescent="0.25">
      <c r="A85" s="1168"/>
      <c r="B85" s="1186"/>
      <c r="C85" s="632"/>
      <c r="D85" s="632"/>
      <c r="E85" s="632"/>
      <c r="F85" s="633"/>
      <c r="G85" s="1165"/>
      <c r="H85" s="1159"/>
      <c r="I85" s="1160"/>
    </row>
    <row r="86" spans="1:9" s="1161" customFormat="1" ht="39.75" customHeight="1" x14ac:dyDescent="0.25">
      <c r="A86" s="1168" t="s">
        <v>480</v>
      </c>
      <c r="B86" s="643" t="s">
        <v>481</v>
      </c>
      <c r="C86" s="632" t="s">
        <v>2</v>
      </c>
      <c r="D86" s="632">
        <v>60</v>
      </c>
      <c r="E86" s="632" t="s">
        <v>3</v>
      </c>
      <c r="F86" s="633"/>
      <c r="G86" s="1165">
        <f t="shared" ref="G86" si="11">D86*F86</f>
        <v>0</v>
      </c>
      <c r="H86" s="1159"/>
      <c r="I86" s="1160"/>
    </row>
    <row r="87" spans="1:9" s="1161" customFormat="1" x14ac:dyDescent="0.25">
      <c r="A87" s="1168"/>
      <c r="B87" s="1166"/>
      <c r="C87" s="1164"/>
      <c r="D87" s="1164"/>
      <c r="E87" s="1164"/>
      <c r="F87" s="1124"/>
      <c r="G87" s="1165"/>
      <c r="H87" s="1159"/>
      <c r="I87" s="1160"/>
    </row>
    <row r="88" spans="1:9" s="1161" customFormat="1" x14ac:dyDescent="0.25">
      <c r="A88" s="1168"/>
      <c r="B88" s="1166"/>
      <c r="C88" s="1164"/>
      <c r="D88" s="1164"/>
      <c r="E88" s="1164"/>
      <c r="F88" s="1124"/>
      <c r="G88" s="1165"/>
      <c r="H88" s="1159"/>
      <c r="I88" s="1160"/>
    </row>
    <row r="89" spans="1:9" s="1161" customFormat="1" x14ac:dyDescent="0.25">
      <c r="A89" s="1187"/>
      <c r="B89" s="1272" t="str">
        <f>CONCATENATE("UKUPNO: ",A13," ",B13)</f>
        <v>UKUPNO: A.1. GLAVNI RAZVOD I KABELSKE STAZE</v>
      </c>
      <c r="C89" s="1273"/>
      <c r="D89" s="1273"/>
      <c r="E89" s="1188"/>
      <c r="F89" s="1188"/>
      <c r="G89" s="1189">
        <f>SUM(G15:G88)</f>
        <v>0</v>
      </c>
      <c r="H89" s="1159"/>
      <c r="I89" s="1160"/>
    </row>
    <row r="90" spans="1:9" s="1161" customFormat="1" x14ac:dyDescent="0.25">
      <c r="A90" s="1168"/>
      <c r="B90" s="1169"/>
      <c r="C90" s="1170"/>
      <c r="D90" s="1170"/>
      <c r="E90" s="1170"/>
      <c r="F90" s="1170"/>
      <c r="G90" s="1171"/>
      <c r="H90" s="1159"/>
      <c r="I90" s="1160"/>
    </row>
    <row r="91" spans="1:9" s="1161" customFormat="1" x14ac:dyDescent="0.25">
      <c r="A91" s="1166"/>
      <c r="B91" s="1162"/>
      <c r="C91" s="1168"/>
      <c r="D91" s="1168"/>
      <c r="E91" s="1168"/>
      <c r="F91" s="1190"/>
      <c r="G91" s="1165"/>
      <c r="H91" s="1159"/>
      <c r="I91" s="1167"/>
    </row>
    <row r="92" spans="1:9" s="1161" customFormat="1" ht="15.6" x14ac:dyDescent="0.25">
      <c r="A92" s="1157" t="s">
        <v>409</v>
      </c>
      <c r="B92" s="1157" t="s">
        <v>482</v>
      </c>
      <c r="C92" s="1164"/>
      <c r="D92" s="1164"/>
      <c r="E92" s="1164"/>
      <c r="F92" s="1124"/>
      <c r="G92" s="1165"/>
      <c r="H92" s="1159"/>
      <c r="I92" s="1160"/>
    </row>
    <row r="93" spans="1:9" s="1161" customFormat="1" x14ac:dyDescent="0.25">
      <c r="A93" s="1166"/>
      <c r="B93" s="1166"/>
      <c r="C93" s="1164"/>
      <c r="D93" s="1164"/>
      <c r="E93" s="1164"/>
      <c r="F93" s="1124"/>
      <c r="G93" s="1165"/>
      <c r="H93" s="1159"/>
      <c r="I93" s="1160"/>
    </row>
    <row r="94" spans="1:9" s="1161" customFormat="1" x14ac:dyDescent="0.25">
      <c r="A94" s="1168"/>
      <c r="B94" s="1166"/>
      <c r="C94" s="1164"/>
      <c r="D94" s="1164"/>
      <c r="E94" s="1164"/>
      <c r="F94" s="1124"/>
      <c r="G94" s="1165"/>
      <c r="H94" s="1159"/>
      <c r="I94" s="1160"/>
    </row>
    <row r="95" spans="1:9" s="1161" customFormat="1" ht="197.25" customHeight="1" x14ac:dyDescent="0.25">
      <c r="A95" s="1168" t="s">
        <v>483</v>
      </c>
      <c r="B95" s="1175" t="s">
        <v>1607</v>
      </c>
      <c r="C95" s="1164" t="s">
        <v>1</v>
      </c>
      <c r="D95" s="1164">
        <v>20</v>
      </c>
      <c r="E95" s="1164" t="s">
        <v>3</v>
      </c>
      <c r="F95" s="1124"/>
      <c r="G95" s="1165">
        <f t="shared" ref="G95" si="12">D95*F95</f>
        <v>0</v>
      </c>
      <c r="H95" s="1159"/>
      <c r="I95" s="1160"/>
    </row>
    <row r="96" spans="1:9" s="1161" customFormat="1" x14ac:dyDescent="0.25">
      <c r="A96" s="1168"/>
      <c r="B96" s="1123"/>
      <c r="C96" s="1164"/>
      <c r="D96" s="1164"/>
      <c r="E96" s="1164"/>
      <c r="F96" s="1124"/>
      <c r="G96" s="1165"/>
      <c r="H96" s="1159"/>
      <c r="I96" s="1160"/>
    </row>
    <row r="97" spans="1:9" s="1161" customFormat="1" ht="195" customHeight="1" x14ac:dyDescent="0.25">
      <c r="A97" s="1168" t="s">
        <v>484</v>
      </c>
      <c r="B97" s="1175" t="s">
        <v>1608</v>
      </c>
      <c r="C97" s="1164" t="s">
        <v>1</v>
      </c>
      <c r="D97" s="1164">
        <v>39</v>
      </c>
      <c r="E97" s="1164" t="s">
        <v>3</v>
      </c>
      <c r="F97" s="1124"/>
      <c r="G97" s="1165">
        <f t="shared" ref="G97" si="13">D97*F97</f>
        <v>0</v>
      </c>
      <c r="H97" s="1159"/>
      <c r="I97" s="1160"/>
    </row>
    <row r="98" spans="1:9" s="1161" customFormat="1" x14ac:dyDescent="0.25">
      <c r="A98" s="1168"/>
      <c r="B98" s="1123"/>
      <c r="C98" s="1164"/>
      <c r="D98" s="1164"/>
      <c r="E98" s="1164"/>
      <c r="F98" s="1124"/>
      <c r="G98" s="1165"/>
      <c r="H98" s="1159"/>
      <c r="I98" s="1160"/>
    </row>
    <row r="99" spans="1:9" s="1161" customFormat="1" ht="195" customHeight="1" x14ac:dyDescent="0.25">
      <c r="A99" s="1168" t="s">
        <v>485</v>
      </c>
      <c r="B99" s="1175" t="s">
        <v>1609</v>
      </c>
      <c r="C99" s="1164" t="s">
        <v>1</v>
      </c>
      <c r="D99" s="1164">
        <v>28</v>
      </c>
      <c r="E99" s="1164" t="s">
        <v>3</v>
      </c>
      <c r="F99" s="1124"/>
      <c r="G99" s="1165">
        <f t="shared" ref="G99" si="14">D99*F99</f>
        <v>0</v>
      </c>
      <c r="H99" s="1159"/>
      <c r="I99" s="1160"/>
    </row>
    <row r="100" spans="1:9" s="1161" customFormat="1" x14ac:dyDescent="0.25">
      <c r="A100" s="1168"/>
      <c r="B100" s="1123"/>
      <c r="C100" s="1164"/>
      <c r="D100" s="1164"/>
      <c r="E100" s="1164"/>
      <c r="F100" s="1124"/>
      <c r="G100" s="1165"/>
      <c r="H100" s="1159"/>
      <c r="I100" s="1160"/>
    </row>
    <row r="101" spans="1:9" s="1161" customFormat="1" ht="171.6" x14ac:dyDescent="0.25">
      <c r="A101" s="1168" t="s">
        <v>486</v>
      </c>
      <c r="B101" s="1175" t="s">
        <v>1610</v>
      </c>
      <c r="C101" s="1164" t="s">
        <v>1</v>
      </c>
      <c r="D101" s="1164">
        <v>4</v>
      </c>
      <c r="E101" s="1164" t="s">
        <v>3</v>
      </c>
      <c r="F101" s="1124"/>
      <c r="G101" s="1165">
        <f t="shared" ref="G101" si="15">D101*F101</f>
        <v>0</v>
      </c>
      <c r="H101" s="1159"/>
      <c r="I101" s="1160"/>
    </row>
    <row r="102" spans="1:9" s="1161" customFormat="1" x14ac:dyDescent="0.25">
      <c r="A102" s="1168"/>
      <c r="B102" s="1123"/>
      <c r="C102" s="1164"/>
      <c r="D102" s="1164"/>
      <c r="E102" s="1164"/>
      <c r="F102" s="1124"/>
      <c r="G102" s="1165"/>
      <c r="H102" s="1159"/>
      <c r="I102" s="1160"/>
    </row>
    <row r="103" spans="1:9" s="1161" customFormat="1" ht="184.8" x14ac:dyDescent="0.25">
      <c r="A103" s="1168" t="s">
        <v>487</v>
      </c>
      <c r="B103" s="1175" t="s">
        <v>1611</v>
      </c>
      <c r="C103" s="1164" t="s">
        <v>1</v>
      </c>
      <c r="D103" s="1164">
        <v>8</v>
      </c>
      <c r="E103" s="1164" t="s">
        <v>3</v>
      </c>
      <c r="F103" s="1124"/>
      <c r="G103" s="1165">
        <f t="shared" ref="G103" si="16">D103*F103</f>
        <v>0</v>
      </c>
      <c r="H103" s="1159"/>
      <c r="I103" s="1160"/>
    </row>
    <row r="104" spans="1:9" s="1161" customFormat="1" x14ac:dyDescent="0.25">
      <c r="A104" s="1168"/>
      <c r="B104" s="1166"/>
      <c r="C104" s="1164"/>
      <c r="D104" s="1164"/>
      <c r="E104" s="1164"/>
      <c r="F104" s="1124"/>
      <c r="G104" s="1165"/>
      <c r="H104" s="1159"/>
      <c r="I104" s="1160"/>
    </row>
    <row r="105" spans="1:9" s="1161" customFormat="1" ht="180.75" customHeight="1" x14ac:dyDescent="0.25">
      <c r="A105" s="1168" t="s">
        <v>488</v>
      </c>
      <c r="B105" s="1175" t="s">
        <v>1612</v>
      </c>
      <c r="C105" s="1164" t="s">
        <v>1</v>
      </c>
      <c r="D105" s="1164">
        <v>14</v>
      </c>
      <c r="E105" s="1164" t="s">
        <v>3</v>
      </c>
      <c r="F105" s="1124"/>
      <c r="G105" s="1165">
        <f t="shared" ref="G105" si="17">D105*F105</f>
        <v>0</v>
      </c>
      <c r="H105" s="1159"/>
      <c r="I105" s="1160"/>
    </row>
    <row r="106" spans="1:9" s="1161" customFormat="1" x14ac:dyDescent="0.25">
      <c r="A106" s="1168"/>
      <c r="B106" s="1166"/>
      <c r="C106" s="1164"/>
      <c r="D106" s="1164"/>
      <c r="E106" s="1164"/>
      <c r="F106" s="1124"/>
      <c r="G106" s="1165"/>
      <c r="H106" s="1159"/>
      <c r="I106" s="1160"/>
    </row>
    <row r="107" spans="1:9" s="1161" customFormat="1" ht="171" customHeight="1" x14ac:dyDescent="0.25">
      <c r="A107" s="1168" t="s">
        <v>489</v>
      </c>
      <c r="B107" s="1175" t="s">
        <v>1613</v>
      </c>
      <c r="C107" s="1164" t="s">
        <v>1</v>
      </c>
      <c r="D107" s="1164">
        <v>5</v>
      </c>
      <c r="E107" s="1164" t="s">
        <v>3</v>
      </c>
      <c r="F107" s="1124"/>
      <c r="G107" s="1165">
        <f t="shared" ref="G107" si="18">D107*F107</f>
        <v>0</v>
      </c>
      <c r="H107" s="1159"/>
      <c r="I107" s="1160"/>
    </row>
    <row r="108" spans="1:9" s="1161" customFormat="1" x14ac:dyDescent="0.25">
      <c r="A108" s="1168"/>
      <c r="B108" s="1166"/>
      <c r="C108" s="1164"/>
      <c r="D108" s="1164"/>
      <c r="E108" s="1164"/>
      <c r="F108" s="1124"/>
      <c r="G108" s="1165"/>
      <c r="H108" s="1159"/>
      <c r="I108" s="1160"/>
    </row>
    <row r="109" spans="1:9" s="1161" customFormat="1" ht="198" customHeight="1" x14ac:dyDescent="0.25">
      <c r="A109" s="1168" t="s">
        <v>490</v>
      </c>
      <c r="B109" s="1175" t="s">
        <v>1614</v>
      </c>
      <c r="C109" s="1164" t="s">
        <v>1</v>
      </c>
      <c r="D109" s="1164">
        <v>15</v>
      </c>
      <c r="E109" s="1164" t="s">
        <v>3</v>
      </c>
      <c r="F109" s="1124"/>
      <c r="G109" s="1165">
        <f t="shared" ref="G109" si="19">D109*F109</f>
        <v>0</v>
      </c>
      <c r="H109" s="1159"/>
      <c r="I109" s="1160"/>
    </row>
    <row r="110" spans="1:9" s="1161" customFormat="1" x14ac:dyDescent="0.25">
      <c r="A110" s="1168"/>
      <c r="B110" s="1166"/>
      <c r="C110" s="1164"/>
      <c r="D110" s="1164"/>
      <c r="E110" s="1164"/>
      <c r="F110" s="1124"/>
      <c r="G110" s="1165"/>
      <c r="H110" s="1159"/>
      <c r="I110" s="1160"/>
    </row>
    <row r="111" spans="1:9" s="1161" customFormat="1" ht="195" customHeight="1" x14ac:dyDescent="0.25">
      <c r="A111" s="1168" t="s">
        <v>491</v>
      </c>
      <c r="B111" s="1175" t="s">
        <v>1615</v>
      </c>
      <c r="C111" s="1164" t="s">
        <v>1</v>
      </c>
      <c r="D111" s="1164">
        <v>9</v>
      </c>
      <c r="E111" s="1164" t="s">
        <v>3</v>
      </c>
      <c r="F111" s="1124"/>
      <c r="G111" s="1165">
        <f t="shared" ref="G111" si="20">D111*F111</f>
        <v>0</v>
      </c>
      <c r="H111" s="1159"/>
      <c r="I111" s="1160"/>
    </row>
    <row r="112" spans="1:9" s="1161" customFormat="1" x14ac:dyDescent="0.25">
      <c r="A112" s="1168"/>
      <c r="B112" s="1175"/>
      <c r="C112" s="1164"/>
      <c r="D112" s="1164"/>
      <c r="E112" s="1164"/>
      <c r="F112" s="1124"/>
      <c r="G112" s="1165"/>
      <c r="H112" s="1159"/>
      <c r="I112" s="1160"/>
    </row>
    <row r="113" spans="1:9" s="1161" customFormat="1" ht="144" customHeight="1" x14ac:dyDescent="0.25">
      <c r="A113" s="1168" t="s">
        <v>492</v>
      </c>
      <c r="B113" s="1175" t="s">
        <v>1616</v>
      </c>
      <c r="C113" s="632" t="s">
        <v>1</v>
      </c>
      <c r="D113" s="632">
        <v>21</v>
      </c>
      <c r="E113" s="632" t="s">
        <v>3</v>
      </c>
      <c r="F113" s="633"/>
      <c r="G113" s="1165">
        <f t="shared" ref="G113" si="21">D113*F113</f>
        <v>0</v>
      </c>
      <c r="H113" s="1191"/>
      <c r="I113" s="1192"/>
    </row>
    <row r="114" spans="1:9" s="1161" customFormat="1" x14ac:dyDescent="0.25">
      <c r="A114" s="1168"/>
      <c r="B114" s="1175"/>
      <c r="C114" s="1164"/>
      <c r="D114" s="1164"/>
      <c r="E114" s="1164"/>
      <c r="F114" s="1124"/>
      <c r="G114" s="1165"/>
      <c r="H114" s="1159"/>
      <c r="I114" s="1160"/>
    </row>
    <row r="115" spans="1:9" s="1161" customFormat="1" ht="159" customHeight="1" x14ac:dyDescent="0.25">
      <c r="A115" s="1168" t="s">
        <v>493</v>
      </c>
      <c r="B115" s="1175" t="s">
        <v>1617</v>
      </c>
      <c r="C115" s="632" t="s">
        <v>1</v>
      </c>
      <c r="D115" s="632">
        <v>6</v>
      </c>
      <c r="E115" s="632" t="s">
        <v>3</v>
      </c>
      <c r="F115" s="633"/>
      <c r="G115" s="1165">
        <f t="shared" ref="G115" si="22">D115*F115</f>
        <v>0</v>
      </c>
      <c r="H115" s="1191"/>
      <c r="I115" s="1192"/>
    </row>
    <row r="116" spans="1:9" s="1161" customFormat="1" x14ac:dyDescent="0.25">
      <c r="A116" s="1168"/>
      <c r="B116" s="1175"/>
      <c r="C116" s="1164"/>
      <c r="D116" s="1164"/>
      <c r="E116" s="1164"/>
      <c r="F116" s="1124"/>
      <c r="G116" s="1165"/>
      <c r="H116" s="1159"/>
      <c r="I116" s="1160"/>
    </row>
    <row r="117" spans="1:9" s="1161" customFormat="1" ht="147.75" customHeight="1" x14ac:dyDescent="0.25">
      <c r="A117" s="1168" t="s">
        <v>494</v>
      </c>
      <c r="B117" s="1175" t="s">
        <v>495</v>
      </c>
      <c r="C117" s="632" t="s">
        <v>1</v>
      </c>
      <c r="D117" s="632">
        <v>3</v>
      </c>
      <c r="E117" s="632" t="s">
        <v>3</v>
      </c>
      <c r="F117" s="633"/>
      <c r="G117" s="1165">
        <f t="shared" ref="G117" si="23">D117*F117</f>
        <v>0</v>
      </c>
      <c r="H117" s="1191"/>
      <c r="I117" s="1192"/>
    </row>
    <row r="118" spans="1:9" s="1161" customFormat="1" x14ac:dyDescent="0.25">
      <c r="A118" s="1168"/>
      <c r="B118" s="1175"/>
      <c r="C118" s="1164"/>
      <c r="D118" s="1164"/>
      <c r="E118" s="1164"/>
      <c r="F118" s="1124"/>
      <c r="G118" s="1165"/>
      <c r="H118" s="1159"/>
      <c r="I118" s="1160"/>
    </row>
    <row r="119" spans="1:9" s="1161" customFormat="1" ht="146.25" customHeight="1" x14ac:dyDescent="0.25">
      <c r="A119" s="1168" t="s">
        <v>496</v>
      </c>
      <c r="B119" s="1175" t="s">
        <v>1618</v>
      </c>
      <c r="C119" s="632" t="s">
        <v>1</v>
      </c>
      <c r="D119" s="632">
        <v>8</v>
      </c>
      <c r="E119" s="632" t="s">
        <v>3</v>
      </c>
      <c r="F119" s="633"/>
      <c r="G119" s="1165">
        <f t="shared" ref="G119" si="24">D119*F119</f>
        <v>0</v>
      </c>
      <c r="H119" s="1191"/>
      <c r="I119" s="1192"/>
    </row>
    <row r="120" spans="1:9" s="1161" customFormat="1" x14ac:dyDescent="0.25">
      <c r="A120" s="1168"/>
      <c r="B120" s="1166"/>
      <c r="C120" s="1164"/>
      <c r="D120" s="1164"/>
      <c r="E120" s="1164"/>
      <c r="F120" s="1124"/>
      <c r="G120" s="1165"/>
      <c r="H120" s="1159"/>
      <c r="I120" s="1160"/>
    </row>
    <row r="121" spans="1:9" s="1161" customFormat="1" ht="26.4" x14ac:dyDescent="0.25">
      <c r="A121" s="1168" t="s">
        <v>497</v>
      </c>
      <c r="B121" s="1175" t="s">
        <v>1619</v>
      </c>
      <c r="C121" s="1193"/>
      <c r="D121" s="1194"/>
      <c r="E121" s="1194"/>
      <c r="F121" s="1194"/>
      <c r="G121" s="1194"/>
      <c r="H121" s="1195"/>
      <c r="I121" s="1196"/>
    </row>
    <row r="122" spans="1:9" s="1161" customFormat="1" ht="12.75" customHeight="1" x14ac:dyDescent="0.25">
      <c r="A122" s="1197" t="s">
        <v>440</v>
      </c>
      <c r="B122" s="1175" t="s">
        <v>498</v>
      </c>
      <c r="C122" s="1193" t="s">
        <v>1</v>
      </c>
      <c r="D122" s="1193">
        <v>1</v>
      </c>
      <c r="E122" s="1193"/>
      <c r="F122" s="1075"/>
      <c r="G122" s="1075"/>
      <c r="H122" s="1075"/>
      <c r="I122" s="1196"/>
    </row>
    <row r="123" spans="1:9" s="1161" customFormat="1" ht="15" customHeight="1" x14ac:dyDescent="0.25">
      <c r="A123" s="1197" t="s">
        <v>440</v>
      </c>
      <c r="B123" s="1175" t="s">
        <v>499</v>
      </c>
      <c r="C123" s="1193" t="s">
        <v>1</v>
      </c>
      <c r="D123" s="1193">
        <v>1</v>
      </c>
      <c r="E123" s="1193"/>
      <c r="F123" s="1075"/>
      <c r="G123" s="1075"/>
      <c r="H123" s="1075"/>
      <c r="I123" s="1196"/>
    </row>
    <row r="124" spans="1:9" s="1161" customFormat="1" ht="15" customHeight="1" x14ac:dyDescent="0.25">
      <c r="A124" s="1197" t="s">
        <v>440</v>
      </c>
      <c r="B124" s="1175" t="s">
        <v>500</v>
      </c>
      <c r="C124" s="1193" t="s">
        <v>1</v>
      </c>
      <c r="D124" s="1193">
        <v>1</v>
      </c>
      <c r="E124" s="1193"/>
      <c r="F124" s="1075"/>
      <c r="G124" s="1075"/>
      <c r="H124" s="1075"/>
      <c r="I124" s="1196"/>
    </row>
    <row r="125" spans="1:9" s="1161" customFormat="1" ht="15.75" customHeight="1" x14ac:dyDescent="0.25">
      <c r="A125" s="1197" t="s">
        <v>440</v>
      </c>
      <c r="B125" s="1198" t="s">
        <v>501</v>
      </c>
      <c r="C125" s="1199" t="s">
        <v>1</v>
      </c>
      <c r="D125" s="1199">
        <v>1</v>
      </c>
      <c r="E125" s="1199"/>
      <c r="F125" s="1200"/>
      <c r="G125" s="1200"/>
      <c r="H125" s="1200"/>
      <c r="I125" s="1201"/>
    </row>
    <row r="126" spans="1:9" s="1161" customFormat="1" ht="28.5" customHeight="1" x14ac:dyDescent="0.25">
      <c r="A126" s="1197" t="s">
        <v>440</v>
      </c>
      <c r="B126" s="1198" t="s">
        <v>502</v>
      </c>
      <c r="C126" s="1199" t="s">
        <v>1</v>
      </c>
      <c r="D126" s="1199">
        <v>1</v>
      </c>
      <c r="E126" s="1199"/>
      <c r="F126" s="633"/>
      <c r="G126" s="1200"/>
      <c r="H126" s="1200"/>
      <c r="I126" s="1201"/>
    </row>
    <row r="127" spans="1:9" s="1161" customFormat="1" ht="16.5" customHeight="1" x14ac:dyDescent="0.25">
      <c r="A127" s="1197" t="s">
        <v>440</v>
      </c>
      <c r="B127" s="1202" t="s">
        <v>503</v>
      </c>
      <c r="C127" s="1203" t="s">
        <v>1</v>
      </c>
      <c r="D127" s="1203">
        <v>1</v>
      </c>
      <c r="E127" s="1203"/>
      <c r="F127" s="1204"/>
      <c r="G127" s="1204"/>
      <c r="H127" s="1204"/>
      <c r="I127" s="1196"/>
    </row>
    <row r="128" spans="1:9" s="1161" customFormat="1" x14ac:dyDescent="0.25">
      <c r="A128" s="1205"/>
      <c r="B128" s="1175"/>
      <c r="C128" s="1193" t="s">
        <v>442</v>
      </c>
      <c r="D128" s="1193">
        <v>4</v>
      </c>
      <c r="E128" s="1193" t="s">
        <v>0</v>
      </c>
      <c r="F128" s="633"/>
      <c r="G128" s="1165">
        <f t="shared" ref="G128" si="25">D128*F128</f>
        <v>0</v>
      </c>
      <c r="H128" s="1075"/>
      <c r="I128" s="1196"/>
    </row>
    <row r="129" spans="1:9" s="1161" customFormat="1" x14ac:dyDescent="0.25">
      <c r="A129" s="1205"/>
      <c r="B129" s="1175"/>
      <c r="C129" s="1165"/>
      <c r="D129" s="1165"/>
      <c r="E129" s="1165"/>
      <c r="F129" s="633"/>
      <c r="G129" s="1165"/>
      <c r="H129" s="1075"/>
      <c r="I129" s="1196"/>
    </row>
    <row r="130" spans="1:9" s="1161" customFormat="1" ht="25.5" customHeight="1" x14ac:dyDescent="0.25">
      <c r="A130" s="1168" t="s">
        <v>504</v>
      </c>
      <c r="B130" s="1175" t="s">
        <v>1619</v>
      </c>
      <c r="C130" s="632"/>
      <c r="D130" s="632"/>
      <c r="E130" s="632"/>
      <c r="F130" s="633"/>
      <c r="G130" s="1165"/>
      <c r="H130" s="1191"/>
      <c r="I130" s="1192"/>
    </row>
    <row r="131" spans="1:9" s="1161" customFormat="1" ht="12.75" customHeight="1" x14ac:dyDescent="0.25">
      <c r="A131" s="1197" t="s">
        <v>440</v>
      </c>
      <c r="B131" s="1175" t="s">
        <v>498</v>
      </c>
      <c r="C131" s="1193" t="s">
        <v>1</v>
      </c>
      <c r="D131" s="1193">
        <v>1</v>
      </c>
      <c r="E131" s="1193"/>
      <c r="F131" s="633"/>
      <c r="G131" s="1075"/>
      <c r="H131" s="1075"/>
      <c r="I131" s="1196"/>
    </row>
    <row r="132" spans="1:9" s="1161" customFormat="1" ht="15" customHeight="1" x14ac:dyDescent="0.25">
      <c r="A132" s="1197" t="s">
        <v>440</v>
      </c>
      <c r="B132" s="1175" t="s">
        <v>505</v>
      </c>
      <c r="C132" s="1193" t="s">
        <v>1</v>
      </c>
      <c r="D132" s="1193">
        <v>1</v>
      </c>
      <c r="E132" s="1193"/>
      <c r="F132" s="633"/>
      <c r="G132" s="1075"/>
      <c r="H132" s="1075"/>
      <c r="I132" s="1196"/>
    </row>
    <row r="133" spans="1:9" s="1161" customFormat="1" ht="15" customHeight="1" x14ac:dyDescent="0.25">
      <c r="A133" s="1197" t="s">
        <v>440</v>
      </c>
      <c r="B133" s="1175" t="s">
        <v>506</v>
      </c>
      <c r="C133" s="1193" t="s">
        <v>1</v>
      </c>
      <c r="D133" s="1193">
        <v>1</v>
      </c>
      <c r="E133" s="1193"/>
      <c r="F133" s="633"/>
      <c r="G133" s="1075"/>
      <c r="H133" s="1075"/>
      <c r="I133" s="1196"/>
    </row>
    <row r="134" spans="1:9" s="1161" customFormat="1" ht="15.75" customHeight="1" x14ac:dyDescent="0.25">
      <c r="A134" s="1197" t="s">
        <v>440</v>
      </c>
      <c r="B134" s="1198" t="s">
        <v>507</v>
      </c>
      <c r="C134" s="1199" t="s">
        <v>1</v>
      </c>
      <c r="D134" s="1199">
        <v>2</v>
      </c>
      <c r="E134" s="1199"/>
      <c r="F134" s="633"/>
      <c r="G134" s="1200"/>
      <c r="H134" s="1200"/>
      <c r="I134" s="1201"/>
    </row>
    <row r="135" spans="1:9" s="1161" customFormat="1" ht="18" customHeight="1" x14ac:dyDescent="0.25">
      <c r="A135" s="1197" t="s">
        <v>440</v>
      </c>
      <c r="B135" s="1206" t="s">
        <v>508</v>
      </c>
      <c r="C135" s="1203" t="s">
        <v>1</v>
      </c>
      <c r="D135" s="1203">
        <v>2</v>
      </c>
      <c r="E135" s="1203"/>
      <c r="F135" s="1204"/>
      <c r="G135" s="1203"/>
      <c r="H135" s="1200"/>
      <c r="I135" s="1201"/>
    </row>
    <row r="136" spans="1:9" s="1161" customFormat="1" x14ac:dyDescent="0.25">
      <c r="A136" s="1205"/>
      <c r="B136" s="1175"/>
      <c r="C136" s="1193" t="s">
        <v>442</v>
      </c>
      <c r="D136" s="1193">
        <v>1</v>
      </c>
      <c r="E136" s="1193" t="s">
        <v>0</v>
      </c>
      <c r="F136" s="633"/>
      <c r="G136" s="1165">
        <f t="shared" ref="G136" si="26">D136*F136</f>
        <v>0</v>
      </c>
      <c r="H136" s="1075"/>
      <c r="I136" s="1196"/>
    </row>
    <row r="137" spans="1:9" s="1161" customFormat="1" x14ac:dyDescent="0.25">
      <c r="A137" s="1168"/>
      <c r="B137" s="1166"/>
      <c r="C137" s="1164"/>
      <c r="D137" s="1164"/>
      <c r="E137" s="1164"/>
      <c r="F137" s="633"/>
      <c r="G137" s="1165"/>
      <c r="H137" s="1159"/>
      <c r="I137" s="1160"/>
    </row>
    <row r="138" spans="1:9" s="1161" customFormat="1" ht="26.4" x14ac:dyDescent="0.25">
      <c r="A138" s="1168" t="s">
        <v>509</v>
      </c>
      <c r="B138" s="1175" t="s">
        <v>1619</v>
      </c>
      <c r="C138" s="632"/>
      <c r="D138" s="632"/>
      <c r="E138" s="632"/>
      <c r="F138" s="633"/>
      <c r="G138" s="1165"/>
      <c r="H138" s="1207"/>
      <c r="I138" s="1208"/>
    </row>
    <row r="139" spans="1:9" s="1161" customFormat="1" ht="12.75" customHeight="1" x14ac:dyDescent="0.25">
      <c r="A139" s="1197" t="s">
        <v>440</v>
      </c>
      <c r="B139" s="1175" t="s">
        <v>498</v>
      </c>
      <c r="C139" s="1193" t="s">
        <v>1</v>
      </c>
      <c r="D139" s="1193">
        <v>1</v>
      </c>
      <c r="E139" s="1193"/>
      <c r="F139" s="633"/>
      <c r="G139" s="1075"/>
      <c r="H139" s="1075"/>
      <c r="I139" s="1196"/>
    </row>
    <row r="140" spans="1:9" s="1161" customFormat="1" ht="15" customHeight="1" x14ac:dyDescent="0.25">
      <c r="A140" s="1197" t="s">
        <v>440</v>
      </c>
      <c r="B140" s="1175" t="s">
        <v>499</v>
      </c>
      <c r="C140" s="1193" t="s">
        <v>1</v>
      </c>
      <c r="D140" s="1193">
        <v>1</v>
      </c>
      <c r="E140" s="1193"/>
      <c r="F140" s="633"/>
      <c r="G140" s="1075"/>
      <c r="H140" s="1075"/>
      <c r="I140" s="1196"/>
    </row>
    <row r="141" spans="1:9" s="1161" customFormat="1" ht="15" customHeight="1" x14ac:dyDescent="0.25">
      <c r="A141" s="1197" t="s">
        <v>440</v>
      </c>
      <c r="B141" s="1175" t="s">
        <v>500</v>
      </c>
      <c r="C141" s="1193" t="s">
        <v>1</v>
      </c>
      <c r="D141" s="1193">
        <v>1</v>
      </c>
      <c r="E141" s="1193"/>
      <c r="F141" s="1075"/>
      <c r="G141" s="1075"/>
      <c r="H141" s="1075"/>
      <c r="I141" s="1196"/>
    </row>
    <row r="142" spans="1:9" s="1161" customFormat="1" ht="15.75" customHeight="1" x14ac:dyDescent="0.25">
      <c r="A142" s="1197" t="s">
        <v>440</v>
      </c>
      <c r="B142" s="1198" t="s">
        <v>507</v>
      </c>
      <c r="C142" s="1199" t="s">
        <v>1</v>
      </c>
      <c r="D142" s="1199">
        <v>1</v>
      </c>
      <c r="E142" s="1199"/>
      <c r="F142" s="633"/>
      <c r="G142" s="1200"/>
      <c r="H142" s="1200"/>
      <c r="I142" s="1201"/>
    </row>
    <row r="143" spans="1:9" s="1161" customFormat="1" ht="16.5" customHeight="1" x14ac:dyDescent="0.25">
      <c r="A143" s="1197" t="s">
        <v>440</v>
      </c>
      <c r="B143" s="1206" t="s">
        <v>508</v>
      </c>
      <c r="C143" s="1203" t="s">
        <v>1</v>
      </c>
      <c r="D143" s="1203">
        <v>1</v>
      </c>
      <c r="E143" s="1203"/>
      <c r="F143" s="1204"/>
      <c r="G143" s="1203"/>
      <c r="H143" s="1200"/>
      <c r="I143" s="1201"/>
    </row>
    <row r="144" spans="1:9" s="1161" customFormat="1" ht="15" customHeight="1" x14ac:dyDescent="0.25">
      <c r="A144" s="1197"/>
      <c r="B144" s="1198"/>
      <c r="C144" s="1193" t="s">
        <v>442</v>
      </c>
      <c r="D144" s="1193">
        <v>4</v>
      </c>
      <c r="E144" s="1193" t="s">
        <v>0</v>
      </c>
      <c r="F144" s="633"/>
      <c r="G144" s="1165">
        <f t="shared" ref="G144" si="27">D144*F144</f>
        <v>0</v>
      </c>
      <c r="H144" s="1200"/>
      <c r="I144" s="1201"/>
    </row>
    <row r="145" spans="1:9" s="1161" customFormat="1" x14ac:dyDescent="0.25">
      <c r="A145" s="1168"/>
      <c r="B145" s="1166"/>
      <c r="C145" s="1164"/>
      <c r="D145" s="1164"/>
      <c r="E145" s="1164"/>
      <c r="F145" s="633"/>
      <c r="G145" s="1165"/>
      <c r="H145" s="1159"/>
      <c r="I145" s="1160"/>
    </row>
    <row r="146" spans="1:9" s="1161" customFormat="1" ht="26.4" x14ac:dyDescent="0.25">
      <c r="A146" s="1168" t="s">
        <v>510</v>
      </c>
      <c r="B146" s="1175" t="s">
        <v>1619</v>
      </c>
      <c r="C146" s="632"/>
      <c r="D146" s="632"/>
      <c r="E146" s="632"/>
      <c r="F146" s="633"/>
      <c r="G146" s="1165"/>
      <c r="H146" s="1191"/>
      <c r="I146" s="1192"/>
    </row>
    <row r="147" spans="1:9" s="1161" customFormat="1" ht="12.75" customHeight="1" x14ac:dyDescent="0.25">
      <c r="A147" s="1197" t="s">
        <v>440</v>
      </c>
      <c r="B147" s="1175" t="s">
        <v>498</v>
      </c>
      <c r="C147" s="1193" t="s">
        <v>1</v>
      </c>
      <c r="D147" s="1193">
        <v>1</v>
      </c>
      <c r="E147" s="1193"/>
      <c r="F147" s="633"/>
      <c r="G147" s="1075"/>
      <c r="H147" s="1075"/>
      <c r="I147" s="1196"/>
    </row>
    <row r="148" spans="1:9" s="1161" customFormat="1" ht="15" customHeight="1" x14ac:dyDescent="0.25">
      <c r="A148" s="1197" t="s">
        <v>440</v>
      </c>
      <c r="B148" s="1175" t="s">
        <v>499</v>
      </c>
      <c r="C148" s="1193" t="s">
        <v>1</v>
      </c>
      <c r="D148" s="1193">
        <v>1</v>
      </c>
      <c r="E148" s="1193"/>
      <c r="F148" s="633"/>
      <c r="G148" s="1075"/>
      <c r="H148" s="1075"/>
      <c r="I148" s="1196"/>
    </row>
    <row r="149" spans="1:9" s="1161" customFormat="1" ht="15" customHeight="1" x14ac:dyDescent="0.25">
      <c r="A149" s="1197" t="s">
        <v>440</v>
      </c>
      <c r="B149" s="1175" t="s">
        <v>500</v>
      </c>
      <c r="C149" s="1193" t="s">
        <v>1</v>
      </c>
      <c r="D149" s="1193">
        <v>1</v>
      </c>
      <c r="E149" s="1193"/>
      <c r="F149" s="633"/>
      <c r="G149" s="1075"/>
      <c r="H149" s="1075"/>
      <c r="I149" s="1196"/>
    </row>
    <row r="150" spans="1:9" s="1161" customFormat="1" ht="15.75" customHeight="1" x14ac:dyDescent="0.25">
      <c r="A150" s="1197" t="s">
        <v>440</v>
      </c>
      <c r="B150" s="1198" t="s">
        <v>511</v>
      </c>
      <c r="C150" s="1199" t="s">
        <v>1</v>
      </c>
      <c r="D150" s="1199">
        <v>1</v>
      </c>
      <c r="E150" s="1199"/>
      <c r="F150" s="633"/>
      <c r="G150" s="1200"/>
      <c r="H150" s="1200"/>
      <c r="I150" s="1201"/>
    </row>
    <row r="151" spans="1:9" s="1161" customFormat="1" ht="16.5" customHeight="1" x14ac:dyDescent="0.25">
      <c r="A151" s="1197" t="s">
        <v>440</v>
      </c>
      <c r="B151" s="1206" t="s">
        <v>508</v>
      </c>
      <c r="C151" s="1203" t="s">
        <v>1</v>
      </c>
      <c r="D151" s="1203">
        <v>1</v>
      </c>
      <c r="E151" s="1203"/>
      <c r="F151" s="1204"/>
      <c r="G151" s="1203"/>
      <c r="H151" s="1200"/>
      <c r="I151" s="1201"/>
    </row>
    <row r="152" spans="1:9" s="1161" customFormat="1" ht="15" customHeight="1" x14ac:dyDescent="0.25">
      <c r="A152" s="1197"/>
      <c r="B152" s="1198"/>
      <c r="C152" s="1193" t="s">
        <v>442</v>
      </c>
      <c r="D152" s="1193">
        <v>8</v>
      </c>
      <c r="E152" s="1193" t="s">
        <v>0</v>
      </c>
      <c r="F152" s="633"/>
      <c r="G152" s="1165">
        <f t="shared" ref="G152" si="28">D152*F152</f>
        <v>0</v>
      </c>
      <c r="H152" s="1200"/>
      <c r="I152" s="1201"/>
    </row>
    <row r="153" spans="1:9" s="1161" customFormat="1" ht="15.75" customHeight="1" x14ac:dyDescent="0.25">
      <c r="A153" s="1168"/>
      <c r="B153" s="643"/>
      <c r="C153" s="632"/>
      <c r="D153" s="632"/>
      <c r="E153" s="632"/>
      <c r="F153" s="633"/>
      <c r="G153" s="1165"/>
      <c r="H153" s="1191"/>
      <c r="I153" s="1192"/>
    </row>
    <row r="154" spans="1:9" s="1161" customFormat="1" ht="26.4" x14ac:dyDescent="0.25">
      <c r="A154" s="1168" t="s">
        <v>512</v>
      </c>
      <c r="B154" s="1175" t="s">
        <v>1619</v>
      </c>
      <c r="C154" s="632"/>
      <c r="D154" s="632"/>
      <c r="E154" s="632"/>
      <c r="F154" s="633"/>
      <c r="G154" s="1165"/>
      <c r="H154" s="1191"/>
      <c r="I154" s="1192"/>
    </row>
    <row r="155" spans="1:9" s="1161" customFormat="1" ht="12.75" customHeight="1" x14ac:dyDescent="0.25">
      <c r="A155" s="1197" t="s">
        <v>440</v>
      </c>
      <c r="B155" s="1175" t="s">
        <v>498</v>
      </c>
      <c r="C155" s="1193" t="s">
        <v>1</v>
      </c>
      <c r="D155" s="1193">
        <v>1</v>
      </c>
      <c r="E155" s="1193"/>
      <c r="F155" s="633"/>
      <c r="G155" s="1075"/>
      <c r="H155" s="1075"/>
      <c r="I155" s="1196"/>
    </row>
    <row r="156" spans="1:9" s="1161" customFormat="1" ht="15" customHeight="1" x14ac:dyDescent="0.25">
      <c r="A156" s="1197" t="s">
        <v>440</v>
      </c>
      <c r="B156" s="1175" t="s">
        <v>499</v>
      </c>
      <c r="C156" s="1193" t="s">
        <v>1</v>
      </c>
      <c r="D156" s="1193">
        <v>1</v>
      </c>
      <c r="E156" s="1193"/>
      <c r="F156" s="633"/>
      <c r="G156" s="1075"/>
      <c r="H156" s="1075"/>
      <c r="I156" s="1196"/>
    </row>
    <row r="157" spans="1:9" s="1161" customFormat="1" ht="15" customHeight="1" x14ac:dyDescent="0.25">
      <c r="A157" s="1197" t="s">
        <v>440</v>
      </c>
      <c r="B157" s="1175" t="s">
        <v>500</v>
      </c>
      <c r="C157" s="1193" t="s">
        <v>1</v>
      </c>
      <c r="D157" s="1193">
        <v>1</v>
      </c>
      <c r="E157" s="1193"/>
      <c r="F157" s="633"/>
      <c r="G157" s="1075"/>
      <c r="H157" s="1075"/>
      <c r="I157" s="1196"/>
    </row>
    <row r="158" spans="1:9" s="1161" customFormat="1" ht="15.75" customHeight="1" x14ac:dyDescent="0.25">
      <c r="A158" s="1197" t="s">
        <v>440</v>
      </c>
      <c r="B158" s="1198" t="s">
        <v>513</v>
      </c>
      <c r="C158" s="1199" t="s">
        <v>1</v>
      </c>
      <c r="D158" s="1199">
        <v>1</v>
      </c>
      <c r="E158" s="1199"/>
      <c r="F158" s="633"/>
      <c r="G158" s="1200"/>
      <c r="H158" s="1200"/>
      <c r="I158" s="1201"/>
    </row>
    <row r="159" spans="1:9" s="1161" customFormat="1" ht="16.5" customHeight="1" x14ac:dyDescent="0.25">
      <c r="A159" s="1197" t="s">
        <v>440</v>
      </c>
      <c r="B159" s="1206" t="s">
        <v>508</v>
      </c>
      <c r="C159" s="1203" t="s">
        <v>1</v>
      </c>
      <c r="D159" s="1203">
        <v>1</v>
      </c>
      <c r="E159" s="1203"/>
      <c r="F159" s="1204"/>
      <c r="G159" s="1203"/>
      <c r="H159" s="1200"/>
      <c r="I159" s="1201"/>
    </row>
    <row r="160" spans="1:9" s="1161" customFormat="1" ht="15" customHeight="1" x14ac:dyDescent="0.25">
      <c r="A160" s="1197"/>
      <c r="B160" s="1198"/>
      <c r="C160" s="1193" t="s">
        <v>442</v>
      </c>
      <c r="D160" s="1193">
        <v>27</v>
      </c>
      <c r="E160" s="1193" t="s">
        <v>0</v>
      </c>
      <c r="F160" s="633"/>
      <c r="G160" s="1165">
        <f t="shared" ref="G160" si="29">D160*F160</f>
        <v>0</v>
      </c>
      <c r="H160" s="1200"/>
      <c r="I160" s="1201"/>
    </row>
    <row r="161" spans="1:9" s="1161" customFormat="1" x14ac:dyDescent="0.25">
      <c r="A161" s="1168"/>
      <c r="B161" s="1166"/>
      <c r="C161" s="1164"/>
      <c r="D161" s="1164"/>
      <c r="E161" s="1164"/>
      <c r="F161" s="1124"/>
      <c r="G161" s="1165"/>
      <c r="H161" s="1159"/>
      <c r="I161" s="1160"/>
    </row>
    <row r="162" spans="1:9" s="1161" customFormat="1" ht="26.4" x14ac:dyDescent="0.25">
      <c r="A162" s="1168" t="s">
        <v>514</v>
      </c>
      <c r="B162" s="643" t="s">
        <v>515</v>
      </c>
      <c r="C162" s="632" t="s">
        <v>1</v>
      </c>
      <c r="D162" s="632">
        <v>9</v>
      </c>
      <c r="E162" s="632" t="s">
        <v>3</v>
      </c>
      <c r="F162" s="633"/>
      <c r="G162" s="1165">
        <f t="shared" ref="G162" si="30">D162*F162</f>
        <v>0</v>
      </c>
      <c r="H162" s="1159"/>
      <c r="I162" s="1160"/>
    </row>
    <row r="163" spans="1:9" s="1161" customFormat="1" x14ac:dyDescent="0.25">
      <c r="A163" s="1168"/>
      <c r="B163" s="1166"/>
      <c r="C163" s="1164"/>
      <c r="D163" s="1164"/>
      <c r="E163" s="1164"/>
      <c r="F163" s="1124"/>
      <c r="G163" s="1165"/>
      <c r="H163" s="1159"/>
      <c r="I163" s="1160"/>
    </row>
    <row r="164" spans="1:9" s="1161" customFormat="1" ht="26.4" x14ac:dyDescent="0.25">
      <c r="A164" s="1168" t="s">
        <v>516</v>
      </c>
      <c r="B164" s="643" t="s">
        <v>517</v>
      </c>
      <c r="C164" s="632" t="s">
        <v>1</v>
      </c>
      <c r="D164" s="632">
        <v>27</v>
      </c>
      <c r="E164" s="632" t="s">
        <v>3</v>
      </c>
      <c r="F164" s="633"/>
      <c r="G164" s="1165">
        <f t="shared" ref="G164" si="31">D164*F164</f>
        <v>0</v>
      </c>
      <c r="H164" s="1159"/>
      <c r="I164" s="1160"/>
    </row>
    <row r="165" spans="1:9" s="1161" customFormat="1" x14ac:dyDescent="0.25">
      <c r="A165" s="1168"/>
      <c r="B165" s="1166"/>
      <c r="C165" s="1164"/>
      <c r="D165" s="1164"/>
      <c r="E165" s="1164"/>
      <c r="F165" s="1124"/>
      <c r="G165" s="1165"/>
      <c r="H165" s="1159"/>
      <c r="I165" s="1160"/>
    </row>
    <row r="166" spans="1:9" s="1161" customFormat="1" ht="25.5" customHeight="1" x14ac:dyDescent="0.25">
      <c r="A166" s="1168" t="s">
        <v>518</v>
      </c>
      <c r="B166" s="643" t="s">
        <v>519</v>
      </c>
      <c r="C166" s="632" t="s">
        <v>1</v>
      </c>
      <c r="D166" s="632">
        <v>2</v>
      </c>
      <c r="E166" s="632" t="s">
        <v>3</v>
      </c>
      <c r="F166" s="633"/>
      <c r="G166" s="1165">
        <f t="shared" ref="G166" si="32">D166*F166</f>
        <v>0</v>
      </c>
      <c r="H166" s="1191"/>
      <c r="I166" s="1192"/>
    </row>
    <row r="167" spans="1:9" s="1161" customFormat="1" x14ac:dyDescent="0.25">
      <c r="A167" s="1168"/>
      <c r="B167" s="1123"/>
      <c r="C167" s="1164"/>
      <c r="D167" s="1164"/>
      <c r="E167" s="1164"/>
      <c r="F167" s="1124"/>
      <c r="G167" s="1165"/>
      <c r="H167" s="1159"/>
      <c r="I167" s="1160"/>
    </row>
    <row r="168" spans="1:9" s="1161" customFormat="1" ht="26.4" x14ac:dyDescent="0.25">
      <c r="A168" s="1168" t="s">
        <v>520</v>
      </c>
      <c r="B168" s="1175" t="s">
        <v>1619</v>
      </c>
      <c r="C168" s="1209"/>
      <c r="D168" s="1209"/>
      <c r="E168" s="1209"/>
      <c r="F168" s="1209"/>
      <c r="G168" s="1209"/>
      <c r="H168" s="1159"/>
      <c r="I168" s="1160"/>
    </row>
    <row r="169" spans="1:9" s="1161" customFormat="1" x14ac:dyDescent="0.25">
      <c r="A169" s="1197" t="s">
        <v>440</v>
      </c>
      <c r="B169" s="1175" t="s">
        <v>498</v>
      </c>
      <c r="C169" s="1193" t="s">
        <v>1</v>
      </c>
      <c r="D169" s="1193">
        <v>1</v>
      </c>
      <c r="E169" s="1193"/>
      <c r="F169" s="1075"/>
      <c r="G169" s="1075"/>
      <c r="H169" s="1075"/>
      <c r="I169" s="1196"/>
    </row>
    <row r="170" spans="1:9" s="1161" customFormat="1" x14ac:dyDescent="0.25">
      <c r="A170" s="1197" t="s">
        <v>440</v>
      </c>
      <c r="B170" s="1175" t="s">
        <v>505</v>
      </c>
      <c r="C170" s="1193" t="s">
        <v>1</v>
      </c>
      <c r="D170" s="1193">
        <v>1</v>
      </c>
      <c r="E170" s="1193"/>
      <c r="F170" s="1075"/>
      <c r="G170" s="1075"/>
      <c r="H170" s="1075"/>
      <c r="I170" s="1196"/>
    </row>
    <row r="171" spans="1:9" s="1161" customFormat="1" x14ac:dyDescent="0.25">
      <c r="A171" s="1197" t="s">
        <v>440</v>
      </c>
      <c r="B171" s="1175" t="s">
        <v>506</v>
      </c>
      <c r="C171" s="1193" t="s">
        <v>1</v>
      </c>
      <c r="D171" s="1193">
        <v>1</v>
      </c>
      <c r="E171" s="1193"/>
      <c r="F171" s="1075"/>
      <c r="G171" s="1075"/>
      <c r="H171" s="1075"/>
      <c r="I171" s="1196"/>
    </row>
    <row r="172" spans="1:9" s="1161" customFormat="1" x14ac:dyDescent="0.25">
      <c r="A172" s="1197" t="s">
        <v>440</v>
      </c>
      <c r="B172" s="1210" t="s">
        <v>521</v>
      </c>
      <c r="C172" s="1203" t="s">
        <v>1</v>
      </c>
      <c r="D172" s="1203">
        <v>1</v>
      </c>
      <c r="E172" s="1210"/>
      <c r="F172" s="1210"/>
      <c r="G172" s="1210"/>
      <c r="H172" s="1204"/>
      <c r="I172" s="1196"/>
    </row>
    <row r="173" spans="1:9" s="1161" customFormat="1" x14ac:dyDescent="0.25">
      <c r="A173" s="1168"/>
      <c r="B173" s="1175"/>
      <c r="C173" s="1193" t="s">
        <v>442</v>
      </c>
      <c r="D173" s="1164">
        <v>32</v>
      </c>
      <c r="E173" s="1164" t="s">
        <v>3</v>
      </c>
      <c r="F173" s="1124"/>
      <c r="G173" s="1165">
        <f t="shared" ref="G173" si="33">D173*F173</f>
        <v>0</v>
      </c>
      <c r="H173" s="1159"/>
      <c r="I173" s="1160"/>
    </row>
    <row r="174" spans="1:9" s="1161" customFormat="1" x14ac:dyDescent="0.25">
      <c r="A174" s="1168"/>
      <c r="B174" s="1166"/>
      <c r="C174" s="1164"/>
      <c r="D174" s="1164"/>
      <c r="E174" s="1164"/>
      <c r="F174" s="1124"/>
      <c r="G174" s="1165"/>
      <c r="H174" s="1159"/>
      <c r="I174" s="1160"/>
    </row>
    <row r="175" spans="1:9" s="1161" customFormat="1" ht="26.4" x14ac:dyDescent="0.25">
      <c r="A175" s="1168" t="s">
        <v>522</v>
      </c>
      <c r="B175" s="1175" t="s">
        <v>1619</v>
      </c>
      <c r="C175" s="1164"/>
      <c r="D175" s="1164"/>
      <c r="E175" s="1164"/>
      <c r="F175" s="1124"/>
      <c r="G175" s="1165"/>
      <c r="H175" s="1159"/>
      <c r="I175" s="1160"/>
    </row>
    <row r="176" spans="1:9" s="1161" customFormat="1" x14ac:dyDescent="0.25">
      <c r="A176" s="1197" t="s">
        <v>440</v>
      </c>
      <c r="B176" s="1175" t="s">
        <v>523</v>
      </c>
      <c r="C176" s="1193" t="s">
        <v>1</v>
      </c>
      <c r="D176" s="1193">
        <v>1</v>
      </c>
      <c r="E176" s="1193"/>
      <c r="F176" s="1075"/>
      <c r="G176" s="1075"/>
      <c r="H176" s="1075"/>
      <c r="I176" s="1196"/>
    </row>
    <row r="177" spans="1:9" s="1161" customFormat="1" x14ac:dyDescent="0.25">
      <c r="A177" s="1197" t="s">
        <v>440</v>
      </c>
      <c r="B177" s="1175" t="s">
        <v>524</v>
      </c>
      <c r="C177" s="1193" t="s">
        <v>1</v>
      </c>
      <c r="D177" s="1193">
        <v>1</v>
      </c>
      <c r="E177" s="1193"/>
      <c r="F177" s="1075"/>
      <c r="G177" s="1075"/>
      <c r="H177" s="1075"/>
      <c r="I177" s="1196"/>
    </row>
    <row r="178" spans="1:9" s="1161" customFormat="1" x14ac:dyDescent="0.25">
      <c r="A178" s="1197" t="s">
        <v>440</v>
      </c>
      <c r="B178" s="1175" t="s">
        <v>525</v>
      </c>
      <c r="C178" s="1193" t="s">
        <v>1</v>
      </c>
      <c r="D178" s="1193">
        <v>1</v>
      </c>
      <c r="E178" s="1193"/>
      <c r="F178" s="1075"/>
      <c r="G178" s="1075"/>
      <c r="H178" s="1075"/>
      <c r="I178" s="1196"/>
    </row>
    <row r="179" spans="1:9" s="1161" customFormat="1" x14ac:dyDescent="0.25">
      <c r="A179" s="1197" t="s">
        <v>440</v>
      </c>
      <c r="B179" s="1210" t="s">
        <v>521</v>
      </c>
      <c r="C179" s="1203" t="s">
        <v>1</v>
      </c>
      <c r="D179" s="1203">
        <v>2</v>
      </c>
      <c r="E179" s="1210"/>
      <c r="F179" s="1210"/>
      <c r="G179" s="1210"/>
      <c r="H179" s="1204"/>
      <c r="I179" s="1196"/>
    </row>
    <row r="180" spans="1:9" s="1161" customFormat="1" x14ac:dyDescent="0.25">
      <c r="A180" s="1168"/>
      <c r="B180" s="1175"/>
      <c r="C180" s="1193" t="s">
        <v>442</v>
      </c>
      <c r="D180" s="1164">
        <v>3</v>
      </c>
      <c r="E180" s="1164" t="s">
        <v>3</v>
      </c>
      <c r="F180" s="1124"/>
      <c r="G180" s="1165">
        <f t="shared" ref="G180" si="34">D180*F180</f>
        <v>0</v>
      </c>
      <c r="H180" s="1159"/>
      <c r="I180" s="1160"/>
    </row>
    <row r="181" spans="1:9" s="1161" customFormat="1" x14ac:dyDescent="0.25">
      <c r="A181" s="1168"/>
      <c r="B181" s="1166"/>
      <c r="C181" s="1164"/>
      <c r="D181" s="1164"/>
      <c r="E181" s="1164"/>
      <c r="F181" s="1124"/>
      <c r="G181" s="1165"/>
      <c r="H181" s="1159"/>
      <c r="I181" s="1160"/>
    </row>
    <row r="182" spans="1:9" s="1161" customFormat="1" ht="26.4" x14ac:dyDescent="0.25">
      <c r="A182" s="1168" t="s">
        <v>526</v>
      </c>
      <c r="B182" s="1175" t="s">
        <v>1619</v>
      </c>
      <c r="C182" s="1164"/>
      <c r="D182" s="1164"/>
      <c r="E182" s="1164"/>
      <c r="F182" s="1124"/>
      <c r="G182" s="1165"/>
      <c r="H182" s="1159"/>
      <c r="I182" s="1160"/>
    </row>
    <row r="183" spans="1:9" s="1161" customFormat="1" x14ac:dyDescent="0.25">
      <c r="A183" s="1197" t="s">
        <v>440</v>
      </c>
      <c r="B183" s="1175" t="s">
        <v>527</v>
      </c>
      <c r="C183" s="1193" t="s">
        <v>1</v>
      </c>
      <c r="D183" s="1193">
        <v>1</v>
      </c>
      <c r="E183" s="1193"/>
      <c r="F183" s="1075"/>
      <c r="G183" s="1075"/>
      <c r="H183" s="1075"/>
      <c r="I183" s="1196"/>
    </row>
    <row r="184" spans="1:9" s="1161" customFormat="1" x14ac:dyDescent="0.25">
      <c r="A184" s="1197" t="s">
        <v>440</v>
      </c>
      <c r="B184" s="1175" t="s">
        <v>528</v>
      </c>
      <c r="C184" s="1193" t="s">
        <v>1</v>
      </c>
      <c r="D184" s="1193">
        <v>1</v>
      </c>
      <c r="E184" s="1193"/>
      <c r="F184" s="1075"/>
      <c r="G184" s="1075"/>
      <c r="H184" s="1075"/>
      <c r="I184" s="1196"/>
    </row>
    <row r="185" spans="1:9" s="1161" customFormat="1" x14ac:dyDescent="0.25">
      <c r="A185" s="1197" t="s">
        <v>440</v>
      </c>
      <c r="B185" s="1175" t="s">
        <v>529</v>
      </c>
      <c r="C185" s="1193" t="s">
        <v>1</v>
      </c>
      <c r="D185" s="1193">
        <v>1</v>
      </c>
      <c r="E185" s="1193"/>
      <c r="F185" s="1075"/>
      <c r="G185" s="1075"/>
      <c r="H185" s="1075"/>
      <c r="I185" s="1196"/>
    </row>
    <row r="186" spans="1:9" s="1161" customFormat="1" x14ac:dyDescent="0.25">
      <c r="A186" s="1197" t="s">
        <v>440</v>
      </c>
      <c r="B186" s="1175" t="s">
        <v>530</v>
      </c>
      <c r="C186" s="1193" t="s">
        <v>1</v>
      </c>
      <c r="D186" s="1193">
        <v>1</v>
      </c>
      <c r="E186" s="1193"/>
      <c r="F186" s="1075"/>
      <c r="G186" s="1075"/>
      <c r="H186" s="1075"/>
      <c r="I186" s="1196"/>
    </row>
    <row r="187" spans="1:9" s="1161" customFormat="1" x14ac:dyDescent="0.25">
      <c r="A187" s="1197" t="s">
        <v>440</v>
      </c>
      <c r="B187" s="1210" t="s">
        <v>521</v>
      </c>
      <c r="C187" s="1203" t="s">
        <v>1</v>
      </c>
      <c r="D187" s="1203">
        <v>3</v>
      </c>
      <c r="E187" s="1210"/>
      <c r="F187" s="1210"/>
      <c r="G187" s="1210"/>
      <c r="H187" s="1204"/>
      <c r="I187" s="1196"/>
    </row>
    <row r="188" spans="1:9" s="1161" customFormat="1" x14ac:dyDescent="0.25">
      <c r="A188" s="1168"/>
      <c r="B188" s="1175"/>
      <c r="C188" s="1193" t="s">
        <v>442</v>
      </c>
      <c r="D188" s="1164">
        <v>2</v>
      </c>
      <c r="E188" s="1164" t="s">
        <v>3</v>
      </c>
      <c r="F188" s="1124"/>
      <c r="G188" s="1165">
        <f t="shared" ref="G188" si="35">D188*F188</f>
        <v>0</v>
      </c>
      <c r="H188" s="1159"/>
      <c r="I188" s="1160"/>
    </row>
    <row r="189" spans="1:9" s="1161" customFormat="1" x14ac:dyDescent="0.25">
      <c r="A189" s="1168"/>
      <c r="B189" s="1166"/>
      <c r="C189" s="1164"/>
      <c r="D189" s="1164"/>
      <c r="E189" s="1164"/>
      <c r="F189" s="1124"/>
      <c r="G189" s="1165"/>
      <c r="H189" s="1159"/>
      <c r="I189" s="1160"/>
    </row>
    <row r="190" spans="1:9" s="1161" customFormat="1" ht="39.6" x14ac:dyDescent="0.25">
      <c r="A190" s="1168" t="s">
        <v>531</v>
      </c>
      <c r="B190" s="643" t="s">
        <v>532</v>
      </c>
      <c r="C190" s="632" t="s">
        <v>1</v>
      </c>
      <c r="D190" s="1164">
        <v>3</v>
      </c>
      <c r="E190" s="1164" t="s">
        <v>3</v>
      </c>
      <c r="F190" s="1124"/>
      <c r="G190" s="1165">
        <f t="shared" ref="G190" si="36">D190*F190</f>
        <v>0</v>
      </c>
      <c r="H190" s="1159"/>
      <c r="I190" s="1160"/>
    </row>
    <row r="191" spans="1:9" s="1161" customFormat="1" x14ac:dyDescent="0.25">
      <c r="A191" s="1168"/>
      <c r="B191" s="1166"/>
      <c r="C191" s="1164"/>
      <c r="D191" s="1164"/>
      <c r="E191" s="1164"/>
      <c r="F191" s="1124"/>
      <c r="G191" s="1165"/>
      <c r="H191" s="1159"/>
      <c r="I191" s="1160"/>
    </row>
    <row r="192" spans="1:9" s="1161" customFormat="1" ht="39.6" x14ac:dyDescent="0.25">
      <c r="A192" s="1168" t="s">
        <v>533</v>
      </c>
      <c r="B192" s="643" t="s">
        <v>534</v>
      </c>
      <c r="C192" s="1164" t="s">
        <v>1</v>
      </c>
      <c r="D192" s="1164">
        <v>3</v>
      </c>
      <c r="E192" s="1164" t="s">
        <v>3</v>
      </c>
      <c r="F192" s="1124"/>
      <c r="G192" s="1165">
        <f t="shared" ref="G192" si="37">D192*F192</f>
        <v>0</v>
      </c>
      <c r="H192" s="1159"/>
      <c r="I192" s="1160"/>
    </row>
    <row r="193" spans="1:9" s="1161" customFormat="1" x14ac:dyDescent="0.25">
      <c r="A193" s="1166"/>
      <c r="B193" s="1166"/>
      <c r="C193" s="1164"/>
      <c r="D193" s="1164"/>
      <c r="E193" s="1164"/>
      <c r="F193" s="1124"/>
      <c r="G193" s="1165"/>
      <c r="H193" s="1159"/>
      <c r="I193" s="1160"/>
    </row>
    <row r="194" spans="1:9" s="1161" customFormat="1" x14ac:dyDescent="0.25">
      <c r="A194" s="1168" t="s">
        <v>535</v>
      </c>
      <c r="B194" s="643" t="s">
        <v>536</v>
      </c>
      <c r="C194" s="632" t="s">
        <v>1</v>
      </c>
      <c r="D194" s="632">
        <v>150</v>
      </c>
      <c r="E194" s="632" t="s">
        <v>3</v>
      </c>
      <c r="F194" s="633"/>
      <c r="G194" s="1165">
        <f t="shared" ref="G194" si="38">D194*F194</f>
        <v>0</v>
      </c>
      <c r="H194" s="1159"/>
      <c r="I194" s="1160"/>
    </row>
    <row r="195" spans="1:9" s="1161" customFormat="1" x14ac:dyDescent="0.25">
      <c r="A195" s="1168"/>
      <c r="B195" s="1166"/>
      <c r="C195" s="1164"/>
      <c r="D195" s="1164"/>
      <c r="E195" s="1164"/>
      <c r="F195" s="1124"/>
      <c r="G195" s="1165"/>
      <c r="H195" s="1159"/>
      <c r="I195" s="1160"/>
    </row>
    <row r="196" spans="1:9" s="1161" customFormat="1" x14ac:dyDescent="0.25">
      <c r="A196" s="1168" t="s">
        <v>537</v>
      </c>
      <c r="B196" s="1123" t="s">
        <v>538</v>
      </c>
      <c r="C196" s="1164" t="s">
        <v>1</v>
      </c>
      <c r="D196" s="1164">
        <v>10</v>
      </c>
      <c r="E196" s="1164" t="s">
        <v>3</v>
      </c>
      <c r="F196" s="1124"/>
      <c r="G196" s="1165">
        <f t="shared" ref="G196" si="39">D196*F196</f>
        <v>0</v>
      </c>
      <c r="H196" s="1159"/>
      <c r="I196" s="1160"/>
    </row>
    <row r="197" spans="1:9" s="1161" customFormat="1" x14ac:dyDescent="0.25">
      <c r="A197" s="1168"/>
      <c r="B197" s="1166"/>
      <c r="C197" s="1164"/>
      <c r="D197" s="1164"/>
      <c r="E197" s="1164"/>
      <c r="F197" s="1124"/>
      <c r="G197" s="1165"/>
      <c r="H197" s="1159"/>
      <c r="I197" s="1160"/>
    </row>
    <row r="198" spans="1:9" s="1161" customFormat="1" x14ac:dyDescent="0.25">
      <c r="A198" s="1168" t="s">
        <v>539</v>
      </c>
      <c r="B198" s="643" t="s">
        <v>540</v>
      </c>
      <c r="C198" s="632" t="s">
        <v>2</v>
      </c>
      <c r="D198" s="632">
        <v>800</v>
      </c>
      <c r="E198" s="632" t="s">
        <v>3</v>
      </c>
      <c r="F198" s="633"/>
      <c r="G198" s="1165">
        <f t="shared" ref="G198" si="40">D198*F198</f>
        <v>0</v>
      </c>
      <c r="H198" s="1159"/>
      <c r="I198" s="1160"/>
    </row>
    <row r="199" spans="1:9" s="1161" customFormat="1" x14ac:dyDescent="0.25">
      <c r="A199" s="1168"/>
      <c r="B199" s="1166"/>
      <c r="C199" s="1164"/>
      <c r="D199" s="1164"/>
      <c r="E199" s="1164"/>
      <c r="F199" s="1124"/>
      <c r="G199" s="1165"/>
      <c r="H199" s="1159"/>
      <c r="I199" s="1160"/>
    </row>
    <row r="200" spans="1:9" s="1161" customFormat="1" x14ac:dyDescent="0.25">
      <c r="A200" s="1168" t="s">
        <v>541</v>
      </c>
      <c r="B200" s="643" t="s">
        <v>542</v>
      </c>
      <c r="C200" s="1164" t="s">
        <v>2</v>
      </c>
      <c r="D200" s="1164">
        <v>250</v>
      </c>
      <c r="E200" s="1164" t="s">
        <v>3</v>
      </c>
      <c r="F200" s="1124"/>
      <c r="G200" s="1165">
        <f t="shared" ref="G200" si="41">D200*F200</f>
        <v>0</v>
      </c>
      <c r="H200" s="1159"/>
      <c r="I200" s="1160"/>
    </row>
    <row r="201" spans="1:9" s="1161" customFormat="1" x14ac:dyDescent="0.25">
      <c r="A201" s="1168"/>
      <c r="B201" s="643"/>
      <c r="C201" s="1164"/>
      <c r="D201" s="1164"/>
      <c r="E201" s="1164"/>
      <c r="F201" s="1124"/>
      <c r="G201" s="1165"/>
      <c r="H201" s="1159"/>
      <c r="I201" s="1160"/>
    </row>
    <row r="202" spans="1:9" s="1161" customFormat="1" ht="12.75" customHeight="1" x14ac:dyDescent="0.25">
      <c r="A202" s="1168" t="s">
        <v>543</v>
      </c>
      <c r="B202" s="643" t="s">
        <v>544</v>
      </c>
      <c r="C202" s="632" t="s">
        <v>2</v>
      </c>
      <c r="D202" s="632">
        <v>1700</v>
      </c>
      <c r="E202" s="632" t="s">
        <v>3</v>
      </c>
      <c r="F202" s="633"/>
      <c r="G202" s="1165">
        <f t="shared" ref="G202" si="42">D202*F202</f>
        <v>0</v>
      </c>
      <c r="H202" s="1159"/>
      <c r="I202" s="1160"/>
    </row>
    <row r="203" spans="1:9" s="1161" customFormat="1" x14ac:dyDescent="0.25">
      <c r="A203" s="1168"/>
      <c r="B203" s="643"/>
      <c r="C203" s="1164"/>
      <c r="D203" s="1164"/>
      <c r="E203" s="1164"/>
      <c r="F203" s="1124"/>
      <c r="G203" s="1165"/>
      <c r="H203" s="1159"/>
      <c r="I203" s="1160"/>
    </row>
    <row r="204" spans="1:9" s="1161" customFormat="1" ht="26.4" x14ac:dyDescent="0.25">
      <c r="A204" s="1168" t="s">
        <v>545</v>
      </c>
      <c r="B204" s="643" t="s">
        <v>546</v>
      </c>
      <c r="C204" s="632" t="s">
        <v>2</v>
      </c>
      <c r="D204" s="632">
        <v>500</v>
      </c>
      <c r="E204" s="632" t="s">
        <v>3</v>
      </c>
      <c r="F204" s="633"/>
      <c r="G204" s="1165">
        <f t="shared" ref="G204" si="43">D204*F204</f>
        <v>0</v>
      </c>
      <c r="H204" s="1159"/>
      <c r="I204" s="1160"/>
    </row>
    <row r="205" spans="1:9" s="1161" customFormat="1" x14ac:dyDescent="0.25">
      <c r="A205" s="1168"/>
      <c r="B205" s="643"/>
      <c r="C205" s="632"/>
      <c r="D205" s="632"/>
      <c r="E205" s="632"/>
      <c r="F205" s="633"/>
      <c r="G205" s="1165"/>
      <c r="H205" s="1159"/>
      <c r="I205" s="1160"/>
    </row>
    <row r="206" spans="1:9" s="1161" customFormat="1" ht="26.4" x14ac:dyDescent="0.25">
      <c r="A206" s="1168" t="s">
        <v>547</v>
      </c>
      <c r="B206" s="643" t="s">
        <v>548</v>
      </c>
      <c r="C206" s="632" t="s">
        <v>2</v>
      </c>
      <c r="D206" s="632">
        <v>1200</v>
      </c>
      <c r="E206" s="632" t="s">
        <v>3</v>
      </c>
      <c r="F206" s="633"/>
      <c r="G206" s="1165">
        <f t="shared" ref="G206" si="44">D206*F206</f>
        <v>0</v>
      </c>
      <c r="H206" s="1159"/>
      <c r="I206" s="1160"/>
    </row>
    <row r="207" spans="1:9" s="1161" customFormat="1" x14ac:dyDescent="0.25">
      <c r="A207" s="1168"/>
      <c r="B207" s="1166"/>
      <c r="C207" s="1164"/>
      <c r="D207" s="1164"/>
      <c r="E207" s="1164"/>
      <c r="F207" s="1124"/>
      <c r="G207" s="1165"/>
      <c r="H207" s="1159"/>
      <c r="I207" s="1160"/>
    </row>
    <row r="208" spans="1:9" s="1161" customFormat="1" ht="26.4" x14ac:dyDescent="0.25">
      <c r="A208" s="1168" t="s">
        <v>549</v>
      </c>
      <c r="B208" s="1211" t="s">
        <v>550</v>
      </c>
      <c r="C208" s="1164" t="s">
        <v>1</v>
      </c>
      <c r="D208" s="1164">
        <v>5</v>
      </c>
      <c r="E208" s="1164" t="s">
        <v>3</v>
      </c>
      <c r="F208" s="1124"/>
      <c r="G208" s="1165">
        <f t="shared" ref="G208" si="45">D208*F208</f>
        <v>0</v>
      </c>
      <c r="H208" s="1159"/>
      <c r="I208" s="1160"/>
    </row>
    <row r="209" spans="1:9" s="1161" customFormat="1" x14ac:dyDescent="0.25">
      <c r="A209" s="1168"/>
      <c r="B209" s="1123"/>
      <c r="C209" s="1164"/>
      <c r="D209" s="1164"/>
      <c r="E209" s="1164"/>
      <c r="F209" s="1124"/>
      <c r="G209" s="1165"/>
      <c r="H209" s="1159"/>
      <c r="I209" s="1160"/>
    </row>
    <row r="210" spans="1:9" s="1161" customFormat="1" x14ac:dyDescent="0.25">
      <c r="A210" s="1168" t="s">
        <v>551</v>
      </c>
      <c r="B210" s="643" t="s">
        <v>552</v>
      </c>
      <c r="C210" s="632" t="s">
        <v>2</v>
      </c>
      <c r="D210" s="1164">
        <v>100</v>
      </c>
      <c r="E210" s="1164" t="s">
        <v>3</v>
      </c>
      <c r="F210" s="1124"/>
      <c r="G210" s="1165">
        <f t="shared" ref="G210" si="46">D210*F210</f>
        <v>0</v>
      </c>
      <c r="H210" s="1159"/>
      <c r="I210" s="1160"/>
    </row>
    <row r="211" spans="1:9" s="1161" customFormat="1" x14ac:dyDescent="0.25">
      <c r="A211" s="1168"/>
      <c r="B211" s="1166"/>
      <c r="C211" s="1164"/>
      <c r="D211" s="1164"/>
      <c r="E211" s="1164"/>
      <c r="F211" s="1124"/>
      <c r="G211" s="1165"/>
      <c r="H211" s="1159"/>
      <c r="I211" s="1160"/>
    </row>
    <row r="212" spans="1:9" s="1161" customFormat="1" x14ac:dyDescent="0.25">
      <c r="A212" s="1168" t="s">
        <v>553</v>
      </c>
      <c r="B212" s="643" t="s">
        <v>554</v>
      </c>
      <c r="C212" s="632" t="s">
        <v>2</v>
      </c>
      <c r="D212" s="632">
        <v>100</v>
      </c>
      <c r="E212" s="632" t="s">
        <v>3</v>
      </c>
      <c r="F212" s="633"/>
      <c r="G212" s="1165">
        <f t="shared" ref="G212" si="47">D212*F212</f>
        <v>0</v>
      </c>
      <c r="H212" s="1159"/>
      <c r="I212" s="1160"/>
    </row>
    <row r="213" spans="1:9" s="1161" customFormat="1" x14ac:dyDescent="0.25">
      <c r="A213" s="1168"/>
      <c r="B213" s="1166"/>
      <c r="C213" s="1164"/>
      <c r="D213" s="1164"/>
      <c r="E213" s="1164"/>
      <c r="F213" s="1124"/>
      <c r="G213" s="1165"/>
      <c r="H213" s="1159"/>
      <c r="I213" s="1160"/>
    </row>
    <row r="214" spans="1:9" s="1161" customFormat="1" ht="26.4" x14ac:dyDescent="0.25">
      <c r="A214" s="1168" t="s">
        <v>555</v>
      </c>
      <c r="B214" s="1212" t="s">
        <v>556</v>
      </c>
      <c r="C214" s="1164" t="s">
        <v>557</v>
      </c>
      <c r="D214" s="1164">
        <v>20</v>
      </c>
      <c r="E214" s="1164" t="s">
        <v>3</v>
      </c>
      <c r="F214" s="1124"/>
      <c r="G214" s="1165">
        <f t="shared" ref="G214" si="48">D214*F214</f>
        <v>0</v>
      </c>
      <c r="H214" s="1159"/>
      <c r="I214" s="1160"/>
    </row>
    <row r="215" spans="1:9" s="1161" customFormat="1" x14ac:dyDescent="0.25">
      <c r="A215" s="1168"/>
      <c r="B215" s="1166"/>
      <c r="C215" s="1164"/>
      <c r="D215" s="1164"/>
      <c r="E215" s="1164"/>
      <c r="F215" s="1124"/>
      <c r="G215" s="1165"/>
      <c r="H215" s="1159"/>
      <c r="I215" s="1160"/>
    </row>
    <row r="216" spans="1:9" s="1161" customFormat="1" ht="26.4" x14ac:dyDescent="0.25">
      <c r="A216" s="1168" t="s">
        <v>558</v>
      </c>
      <c r="B216" s="1123" t="s">
        <v>559</v>
      </c>
      <c r="C216" s="1164" t="s">
        <v>1</v>
      </c>
      <c r="D216" s="1164">
        <v>4</v>
      </c>
      <c r="E216" s="1164" t="s">
        <v>3</v>
      </c>
      <c r="F216" s="1124"/>
      <c r="G216" s="1165">
        <f t="shared" ref="G216" si="49">D216*F216</f>
        <v>0</v>
      </c>
      <c r="H216" s="1159"/>
      <c r="I216" s="1160"/>
    </row>
    <row r="217" spans="1:9" s="1161" customFormat="1" x14ac:dyDescent="0.25">
      <c r="A217" s="1168"/>
      <c r="B217" s="1166"/>
      <c r="C217" s="1164"/>
      <c r="D217" s="1164"/>
      <c r="E217" s="1164"/>
      <c r="F217" s="1124"/>
      <c r="G217" s="1165"/>
      <c r="H217" s="1159"/>
      <c r="I217" s="1160"/>
    </row>
    <row r="218" spans="1:9" s="1161" customFormat="1" ht="66" x14ac:dyDescent="0.25">
      <c r="A218" s="1168" t="s">
        <v>560</v>
      </c>
      <c r="B218" s="643" t="s">
        <v>561</v>
      </c>
      <c r="C218" s="632" t="s">
        <v>1</v>
      </c>
      <c r="D218" s="632">
        <v>1</v>
      </c>
      <c r="E218" s="632" t="s">
        <v>3</v>
      </c>
      <c r="F218" s="633"/>
      <c r="G218" s="1165">
        <f t="shared" ref="G218" si="50">D218*F218</f>
        <v>0</v>
      </c>
      <c r="H218" s="1159"/>
      <c r="I218" s="1160"/>
    </row>
    <row r="219" spans="1:9" s="1161" customFormat="1" x14ac:dyDescent="0.25">
      <c r="A219" s="1168"/>
      <c r="B219" s="1166"/>
      <c r="C219" s="1164"/>
      <c r="D219" s="1164"/>
      <c r="E219" s="1164"/>
      <c r="F219" s="1124"/>
      <c r="G219" s="1165"/>
      <c r="H219" s="1159"/>
      <c r="I219" s="1160"/>
    </row>
    <row r="220" spans="1:9" s="1161" customFormat="1" ht="26.4" x14ac:dyDescent="0.25">
      <c r="A220" s="1168" t="s">
        <v>562</v>
      </c>
      <c r="B220" s="643" t="s">
        <v>563</v>
      </c>
      <c r="C220" s="1164" t="s">
        <v>2</v>
      </c>
      <c r="D220" s="1164">
        <v>30</v>
      </c>
      <c r="E220" s="1164" t="s">
        <v>3</v>
      </c>
      <c r="F220" s="1124"/>
      <c r="G220" s="1165">
        <f t="shared" ref="G220" si="51">D220*F220</f>
        <v>0</v>
      </c>
      <c r="H220" s="1159"/>
      <c r="I220" s="1160"/>
    </row>
    <row r="221" spans="1:9" s="1161" customFormat="1" x14ac:dyDescent="0.25">
      <c r="A221" s="1166"/>
      <c r="B221" s="1166"/>
      <c r="C221" s="1164"/>
      <c r="D221" s="1164"/>
      <c r="E221" s="1164"/>
      <c r="F221" s="1124"/>
      <c r="G221" s="1165"/>
      <c r="H221" s="1159"/>
      <c r="I221" s="1160"/>
    </row>
    <row r="222" spans="1:9" s="1161" customFormat="1" ht="39.6" x14ac:dyDescent="0.25">
      <c r="A222" s="1168" t="s">
        <v>564</v>
      </c>
      <c r="B222" s="1213" t="s">
        <v>565</v>
      </c>
      <c r="C222" s="1214" t="s">
        <v>566</v>
      </c>
      <c r="D222" s="1215">
        <v>1</v>
      </c>
      <c r="E222" s="1164" t="s">
        <v>3</v>
      </c>
      <c r="F222" s="1124"/>
      <c r="G222" s="1165">
        <f>ROUND(((D222/100)*F222),0)</f>
        <v>0</v>
      </c>
      <c r="H222" s="1159"/>
      <c r="I222" s="1160"/>
    </row>
    <row r="223" spans="1:9" s="1161" customFormat="1" x14ac:dyDescent="0.25">
      <c r="A223" s="1168"/>
      <c r="B223" s="1213"/>
      <c r="C223" s="1214"/>
      <c r="D223" s="1215"/>
      <c r="E223" s="1164"/>
      <c r="F223" s="1124"/>
      <c r="G223" s="1165"/>
      <c r="H223" s="1159"/>
      <c r="I223" s="1160"/>
    </row>
    <row r="224" spans="1:9" s="1161" customFormat="1" x14ac:dyDescent="0.25">
      <c r="A224" s="1168" t="s">
        <v>567</v>
      </c>
      <c r="B224" s="643" t="s">
        <v>568</v>
      </c>
      <c r="C224" s="632" t="s">
        <v>442</v>
      </c>
      <c r="D224" s="632">
        <v>1</v>
      </c>
      <c r="E224" s="1164" t="s">
        <v>3</v>
      </c>
      <c r="F224" s="1124"/>
      <c r="G224" s="1165">
        <f>D224*F224</f>
        <v>0</v>
      </c>
      <c r="H224" s="1159"/>
      <c r="I224" s="1160"/>
    </row>
    <row r="225" spans="1:9" s="1161" customFormat="1" x14ac:dyDescent="0.25">
      <c r="A225" s="1168"/>
      <c r="B225" s="1166"/>
      <c r="C225" s="1164"/>
      <c r="D225" s="1164"/>
      <c r="E225" s="1164"/>
      <c r="F225" s="1124"/>
      <c r="G225" s="1165"/>
      <c r="H225" s="1159"/>
      <c r="I225" s="1160"/>
    </row>
    <row r="226" spans="1:9" s="1161" customFormat="1" x14ac:dyDescent="0.25">
      <c r="A226" s="1187"/>
      <c r="B226" s="1216" t="str">
        <f>CONCATENATE("UKUPNO: ",A92," ",B92)</f>
        <v>UKUPNO: A.2. INSTALACIJA SNAGE I RASVJETE</v>
      </c>
      <c r="C226" s="1188"/>
      <c r="D226" s="1188"/>
      <c r="E226" s="1188"/>
      <c r="F226" s="1188"/>
      <c r="G226" s="1189">
        <f>SUM(G94:G225)</f>
        <v>0</v>
      </c>
      <c r="H226" s="1159"/>
      <c r="I226" s="1160"/>
    </row>
    <row r="227" spans="1:9" s="1161" customFormat="1" x14ac:dyDescent="0.25">
      <c r="A227" s="1168"/>
      <c r="B227" s="1170"/>
      <c r="C227" s="1170"/>
      <c r="D227" s="1170"/>
      <c r="E227" s="1170"/>
      <c r="F227" s="1170"/>
      <c r="G227" s="1171"/>
      <c r="H227" s="1159"/>
      <c r="I227" s="1160"/>
    </row>
    <row r="228" spans="1:9" s="1161" customFormat="1" x14ac:dyDescent="0.25">
      <c r="A228" s="1274" t="s">
        <v>569</v>
      </c>
      <c r="B228" s="1275"/>
      <c r="C228" s="1275"/>
      <c r="D228" s="1275"/>
      <c r="E228" s="1275"/>
      <c r="F228" s="1275"/>
      <c r="G228" s="1275"/>
      <c r="H228" s="1159"/>
      <c r="I228" s="1160"/>
    </row>
    <row r="229" spans="1:9" s="1161" customFormat="1" x14ac:dyDescent="0.25">
      <c r="A229" s="1162"/>
      <c r="B229" s="1217"/>
      <c r="C229" s="1217"/>
      <c r="D229" s="1217"/>
      <c r="E229" s="1217"/>
      <c r="F229" s="1217"/>
      <c r="G229" s="1217"/>
      <c r="H229" s="1159"/>
      <c r="I229" s="1160"/>
    </row>
    <row r="230" spans="1:9" s="1161" customFormat="1" x14ac:dyDescent="0.25">
      <c r="A230" s="1166"/>
      <c r="B230" s="1162"/>
      <c r="C230" s="1164"/>
      <c r="D230" s="1164"/>
      <c r="E230" s="1164"/>
      <c r="F230" s="1124"/>
      <c r="G230" s="1165"/>
      <c r="H230" s="1159"/>
      <c r="I230" s="1167"/>
    </row>
    <row r="231" spans="1:9" s="1161" customFormat="1" ht="15.6" x14ac:dyDescent="0.25">
      <c r="A231" s="1157" t="s">
        <v>410</v>
      </c>
      <c r="B231" s="1157" t="s">
        <v>570</v>
      </c>
      <c r="C231" s="1164"/>
      <c r="D231" s="1164"/>
      <c r="E231" s="1164"/>
      <c r="F231" s="1124"/>
      <c r="G231" s="1165"/>
      <c r="H231" s="1159"/>
      <c r="I231" s="1160"/>
    </row>
    <row r="232" spans="1:9" s="1161" customFormat="1" x14ac:dyDescent="0.25">
      <c r="A232" s="1166"/>
      <c r="B232" s="1166"/>
      <c r="C232" s="1164"/>
      <c r="D232" s="1164"/>
      <c r="E232" s="1164"/>
      <c r="F232" s="1124"/>
      <c r="G232" s="1165"/>
      <c r="H232" s="1159"/>
      <c r="I232" s="1160"/>
    </row>
    <row r="233" spans="1:9" s="1161" customFormat="1" ht="66" x14ac:dyDescent="0.25">
      <c r="A233" s="1168" t="s">
        <v>571</v>
      </c>
      <c r="B233" s="643" t="s">
        <v>1620</v>
      </c>
      <c r="C233" s="632" t="s">
        <v>1</v>
      </c>
      <c r="D233" s="632">
        <v>1</v>
      </c>
      <c r="E233" s="632" t="s">
        <v>3</v>
      </c>
      <c r="F233" s="633"/>
      <c r="G233" s="1165">
        <f t="shared" ref="G233:G241" si="52">D233*F233</f>
        <v>0</v>
      </c>
      <c r="H233" s="1159"/>
      <c r="I233" s="1160"/>
    </row>
    <row r="234" spans="1:9" s="1161" customFormat="1" x14ac:dyDescent="0.25">
      <c r="A234" s="1168"/>
      <c r="B234" s="1186"/>
      <c r="C234" s="632"/>
      <c r="D234" s="632"/>
      <c r="E234" s="632"/>
      <c r="F234" s="633"/>
      <c r="G234" s="1165"/>
      <c r="H234" s="1159"/>
      <c r="I234" s="1160"/>
    </row>
    <row r="235" spans="1:9" s="1161" customFormat="1" ht="66" x14ac:dyDescent="0.25">
      <c r="A235" s="1168" t="s">
        <v>572</v>
      </c>
      <c r="B235" s="643" t="s">
        <v>1621</v>
      </c>
      <c r="C235" s="632" t="s">
        <v>1</v>
      </c>
      <c r="D235" s="632">
        <v>1</v>
      </c>
      <c r="E235" s="632" t="s">
        <v>3</v>
      </c>
      <c r="F235" s="633"/>
      <c r="G235" s="1165">
        <f t="shared" si="52"/>
        <v>0</v>
      </c>
      <c r="H235" s="1159"/>
      <c r="I235" s="1160"/>
    </row>
    <row r="236" spans="1:9" s="1161" customFormat="1" x14ac:dyDescent="0.25">
      <c r="A236" s="1168"/>
      <c r="B236" s="1123"/>
      <c r="C236" s="1164"/>
      <c r="D236" s="1164"/>
      <c r="E236" s="1164"/>
      <c r="F236" s="1124"/>
      <c r="G236" s="1165"/>
      <c r="H236" s="1159"/>
      <c r="I236" s="1160"/>
    </row>
    <row r="237" spans="1:9" s="1161" customFormat="1" ht="79.2" x14ac:dyDescent="0.25">
      <c r="A237" s="1168" t="s">
        <v>573</v>
      </c>
      <c r="B237" s="643" t="s">
        <v>1622</v>
      </c>
      <c r="C237" s="632" t="s">
        <v>1</v>
      </c>
      <c r="D237" s="632">
        <v>1</v>
      </c>
      <c r="E237" s="632" t="s">
        <v>3</v>
      </c>
      <c r="F237" s="633"/>
      <c r="G237" s="1165">
        <f t="shared" si="52"/>
        <v>0</v>
      </c>
      <c r="H237" s="1159"/>
      <c r="I237" s="1160"/>
    </row>
    <row r="238" spans="1:9" s="1161" customFormat="1" x14ac:dyDescent="0.25">
      <c r="A238" s="1168"/>
      <c r="B238" s="1166"/>
      <c r="C238" s="1164"/>
      <c r="D238" s="1164"/>
      <c r="E238" s="1164"/>
      <c r="F238" s="1124"/>
      <c r="G238" s="1165"/>
      <c r="H238" s="1159"/>
      <c r="I238" s="1160"/>
    </row>
    <row r="239" spans="1:9" s="1161" customFormat="1" ht="66" x14ac:dyDescent="0.25">
      <c r="A239" s="1168" t="s">
        <v>574</v>
      </c>
      <c r="B239" s="643" t="s">
        <v>1623</v>
      </c>
      <c r="C239" s="632" t="s">
        <v>1</v>
      </c>
      <c r="D239" s="632">
        <v>1</v>
      </c>
      <c r="E239" s="632" t="s">
        <v>3</v>
      </c>
      <c r="F239" s="633"/>
      <c r="G239" s="1165">
        <f t="shared" si="52"/>
        <v>0</v>
      </c>
      <c r="H239" s="1159"/>
      <c r="I239" s="1160"/>
    </row>
    <row r="240" spans="1:9" s="1161" customFormat="1" x14ac:dyDescent="0.25">
      <c r="A240" s="1168"/>
      <c r="B240" s="1186"/>
      <c r="C240" s="632"/>
      <c r="D240" s="632"/>
      <c r="E240" s="632"/>
      <c r="F240" s="633"/>
      <c r="G240" s="1165"/>
      <c r="H240" s="1159"/>
      <c r="I240" s="1160"/>
    </row>
    <row r="241" spans="1:9" s="1161" customFormat="1" ht="52.8" x14ac:dyDescent="0.25">
      <c r="A241" s="1168" t="s">
        <v>575</v>
      </c>
      <c r="B241" s="643" t="s">
        <v>1624</v>
      </c>
      <c r="C241" s="632" t="s">
        <v>1</v>
      </c>
      <c r="D241" s="632">
        <v>1</v>
      </c>
      <c r="E241" s="632" t="s">
        <v>3</v>
      </c>
      <c r="F241" s="633"/>
      <c r="G241" s="1165">
        <f t="shared" si="52"/>
        <v>0</v>
      </c>
      <c r="H241" s="1159"/>
      <c r="I241" s="1160"/>
    </row>
    <row r="242" spans="1:9" s="1161" customFormat="1" x14ac:dyDescent="0.25">
      <c r="A242" s="1168"/>
      <c r="B242" s="1166"/>
      <c r="C242" s="1164"/>
      <c r="D242" s="1164"/>
      <c r="E242" s="1164"/>
      <c r="F242" s="1124"/>
      <c r="G242" s="1165"/>
      <c r="H242" s="1159"/>
      <c r="I242" s="1160"/>
    </row>
    <row r="243" spans="1:9" s="1161" customFormat="1" ht="26.4" x14ac:dyDescent="0.25">
      <c r="A243" s="1168" t="s">
        <v>576</v>
      </c>
      <c r="B243" s="643" t="s">
        <v>577</v>
      </c>
      <c r="C243" s="632" t="s">
        <v>1</v>
      </c>
      <c r="D243" s="632">
        <v>1</v>
      </c>
      <c r="E243" s="632" t="s">
        <v>3</v>
      </c>
      <c r="F243" s="633"/>
      <c r="G243" s="1165">
        <f t="shared" ref="G243:G257" si="53">D243*F243</f>
        <v>0</v>
      </c>
      <c r="H243" s="1159"/>
      <c r="I243" s="1160"/>
    </row>
    <row r="244" spans="1:9" s="1161" customFormat="1" x14ac:dyDescent="0.25">
      <c r="A244" s="1168"/>
      <c r="B244" s="1166"/>
      <c r="C244" s="1164"/>
      <c r="D244" s="1164"/>
      <c r="E244" s="1164"/>
      <c r="F244" s="1124"/>
      <c r="G244" s="1165"/>
      <c r="H244" s="1159"/>
      <c r="I244" s="1160"/>
    </row>
    <row r="245" spans="1:9" s="1161" customFormat="1" ht="39.6" x14ac:dyDescent="0.25">
      <c r="A245" s="1168" t="s">
        <v>578</v>
      </c>
      <c r="B245" s="643" t="s">
        <v>1625</v>
      </c>
      <c r="C245" s="632" t="s">
        <v>1</v>
      </c>
      <c r="D245" s="632">
        <v>1</v>
      </c>
      <c r="E245" s="632" t="s">
        <v>3</v>
      </c>
      <c r="F245" s="633"/>
      <c r="G245" s="1165">
        <f t="shared" si="53"/>
        <v>0</v>
      </c>
      <c r="H245" s="1159"/>
      <c r="I245" s="1160"/>
    </row>
    <row r="246" spans="1:9" s="1161" customFormat="1" x14ac:dyDescent="0.25">
      <c r="A246" s="1168"/>
      <c r="B246" s="1166"/>
      <c r="C246" s="1164"/>
      <c r="D246" s="1164"/>
      <c r="E246" s="1164"/>
      <c r="F246" s="1124"/>
      <c r="G246" s="1165"/>
      <c r="H246" s="1159"/>
      <c r="I246" s="1160"/>
    </row>
    <row r="247" spans="1:9" s="1161" customFormat="1" ht="26.4" x14ac:dyDescent="0.25">
      <c r="A247" s="1168" t="s">
        <v>579</v>
      </c>
      <c r="B247" s="643" t="s">
        <v>580</v>
      </c>
      <c r="C247" s="1164" t="s">
        <v>1</v>
      </c>
      <c r="D247" s="1164">
        <v>1</v>
      </c>
      <c r="E247" s="1164" t="s">
        <v>3</v>
      </c>
      <c r="F247" s="1124"/>
      <c r="G247" s="1165">
        <f t="shared" si="53"/>
        <v>0</v>
      </c>
      <c r="H247" s="1159"/>
      <c r="I247" s="1160"/>
    </row>
    <row r="248" spans="1:9" s="1161" customFormat="1" x14ac:dyDescent="0.25">
      <c r="A248" s="1166"/>
      <c r="B248" s="1123"/>
      <c r="C248" s="1164"/>
      <c r="D248" s="1164"/>
      <c r="E248" s="1164"/>
      <c r="F248" s="1124"/>
      <c r="G248" s="1165"/>
      <c r="H248" s="1159"/>
      <c r="I248" s="1160"/>
    </row>
    <row r="249" spans="1:9" s="1161" customFormat="1" ht="39.6" x14ac:dyDescent="0.25">
      <c r="A249" s="1168" t="s">
        <v>581</v>
      </c>
      <c r="B249" s="643" t="s">
        <v>1626</v>
      </c>
      <c r="C249" s="632" t="s">
        <v>1</v>
      </c>
      <c r="D249" s="632">
        <v>2</v>
      </c>
      <c r="E249" s="632" t="s">
        <v>3</v>
      </c>
      <c r="F249" s="633"/>
      <c r="G249" s="1165">
        <f t="shared" si="53"/>
        <v>0</v>
      </c>
      <c r="H249" s="1159"/>
      <c r="I249" s="1160"/>
    </row>
    <row r="250" spans="1:9" s="1161" customFormat="1" x14ac:dyDescent="0.25">
      <c r="A250" s="1166"/>
      <c r="B250" s="1166"/>
      <c r="C250" s="1164"/>
      <c r="D250" s="1164"/>
      <c r="E250" s="1164"/>
      <c r="F250" s="1124"/>
      <c r="G250" s="1165"/>
      <c r="H250" s="1159"/>
      <c r="I250" s="1160"/>
    </row>
    <row r="251" spans="1:9" s="1161" customFormat="1" ht="66" x14ac:dyDescent="0.25">
      <c r="A251" s="1168" t="s">
        <v>582</v>
      </c>
      <c r="B251" s="643" t="s">
        <v>1627</v>
      </c>
      <c r="C251" s="632" t="s">
        <v>1</v>
      </c>
      <c r="D251" s="632">
        <v>4</v>
      </c>
      <c r="E251" s="632" t="s">
        <v>3</v>
      </c>
      <c r="F251" s="633"/>
      <c r="G251" s="1165">
        <f t="shared" si="53"/>
        <v>0</v>
      </c>
      <c r="H251" s="1159"/>
      <c r="I251" s="1160"/>
    </row>
    <row r="252" spans="1:9" s="1161" customFormat="1" x14ac:dyDescent="0.25">
      <c r="A252" s="1166"/>
      <c r="B252" s="1166"/>
      <c r="C252" s="1164"/>
      <c r="D252" s="1164"/>
      <c r="E252" s="1164"/>
      <c r="F252" s="1124"/>
      <c r="G252" s="1165"/>
      <c r="H252" s="1159"/>
      <c r="I252" s="1160"/>
    </row>
    <row r="253" spans="1:9" s="1161" customFormat="1" ht="26.4" x14ac:dyDescent="0.25">
      <c r="A253" s="1168" t="s">
        <v>583</v>
      </c>
      <c r="B253" s="643" t="s">
        <v>584</v>
      </c>
      <c r="C253" s="1218" t="s">
        <v>1</v>
      </c>
      <c r="D253" s="1219">
        <v>2</v>
      </c>
      <c r="E253" s="632" t="s">
        <v>3</v>
      </c>
      <c r="F253" s="633"/>
      <c r="G253" s="1165">
        <f t="shared" si="53"/>
        <v>0</v>
      </c>
      <c r="H253" s="1159"/>
      <c r="I253" s="1160"/>
    </row>
    <row r="254" spans="1:9" s="1161" customFormat="1" x14ac:dyDescent="0.25">
      <c r="A254" s="1166"/>
      <c r="B254" s="1123"/>
      <c r="C254" s="1164"/>
      <c r="D254" s="1164"/>
      <c r="E254" s="1164"/>
      <c r="F254" s="1124"/>
      <c r="G254" s="1165"/>
      <c r="H254" s="1159"/>
      <c r="I254" s="1160"/>
    </row>
    <row r="255" spans="1:9" s="1161" customFormat="1" ht="39.6" x14ac:dyDescent="0.25">
      <c r="A255" s="1168" t="s">
        <v>585</v>
      </c>
      <c r="B255" s="643" t="s">
        <v>586</v>
      </c>
      <c r="C255" s="1214" t="s">
        <v>1</v>
      </c>
      <c r="D255" s="1215">
        <v>2</v>
      </c>
      <c r="E255" s="632" t="s">
        <v>3</v>
      </c>
      <c r="F255" s="633"/>
      <c r="G255" s="1165">
        <f t="shared" si="53"/>
        <v>0</v>
      </c>
      <c r="H255" s="1159"/>
      <c r="I255" s="1160"/>
    </row>
    <row r="256" spans="1:9" s="1161" customFormat="1" x14ac:dyDescent="0.25">
      <c r="A256" s="1166"/>
      <c r="B256" s="1166"/>
      <c r="C256" s="1164"/>
      <c r="D256" s="1164"/>
      <c r="E256" s="1164"/>
      <c r="F256" s="1124"/>
      <c r="G256" s="1165"/>
      <c r="H256" s="1159"/>
      <c r="I256" s="1160"/>
    </row>
    <row r="257" spans="1:9" s="1161" customFormat="1" ht="26.4" x14ac:dyDescent="0.25">
      <c r="A257" s="1168" t="s">
        <v>587</v>
      </c>
      <c r="B257" s="643" t="s">
        <v>1628</v>
      </c>
      <c r="C257" s="632" t="s">
        <v>2</v>
      </c>
      <c r="D257" s="632">
        <v>200</v>
      </c>
      <c r="E257" s="632" t="s">
        <v>3</v>
      </c>
      <c r="F257" s="633"/>
      <c r="G257" s="1165">
        <f t="shared" si="53"/>
        <v>0</v>
      </c>
      <c r="H257" s="1159"/>
      <c r="I257" s="1160"/>
    </row>
    <row r="258" spans="1:9" s="1161" customFormat="1" x14ac:dyDescent="0.25">
      <c r="A258" s="1168"/>
      <c r="B258" s="643"/>
      <c r="C258" s="632"/>
      <c r="D258" s="632"/>
      <c r="E258" s="632"/>
      <c r="F258" s="633"/>
      <c r="G258" s="1165"/>
      <c r="H258" s="1159"/>
      <c r="I258" s="1160"/>
    </row>
    <row r="259" spans="1:9" s="1161" customFormat="1" x14ac:dyDescent="0.25">
      <c r="A259" s="1168" t="s">
        <v>588</v>
      </c>
      <c r="B259" s="643" t="s">
        <v>1629</v>
      </c>
      <c r="C259" s="632" t="s">
        <v>2</v>
      </c>
      <c r="D259" s="632">
        <v>20</v>
      </c>
      <c r="E259" s="632" t="s">
        <v>3</v>
      </c>
      <c r="F259" s="633"/>
      <c r="G259" s="1165">
        <f t="shared" ref="G259" si="54">D259*F259</f>
        <v>0</v>
      </c>
      <c r="H259" s="1159"/>
      <c r="I259" s="1160"/>
    </row>
    <row r="260" spans="1:9" s="1161" customFormat="1" x14ac:dyDescent="0.25">
      <c r="A260" s="1168"/>
      <c r="B260" s="643"/>
      <c r="C260" s="632"/>
      <c r="D260" s="632"/>
      <c r="E260" s="632"/>
      <c r="F260" s="633"/>
      <c r="G260" s="1165"/>
      <c r="H260" s="1159"/>
      <c r="I260" s="1160"/>
    </row>
    <row r="261" spans="1:9" s="1161" customFormat="1" ht="26.4" x14ac:dyDescent="0.25">
      <c r="A261" s="1168" t="s">
        <v>589</v>
      </c>
      <c r="B261" s="643" t="s">
        <v>590</v>
      </c>
      <c r="C261" s="632" t="s">
        <v>2</v>
      </c>
      <c r="D261" s="632">
        <v>250</v>
      </c>
      <c r="E261" s="632" t="s">
        <v>3</v>
      </c>
      <c r="F261" s="633"/>
      <c r="G261" s="1165">
        <f t="shared" ref="G261" si="55">D261*F261</f>
        <v>0</v>
      </c>
      <c r="H261" s="1159"/>
      <c r="I261" s="1160"/>
    </row>
    <row r="262" spans="1:9" s="1161" customFormat="1" x14ac:dyDescent="0.25">
      <c r="A262" s="1168"/>
      <c r="B262" s="643"/>
      <c r="C262" s="632"/>
      <c r="D262" s="632"/>
      <c r="E262" s="632"/>
      <c r="F262" s="633"/>
      <c r="G262" s="1165"/>
      <c r="H262" s="1159"/>
      <c r="I262" s="1160"/>
    </row>
    <row r="263" spans="1:9" s="1161" customFormat="1" ht="15" customHeight="1" x14ac:dyDescent="0.25">
      <c r="A263" s="1168" t="s">
        <v>591</v>
      </c>
      <c r="B263" s="643" t="s">
        <v>592</v>
      </c>
      <c r="C263" s="632" t="s">
        <v>442</v>
      </c>
      <c r="D263" s="632">
        <v>1</v>
      </c>
      <c r="E263" s="632" t="s">
        <v>3</v>
      </c>
      <c r="F263" s="633"/>
      <c r="G263" s="1165">
        <f t="shared" ref="G263" si="56">D263*F263</f>
        <v>0</v>
      </c>
      <c r="H263" s="1159"/>
      <c r="I263" s="1160"/>
    </row>
    <row r="264" spans="1:9" s="1161" customFormat="1" x14ac:dyDescent="0.25">
      <c r="A264" s="1168"/>
      <c r="B264" s="643"/>
      <c r="C264" s="632"/>
      <c r="D264" s="632"/>
      <c r="E264" s="632"/>
      <c r="F264" s="633"/>
      <c r="G264" s="1165"/>
      <c r="H264" s="1159"/>
      <c r="I264" s="1160"/>
    </row>
    <row r="265" spans="1:9" s="1161" customFormat="1" x14ac:dyDescent="0.25">
      <c r="A265" s="1168" t="s">
        <v>593</v>
      </c>
      <c r="B265" s="643" t="s">
        <v>594</v>
      </c>
      <c r="C265" s="632" t="s">
        <v>442</v>
      </c>
      <c r="D265" s="632">
        <v>1</v>
      </c>
      <c r="E265" s="632" t="s">
        <v>3</v>
      </c>
      <c r="F265" s="633"/>
      <c r="G265" s="1165">
        <f t="shared" ref="G265" si="57">D265*F265</f>
        <v>0</v>
      </c>
      <c r="H265" s="1159"/>
      <c r="I265" s="1160"/>
    </row>
    <row r="266" spans="1:9" s="1161" customFormat="1" x14ac:dyDescent="0.25">
      <c r="A266" s="1168"/>
      <c r="B266" s="643"/>
      <c r="C266" s="632"/>
      <c r="D266" s="632"/>
      <c r="E266" s="632"/>
      <c r="F266" s="633"/>
      <c r="G266" s="1165"/>
      <c r="H266" s="1159"/>
      <c r="I266" s="1160"/>
    </row>
    <row r="267" spans="1:9" s="1161" customFormat="1" x14ac:dyDescent="0.25">
      <c r="A267" s="1168" t="s">
        <v>595</v>
      </c>
      <c r="B267" s="643" t="s">
        <v>596</v>
      </c>
      <c r="C267" s="632" t="s">
        <v>442</v>
      </c>
      <c r="D267" s="632">
        <v>1</v>
      </c>
      <c r="E267" s="632" t="s">
        <v>3</v>
      </c>
      <c r="F267" s="633"/>
      <c r="G267" s="1165">
        <f t="shared" ref="G267" si="58">D267*F267</f>
        <v>0</v>
      </c>
      <c r="H267" s="1159"/>
      <c r="I267" s="1160"/>
    </row>
    <row r="268" spans="1:9" s="1161" customFormat="1" x14ac:dyDescent="0.25">
      <c r="A268" s="1168"/>
      <c r="B268" s="643"/>
      <c r="C268" s="632"/>
      <c r="D268" s="632"/>
      <c r="E268" s="632"/>
      <c r="F268" s="633"/>
      <c r="G268" s="1165"/>
      <c r="H268" s="1159"/>
      <c r="I268" s="1160"/>
    </row>
    <row r="269" spans="1:9" s="1161" customFormat="1" x14ac:dyDescent="0.25">
      <c r="A269" s="1168"/>
      <c r="B269" s="1166"/>
      <c r="C269" s="1164"/>
      <c r="D269" s="1164"/>
      <c r="E269" s="1164"/>
      <c r="F269" s="1124"/>
      <c r="G269" s="1165"/>
      <c r="H269" s="1159"/>
      <c r="I269" s="1160"/>
    </row>
    <row r="270" spans="1:9" s="1161" customFormat="1" ht="20.100000000000001" customHeight="1" x14ac:dyDescent="0.25">
      <c r="A270" s="1187"/>
      <c r="B270" s="1216" t="str">
        <f>CONCATENATE("UKUPNO: ",A231," ",B231)</f>
        <v>UKUPNO: A.3. INSTALACIJA UZ RAZGLAS</v>
      </c>
      <c r="C270" s="1188"/>
      <c r="D270" s="1188"/>
      <c r="E270" s="1188"/>
      <c r="F270" s="1188"/>
      <c r="G270" s="1189">
        <f>SUM(G233:G269)</f>
        <v>0</v>
      </c>
      <c r="H270" s="1159"/>
      <c r="I270" s="1160"/>
    </row>
    <row r="271" spans="1:9" s="1161" customFormat="1" ht="20.100000000000001" customHeight="1" x14ac:dyDescent="0.25">
      <c r="A271" s="1168"/>
      <c r="B271" s="1220"/>
      <c r="C271" s="1170"/>
      <c r="D271" s="1170"/>
      <c r="E271" s="1170"/>
      <c r="F271" s="1170"/>
      <c r="G271" s="1171"/>
      <c r="H271" s="1159"/>
      <c r="I271" s="1160"/>
    </row>
    <row r="272" spans="1:9" s="1161" customFormat="1" x14ac:dyDescent="0.25">
      <c r="A272" s="1166"/>
      <c r="B272" s="1162"/>
      <c r="C272" s="1164"/>
      <c r="D272" s="1164"/>
      <c r="E272" s="1164"/>
      <c r="F272" s="1124"/>
      <c r="G272" s="1165"/>
      <c r="H272" s="1159"/>
      <c r="I272" s="1167"/>
    </row>
    <row r="273" spans="1:9" s="1161" customFormat="1" ht="15.6" x14ac:dyDescent="0.25">
      <c r="A273" s="1157" t="s">
        <v>411</v>
      </c>
      <c r="B273" s="1157" t="s">
        <v>597</v>
      </c>
      <c r="C273" s="1164"/>
      <c r="D273" s="1164"/>
      <c r="E273" s="1164"/>
      <c r="F273" s="1124"/>
      <c r="G273" s="1165"/>
      <c r="H273" s="1159"/>
      <c r="I273" s="1160"/>
    </row>
    <row r="274" spans="1:9" s="1161" customFormat="1" x14ac:dyDescent="0.25">
      <c r="A274" s="1166"/>
      <c r="B274" s="1166"/>
      <c r="C274" s="1164"/>
      <c r="D274" s="1164"/>
      <c r="E274" s="1164"/>
      <c r="F274" s="1124"/>
      <c r="G274" s="1165"/>
      <c r="H274" s="1159"/>
      <c r="I274" s="1160"/>
    </row>
    <row r="275" spans="1:9" s="1161" customFormat="1" ht="40.5" customHeight="1" x14ac:dyDescent="0.25">
      <c r="A275" s="1168" t="s">
        <v>1630</v>
      </c>
      <c r="B275" s="643" t="s">
        <v>1631</v>
      </c>
      <c r="C275" s="632" t="s">
        <v>1</v>
      </c>
      <c r="D275" s="632">
        <v>1</v>
      </c>
      <c r="E275" s="632" t="s">
        <v>3</v>
      </c>
      <c r="F275" s="633"/>
      <c r="G275" s="1165">
        <f>D275*F275</f>
        <v>0</v>
      </c>
      <c r="H275" s="1159"/>
      <c r="I275" s="1160"/>
    </row>
    <row r="276" spans="1:9" s="1161" customFormat="1" x14ac:dyDescent="0.25">
      <c r="A276" s="1168"/>
      <c r="B276" s="1186"/>
      <c r="C276" s="632"/>
      <c r="D276" s="632"/>
      <c r="E276" s="632"/>
      <c r="F276" s="633"/>
      <c r="G276" s="1165"/>
      <c r="H276" s="1159"/>
      <c r="I276" s="1160"/>
    </row>
    <row r="277" spans="1:9" s="1161" customFormat="1" ht="52.8" x14ac:dyDescent="0.25">
      <c r="A277" s="1168" t="s">
        <v>1632</v>
      </c>
      <c r="B277" s="643" t="s">
        <v>1633</v>
      </c>
      <c r="C277" s="632" t="s">
        <v>1</v>
      </c>
      <c r="D277" s="632">
        <v>1</v>
      </c>
      <c r="E277" s="632" t="s">
        <v>3</v>
      </c>
      <c r="F277" s="633"/>
      <c r="G277" s="1165">
        <f t="shared" ref="G277" si="59">D277*F277</f>
        <v>0</v>
      </c>
      <c r="H277" s="1159"/>
      <c r="I277" s="1160"/>
    </row>
    <row r="278" spans="1:9" s="1161" customFormat="1" x14ac:dyDescent="0.25">
      <c r="A278" s="1168"/>
      <c r="B278" s="643"/>
      <c r="C278" s="632"/>
      <c r="D278" s="632"/>
      <c r="E278" s="632"/>
      <c r="F278" s="633"/>
      <c r="G278" s="1165"/>
      <c r="H278" s="1159"/>
      <c r="I278" s="1160"/>
    </row>
    <row r="279" spans="1:9" s="1161" customFormat="1" ht="26.4" x14ac:dyDescent="0.25">
      <c r="A279" s="1168" t="s">
        <v>1634</v>
      </c>
      <c r="B279" s="643" t="s">
        <v>1635</v>
      </c>
      <c r="C279" s="632" t="s">
        <v>1</v>
      </c>
      <c r="D279" s="632">
        <v>1</v>
      </c>
      <c r="E279" s="632" t="s">
        <v>3</v>
      </c>
      <c r="F279" s="633"/>
      <c r="G279" s="1165">
        <f t="shared" ref="G279" si="60">D279*F279</f>
        <v>0</v>
      </c>
      <c r="H279" s="1159"/>
      <c r="I279" s="1160"/>
    </row>
    <row r="280" spans="1:9" s="1161" customFormat="1" x14ac:dyDescent="0.25">
      <c r="A280" s="1168"/>
      <c r="B280" s="1186"/>
      <c r="C280" s="632"/>
      <c r="D280" s="632"/>
      <c r="E280" s="632"/>
      <c r="F280" s="633"/>
      <c r="G280" s="1165"/>
      <c r="H280" s="1159"/>
      <c r="I280" s="1160"/>
    </row>
    <row r="281" spans="1:9" s="1161" customFormat="1" ht="26.4" x14ac:dyDescent="0.25">
      <c r="A281" s="1168" t="s">
        <v>1636</v>
      </c>
      <c r="B281" s="643" t="s">
        <v>598</v>
      </c>
      <c r="C281" s="632" t="s">
        <v>2</v>
      </c>
      <c r="D281" s="632">
        <v>10</v>
      </c>
      <c r="E281" s="632" t="s">
        <v>3</v>
      </c>
      <c r="F281" s="633"/>
      <c r="G281" s="1165">
        <f t="shared" ref="G281" si="61">D281*F281</f>
        <v>0</v>
      </c>
      <c r="H281" s="1159"/>
      <c r="I281" s="1160"/>
    </row>
    <row r="282" spans="1:9" s="1161" customFormat="1" x14ac:dyDescent="0.25">
      <c r="A282" s="1168"/>
      <c r="B282" s="1186"/>
      <c r="C282" s="632"/>
      <c r="D282" s="632"/>
      <c r="E282" s="632"/>
      <c r="F282" s="633"/>
      <c r="G282" s="1165"/>
      <c r="H282" s="1159"/>
      <c r="I282" s="1160"/>
    </row>
    <row r="283" spans="1:9" s="1161" customFormat="1" ht="26.4" x14ac:dyDescent="0.25">
      <c r="A283" s="1168" t="s">
        <v>1637</v>
      </c>
      <c r="B283" s="643" t="s">
        <v>546</v>
      </c>
      <c r="C283" s="632" t="s">
        <v>2</v>
      </c>
      <c r="D283" s="632">
        <v>10</v>
      </c>
      <c r="E283" s="632" t="s">
        <v>3</v>
      </c>
      <c r="F283" s="633"/>
      <c r="G283" s="1165">
        <f t="shared" ref="G283" si="62">D283*F283</f>
        <v>0</v>
      </c>
      <c r="H283" s="1159"/>
      <c r="I283" s="1160"/>
    </row>
    <row r="284" spans="1:9" s="1161" customFormat="1" x14ac:dyDescent="0.25">
      <c r="A284" s="1168"/>
      <c r="B284" s="1186"/>
      <c r="C284" s="632"/>
      <c r="D284" s="632"/>
      <c r="E284" s="632"/>
      <c r="F284" s="633"/>
      <c r="G284" s="1165"/>
      <c r="H284" s="1159"/>
      <c r="I284" s="1160"/>
    </row>
    <row r="285" spans="1:9" s="1161" customFormat="1" ht="26.4" x14ac:dyDescent="0.25">
      <c r="A285" s="1168" t="s">
        <v>1638</v>
      </c>
      <c r="B285" s="643" t="s">
        <v>599</v>
      </c>
      <c r="C285" s="632" t="s">
        <v>2</v>
      </c>
      <c r="D285" s="632">
        <v>15</v>
      </c>
      <c r="E285" s="632" t="s">
        <v>3</v>
      </c>
      <c r="F285" s="633"/>
      <c r="G285" s="1165">
        <f t="shared" ref="G285" si="63">D285*F285</f>
        <v>0</v>
      </c>
      <c r="H285" s="1159"/>
      <c r="I285" s="1160"/>
    </row>
    <row r="286" spans="1:9" s="1161" customFormat="1" x14ac:dyDescent="0.25">
      <c r="A286" s="1168"/>
      <c r="B286" s="1166"/>
      <c r="C286" s="1164"/>
      <c r="D286" s="1164"/>
      <c r="E286" s="1164"/>
      <c r="F286" s="1124"/>
      <c r="G286" s="1165"/>
      <c r="H286" s="1159"/>
      <c r="I286" s="1160"/>
    </row>
    <row r="287" spans="1:9" s="1161" customFormat="1" x14ac:dyDescent="0.25">
      <c r="A287" s="1168" t="s">
        <v>1639</v>
      </c>
      <c r="B287" s="643" t="s">
        <v>568</v>
      </c>
      <c r="C287" s="632" t="s">
        <v>442</v>
      </c>
      <c r="D287" s="632">
        <v>1</v>
      </c>
      <c r="E287" s="632" t="s">
        <v>3</v>
      </c>
      <c r="F287" s="633"/>
      <c r="G287" s="1165">
        <f t="shared" ref="G287" si="64">D287*F287</f>
        <v>0</v>
      </c>
      <c r="H287" s="1159"/>
      <c r="I287" s="1160"/>
    </row>
    <row r="288" spans="1:9" s="1161" customFormat="1" x14ac:dyDescent="0.25">
      <c r="A288" s="1168"/>
      <c r="B288" s="1166"/>
      <c r="C288" s="1164"/>
      <c r="D288" s="1164"/>
      <c r="E288" s="1164"/>
      <c r="F288" s="1124"/>
      <c r="G288" s="1165"/>
      <c r="H288" s="1159"/>
      <c r="I288" s="1160"/>
    </row>
    <row r="289" spans="1:9" s="1161" customFormat="1" ht="20.100000000000001" customHeight="1" x14ac:dyDescent="0.25">
      <c r="A289" s="1187"/>
      <c r="B289" s="1216" t="str">
        <f>CONCATENATE("UKUPNO: ",A273," ",B273)</f>
        <v>UKUPNO: A.4. INSTALACIJA SOS SIGNALIZACIJE</v>
      </c>
      <c r="C289" s="1188"/>
      <c r="D289" s="1188"/>
      <c r="E289" s="1188"/>
      <c r="F289" s="1188"/>
      <c r="G289" s="1189">
        <f>SUM(G275:G288)</f>
        <v>0</v>
      </c>
      <c r="H289" s="1159"/>
      <c r="I289" s="1160"/>
    </row>
    <row r="290" spans="1:9" s="1161" customFormat="1" x14ac:dyDescent="0.25">
      <c r="A290" s="1168"/>
      <c r="B290" s="1169"/>
      <c r="C290" s="1170"/>
      <c r="D290" s="1170"/>
      <c r="E290" s="1170"/>
      <c r="F290" s="1170"/>
      <c r="G290" s="1171"/>
      <c r="H290" s="1159"/>
      <c r="I290" s="1160"/>
    </row>
    <row r="291" spans="1:9" s="1161" customFormat="1" x14ac:dyDescent="0.25">
      <c r="A291" s="1168"/>
      <c r="B291" s="1169"/>
      <c r="C291" s="1170"/>
      <c r="D291" s="1170"/>
      <c r="E291" s="1170"/>
      <c r="F291" s="1170"/>
      <c r="G291" s="1171"/>
      <c r="H291" s="1159"/>
      <c r="I291" s="1160"/>
    </row>
    <row r="292" spans="1:9" s="1161" customFormat="1" ht="13.5" customHeight="1" x14ac:dyDescent="0.25">
      <c r="A292" s="1166"/>
      <c r="B292" s="1162"/>
      <c r="C292" s="1164"/>
      <c r="D292" s="1164"/>
      <c r="E292" s="1164"/>
      <c r="F292" s="1124"/>
      <c r="G292" s="1165"/>
      <c r="H292" s="1159"/>
      <c r="I292" s="1160"/>
    </row>
    <row r="293" spans="1:9" s="1161" customFormat="1" ht="15.6" x14ac:dyDescent="0.25">
      <c r="A293" s="1157" t="s">
        <v>412</v>
      </c>
      <c r="B293" s="1157" t="s">
        <v>600</v>
      </c>
      <c r="C293" s="1164"/>
      <c r="D293" s="1164"/>
      <c r="E293" s="1164"/>
      <c r="F293" s="1124"/>
      <c r="G293" s="1165"/>
      <c r="H293" s="1159"/>
      <c r="I293" s="1160"/>
    </row>
    <row r="294" spans="1:9" s="1161" customFormat="1" x14ac:dyDescent="0.25">
      <c r="A294" s="1166"/>
      <c r="B294" s="1166"/>
      <c r="C294" s="1164"/>
      <c r="D294" s="1164"/>
      <c r="E294" s="1164"/>
      <c r="F294" s="1124"/>
      <c r="G294" s="1165"/>
      <c r="H294" s="1159"/>
      <c r="I294" s="1160"/>
    </row>
    <row r="295" spans="1:9" s="1161" customFormat="1" ht="9.75" customHeight="1" x14ac:dyDescent="0.25">
      <c r="A295" s="1168"/>
      <c r="B295" s="1166"/>
      <c r="C295" s="1164"/>
      <c r="D295" s="1164"/>
      <c r="E295" s="1164"/>
      <c r="F295" s="1124"/>
      <c r="G295" s="1165"/>
      <c r="H295" s="1159"/>
      <c r="I295" s="1160"/>
    </row>
    <row r="296" spans="1:9" s="1161" customFormat="1" ht="65.25" customHeight="1" x14ac:dyDescent="0.25">
      <c r="A296" s="1168" t="s">
        <v>601</v>
      </c>
      <c r="B296" s="643" t="s">
        <v>602</v>
      </c>
      <c r="C296" s="1164"/>
      <c r="D296" s="1164"/>
      <c r="E296" s="1164"/>
      <c r="F296" s="1124"/>
      <c r="G296" s="1165"/>
      <c r="H296" s="1159"/>
      <c r="I296" s="1160"/>
    </row>
    <row r="297" spans="1:9" s="1161" customFormat="1" ht="27" customHeight="1" x14ac:dyDescent="0.25">
      <c r="A297" s="1174" t="s">
        <v>440</v>
      </c>
      <c r="B297" s="643" t="s">
        <v>603</v>
      </c>
      <c r="C297" s="632" t="s">
        <v>1</v>
      </c>
      <c r="D297" s="632">
        <v>1</v>
      </c>
      <c r="E297" s="632"/>
      <c r="F297" s="633"/>
      <c r="G297" s="1177"/>
      <c r="H297" s="639"/>
      <c r="I297" s="1178"/>
    </row>
    <row r="298" spans="1:9" s="1161" customFormat="1" ht="26.4" x14ac:dyDescent="0.25">
      <c r="A298" s="1174" t="s">
        <v>440</v>
      </c>
      <c r="B298" s="1123" t="s">
        <v>604</v>
      </c>
      <c r="C298" s="632" t="s">
        <v>1</v>
      </c>
      <c r="D298" s="632">
        <v>1</v>
      </c>
      <c r="E298" s="632"/>
      <c r="F298" s="633"/>
      <c r="G298" s="1177"/>
      <c r="H298" s="639"/>
      <c r="I298" s="1178"/>
    </row>
    <row r="299" spans="1:9" s="1161" customFormat="1" x14ac:dyDescent="0.25">
      <c r="A299" s="1174" t="s">
        <v>440</v>
      </c>
      <c r="B299" s="643" t="s">
        <v>605</v>
      </c>
      <c r="C299" s="632" t="s">
        <v>1</v>
      </c>
      <c r="D299" s="632">
        <v>1</v>
      </c>
      <c r="E299" s="632"/>
      <c r="F299" s="633"/>
      <c r="G299" s="1177"/>
      <c r="H299" s="639"/>
      <c r="I299" s="1178"/>
    </row>
    <row r="300" spans="1:9" s="1161" customFormat="1" x14ac:dyDescent="0.25">
      <c r="A300" s="1174" t="s">
        <v>440</v>
      </c>
      <c r="B300" s="643" t="s">
        <v>606</v>
      </c>
      <c r="C300" s="632" t="s">
        <v>1</v>
      </c>
      <c r="D300" s="632">
        <v>2</v>
      </c>
      <c r="E300" s="632"/>
      <c r="F300" s="633"/>
      <c r="G300" s="1177"/>
      <c r="H300" s="639"/>
      <c r="I300" s="1178"/>
    </row>
    <row r="301" spans="1:9" s="1161" customFormat="1" x14ac:dyDescent="0.25">
      <c r="A301" s="1174" t="s">
        <v>440</v>
      </c>
      <c r="B301" s="643" t="s">
        <v>607</v>
      </c>
      <c r="C301" s="632" t="s">
        <v>1</v>
      </c>
      <c r="D301" s="632">
        <v>2</v>
      </c>
      <c r="E301" s="632"/>
      <c r="F301" s="633"/>
      <c r="G301" s="1177"/>
      <c r="H301" s="639"/>
      <c r="I301" s="1178"/>
    </row>
    <row r="302" spans="1:9" s="1161" customFormat="1" ht="26.4" x14ac:dyDescent="0.25">
      <c r="A302" s="1174" t="s">
        <v>440</v>
      </c>
      <c r="B302" s="643" t="s">
        <v>608</v>
      </c>
      <c r="C302" s="632" t="s">
        <v>442</v>
      </c>
      <c r="D302" s="632">
        <v>1</v>
      </c>
      <c r="E302" s="632"/>
      <c r="F302" s="633"/>
      <c r="G302" s="1177"/>
      <c r="H302" s="639"/>
      <c r="I302" s="1178"/>
    </row>
    <row r="303" spans="1:9" s="1161" customFormat="1" ht="26.4" x14ac:dyDescent="0.25">
      <c r="A303" s="1221" t="s">
        <v>609</v>
      </c>
      <c r="B303" s="1222" t="s">
        <v>610</v>
      </c>
      <c r="C303" s="1164"/>
      <c r="D303" s="1164"/>
      <c r="E303" s="1164"/>
      <c r="F303" s="1124"/>
      <c r="G303" s="1165"/>
      <c r="H303" s="1159"/>
      <c r="I303" s="1160"/>
    </row>
    <row r="304" spans="1:9" s="1161" customFormat="1" x14ac:dyDescent="0.25">
      <c r="A304" s="1168"/>
      <c r="B304" s="1181"/>
      <c r="C304" s="1182" t="s">
        <v>442</v>
      </c>
      <c r="D304" s="1182">
        <v>1</v>
      </c>
      <c r="E304" s="1182" t="s">
        <v>0</v>
      </c>
      <c r="F304" s="1183"/>
      <c r="G304" s="1184">
        <f>D304*F304</f>
        <v>0</v>
      </c>
      <c r="H304" s="1159"/>
      <c r="I304" s="1160"/>
    </row>
    <row r="305" spans="1:9" s="1161" customFormat="1" x14ac:dyDescent="0.25">
      <c r="A305" s="1168"/>
      <c r="B305" s="1123"/>
      <c r="C305" s="1164"/>
      <c r="D305" s="1164"/>
      <c r="E305" s="1164"/>
      <c r="F305" s="1124"/>
      <c r="G305" s="1165"/>
      <c r="H305" s="1159"/>
      <c r="I305" s="1160"/>
    </row>
    <row r="306" spans="1:9" s="1161" customFormat="1" ht="39.6" x14ac:dyDescent="0.25">
      <c r="A306" s="1168" t="s">
        <v>611</v>
      </c>
      <c r="B306" s="643" t="s">
        <v>612</v>
      </c>
      <c r="C306" s="632" t="s">
        <v>2</v>
      </c>
      <c r="D306" s="632">
        <v>50</v>
      </c>
      <c r="E306" s="632" t="s">
        <v>3</v>
      </c>
      <c r="F306" s="633"/>
      <c r="G306" s="1165">
        <f t="shared" ref="G306" si="65">D306*F306</f>
        <v>0</v>
      </c>
      <c r="H306" s="1159"/>
      <c r="I306" s="1160"/>
    </row>
    <row r="307" spans="1:9" s="1161" customFormat="1" x14ac:dyDescent="0.25">
      <c r="A307" s="1168"/>
      <c r="B307" s="1166"/>
      <c r="C307" s="1164"/>
      <c r="D307" s="1164"/>
      <c r="E307" s="1164"/>
      <c r="F307" s="1124"/>
      <c r="G307" s="1165"/>
      <c r="H307" s="1159"/>
      <c r="I307" s="1160"/>
    </row>
    <row r="308" spans="1:9" s="1161" customFormat="1" ht="39.6" x14ac:dyDescent="0.3">
      <c r="A308" s="1168" t="s">
        <v>613</v>
      </c>
      <c r="B308" s="643" t="s">
        <v>614</v>
      </c>
      <c r="C308" s="1223" t="s">
        <v>557</v>
      </c>
      <c r="D308" s="632">
        <v>9</v>
      </c>
      <c r="E308" s="632" t="s">
        <v>3</v>
      </c>
      <c r="F308" s="633"/>
      <c r="G308" s="1165">
        <f t="shared" ref="G308" si="66">D308*F308</f>
        <v>0</v>
      </c>
      <c r="H308" s="1159"/>
      <c r="I308" s="1160"/>
    </row>
    <row r="309" spans="1:9" s="1161" customFormat="1" x14ac:dyDescent="0.25">
      <c r="A309" s="1168"/>
      <c r="B309" s="1186"/>
      <c r="C309" s="632"/>
      <c r="D309" s="632"/>
      <c r="E309" s="632"/>
      <c r="F309" s="633"/>
      <c r="G309" s="1165"/>
      <c r="H309" s="1159"/>
      <c r="I309" s="1160"/>
    </row>
    <row r="310" spans="1:9" s="1161" customFormat="1" ht="26.4" x14ac:dyDescent="0.25">
      <c r="A310" s="1168" t="s">
        <v>615</v>
      </c>
      <c r="B310" s="643" t="s">
        <v>598</v>
      </c>
      <c r="C310" s="632" t="s">
        <v>2</v>
      </c>
      <c r="D310" s="632">
        <v>50</v>
      </c>
      <c r="E310" s="632" t="s">
        <v>3</v>
      </c>
      <c r="F310" s="633"/>
      <c r="G310" s="1165">
        <f t="shared" ref="G310" si="67">D310*F310</f>
        <v>0</v>
      </c>
      <c r="H310" s="1159"/>
      <c r="I310" s="1160"/>
    </row>
    <row r="311" spans="1:9" s="1161" customFormat="1" x14ac:dyDescent="0.25">
      <c r="A311" s="1168"/>
      <c r="B311" s="1166"/>
      <c r="C311" s="1164"/>
      <c r="D311" s="1164"/>
      <c r="E311" s="1164"/>
      <c r="F311" s="1124"/>
      <c r="G311" s="1165"/>
      <c r="H311" s="1159"/>
      <c r="I311" s="1160"/>
    </row>
    <row r="312" spans="1:9" s="1161" customFormat="1" ht="26.4" x14ac:dyDescent="0.25">
      <c r="A312" s="1168" t="s">
        <v>616</v>
      </c>
      <c r="B312" s="643" t="s">
        <v>617</v>
      </c>
      <c r="C312" s="632" t="s">
        <v>2</v>
      </c>
      <c r="D312" s="632">
        <v>10</v>
      </c>
      <c r="E312" s="632" t="s">
        <v>3</v>
      </c>
      <c r="F312" s="633"/>
      <c r="G312" s="1165">
        <f t="shared" ref="G312" si="68">D312*F312</f>
        <v>0</v>
      </c>
      <c r="H312" s="1159"/>
      <c r="I312" s="1160"/>
    </row>
    <row r="313" spans="1:9" s="1161" customFormat="1" x14ac:dyDescent="0.25">
      <c r="A313" s="1168"/>
      <c r="B313" s="1186"/>
      <c r="C313" s="632"/>
      <c r="D313" s="632"/>
      <c r="E313" s="632"/>
      <c r="F313" s="633"/>
      <c r="G313" s="1165"/>
      <c r="H313" s="1159"/>
      <c r="I313" s="1160"/>
    </row>
    <row r="314" spans="1:9" s="1161" customFormat="1" ht="26.4" x14ac:dyDescent="0.25">
      <c r="A314" s="1168" t="s">
        <v>618</v>
      </c>
      <c r="B314" s="1123" t="s">
        <v>1640</v>
      </c>
      <c r="C314" s="632"/>
      <c r="D314" s="632"/>
      <c r="E314" s="632"/>
      <c r="F314" s="633"/>
      <c r="G314" s="1165"/>
      <c r="H314" s="1159"/>
      <c r="I314" s="1160"/>
    </row>
    <row r="315" spans="1:9" s="1161" customFormat="1" x14ac:dyDescent="0.25">
      <c r="A315" s="1174" t="s">
        <v>440</v>
      </c>
      <c r="B315" s="1123" t="s">
        <v>619</v>
      </c>
      <c r="C315" s="1164" t="s">
        <v>1</v>
      </c>
      <c r="D315" s="1164">
        <v>1</v>
      </c>
      <c r="E315" s="1164"/>
      <c r="F315" s="1124"/>
      <c r="G315" s="1124"/>
      <c r="H315" s="1124"/>
      <c r="I315" s="1159"/>
    </row>
    <row r="316" spans="1:9" s="1161" customFormat="1" x14ac:dyDescent="0.25">
      <c r="A316" s="1174" t="s">
        <v>440</v>
      </c>
      <c r="B316" s="1123" t="s">
        <v>505</v>
      </c>
      <c r="C316" s="1164" t="s">
        <v>1</v>
      </c>
      <c r="D316" s="1164">
        <v>1</v>
      </c>
      <c r="E316" s="1164"/>
      <c r="F316" s="1124"/>
      <c r="G316" s="1124"/>
      <c r="H316" s="1124"/>
      <c r="I316" s="1159"/>
    </row>
    <row r="317" spans="1:9" s="1161" customFormat="1" x14ac:dyDescent="0.25">
      <c r="A317" s="1174" t="s">
        <v>440</v>
      </c>
      <c r="B317" s="1123" t="s">
        <v>506</v>
      </c>
      <c r="C317" s="1164" t="s">
        <v>1</v>
      </c>
      <c r="D317" s="1164">
        <v>1</v>
      </c>
      <c r="E317" s="1164"/>
      <c r="F317" s="1124"/>
      <c r="G317" s="1124"/>
      <c r="H317" s="1124"/>
      <c r="I317" s="1159"/>
    </row>
    <row r="318" spans="1:9" s="1161" customFormat="1" x14ac:dyDescent="0.25">
      <c r="A318" s="1174" t="s">
        <v>440</v>
      </c>
      <c r="B318" s="1123" t="s">
        <v>620</v>
      </c>
      <c r="C318" s="1164" t="s">
        <v>1</v>
      </c>
      <c r="D318" s="1164">
        <v>2</v>
      </c>
      <c r="E318" s="1164"/>
      <c r="F318" s="1224"/>
      <c r="G318" s="1225"/>
      <c r="H318" s="1124"/>
      <c r="I318" s="1159"/>
    </row>
    <row r="319" spans="1:9" s="1161" customFormat="1" x14ac:dyDescent="0.25">
      <c r="A319" s="1168"/>
      <c r="B319" s="1181"/>
      <c r="C319" s="1182" t="s">
        <v>442</v>
      </c>
      <c r="D319" s="1182">
        <v>8</v>
      </c>
      <c r="E319" s="1182" t="s">
        <v>0</v>
      </c>
      <c r="F319" s="633"/>
      <c r="G319" s="1165">
        <f t="shared" ref="G319" si="69">D319*F319</f>
        <v>0</v>
      </c>
      <c r="H319" s="1183"/>
      <c r="I319" s="1159"/>
    </row>
    <row r="320" spans="1:9" s="1161" customFormat="1" x14ac:dyDescent="0.25">
      <c r="A320" s="1168"/>
      <c r="B320" s="1186"/>
      <c r="C320" s="632"/>
      <c r="D320" s="632"/>
      <c r="E320" s="632"/>
      <c r="F320" s="633"/>
      <c r="G320" s="1165"/>
      <c r="H320" s="1159"/>
      <c r="I320" s="1160"/>
    </row>
    <row r="321" spans="1:9" s="1161" customFormat="1" ht="26.4" x14ac:dyDescent="0.25">
      <c r="A321" s="1168" t="s">
        <v>621</v>
      </c>
      <c r="B321" s="643" t="s">
        <v>622</v>
      </c>
      <c r="C321" s="632" t="s">
        <v>2</v>
      </c>
      <c r="D321" s="632">
        <v>180</v>
      </c>
      <c r="E321" s="632" t="s">
        <v>3</v>
      </c>
      <c r="F321" s="633"/>
      <c r="G321" s="1165">
        <f t="shared" ref="G321" si="70">D321*F321</f>
        <v>0</v>
      </c>
      <c r="H321" s="1159"/>
      <c r="I321" s="1160"/>
    </row>
    <row r="322" spans="1:9" s="1161" customFormat="1" x14ac:dyDescent="0.25">
      <c r="A322" s="1168"/>
      <c r="B322" s="1186"/>
      <c r="C322" s="632"/>
      <c r="D322" s="632"/>
      <c r="E322" s="632"/>
      <c r="F322" s="633"/>
      <c r="G322" s="1165"/>
      <c r="H322" s="1159"/>
      <c r="I322" s="1160"/>
    </row>
    <row r="323" spans="1:9" s="1161" customFormat="1" ht="12.75" customHeight="1" x14ac:dyDescent="0.25">
      <c r="A323" s="1168" t="s">
        <v>623</v>
      </c>
      <c r="B323" s="643" t="s">
        <v>624</v>
      </c>
      <c r="C323" s="632" t="s">
        <v>1</v>
      </c>
      <c r="D323" s="632">
        <v>9</v>
      </c>
      <c r="E323" s="632" t="s">
        <v>3</v>
      </c>
      <c r="F323" s="633"/>
      <c r="G323" s="1165">
        <f t="shared" ref="G323" si="71">D323*F323</f>
        <v>0</v>
      </c>
      <c r="H323" s="1159"/>
      <c r="I323" s="1160"/>
    </row>
    <row r="324" spans="1:9" s="1161" customFormat="1" x14ac:dyDescent="0.25">
      <c r="A324" s="1168"/>
      <c r="B324" s="1166"/>
      <c r="C324" s="1164"/>
      <c r="D324" s="1164"/>
      <c r="E324" s="1164"/>
      <c r="F324" s="1124"/>
      <c r="G324" s="1165"/>
      <c r="H324" s="1159"/>
      <c r="I324" s="1160"/>
    </row>
    <row r="325" spans="1:9" s="1161" customFormat="1" ht="26.4" x14ac:dyDescent="0.25">
      <c r="A325" s="1168" t="s">
        <v>625</v>
      </c>
      <c r="B325" s="643" t="s">
        <v>626</v>
      </c>
      <c r="C325" s="632" t="s">
        <v>1</v>
      </c>
      <c r="D325" s="632">
        <v>9</v>
      </c>
      <c r="E325" s="632" t="s">
        <v>3</v>
      </c>
      <c r="F325" s="633"/>
      <c r="G325" s="1165">
        <f t="shared" ref="G325" si="72">D325*F325</f>
        <v>0</v>
      </c>
      <c r="H325" s="1159"/>
      <c r="I325" s="1160"/>
    </row>
    <row r="326" spans="1:9" s="1161" customFormat="1" x14ac:dyDescent="0.25">
      <c r="A326" s="1168"/>
      <c r="B326" s="1186"/>
      <c r="C326" s="632"/>
      <c r="D326" s="632"/>
      <c r="E326" s="632"/>
      <c r="F326" s="633"/>
      <c r="G326" s="1165"/>
      <c r="H326" s="1159"/>
      <c r="I326" s="1160"/>
    </row>
    <row r="327" spans="1:9" s="1161" customFormat="1" ht="26.4" x14ac:dyDescent="0.25">
      <c r="A327" s="1168" t="s">
        <v>627</v>
      </c>
      <c r="B327" s="643" t="s">
        <v>546</v>
      </c>
      <c r="C327" s="632" t="s">
        <v>2</v>
      </c>
      <c r="D327" s="632">
        <v>400</v>
      </c>
      <c r="E327" s="632" t="s">
        <v>3</v>
      </c>
      <c r="F327" s="633"/>
      <c r="G327" s="1165">
        <f t="shared" ref="G327" si="73">D327*F327</f>
        <v>0</v>
      </c>
      <c r="H327" s="1159"/>
      <c r="I327" s="1160"/>
    </row>
    <row r="328" spans="1:9" s="1161" customFormat="1" x14ac:dyDescent="0.25">
      <c r="A328" s="1168"/>
      <c r="B328" s="1186"/>
      <c r="C328" s="632"/>
      <c r="D328" s="632"/>
      <c r="E328" s="632"/>
      <c r="F328" s="633"/>
      <c r="G328" s="1165"/>
      <c r="H328" s="1159"/>
      <c r="I328" s="1160"/>
    </row>
    <row r="329" spans="1:9" s="1161" customFormat="1" x14ac:dyDescent="0.25">
      <c r="A329" s="1168"/>
      <c r="B329" s="1166"/>
      <c r="C329" s="1164"/>
      <c r="D329" s="1164"/>
      <c r="E329" s="1164"/>
      <c r="F329" s="1124"/>
      <c r="G329" s="1165"/>
      <c r="H329" s="1159"/>
      <c r="I329" s="1160"/>
    </row>
    <row r="330" spans="1:9" s="1161" customFormat="1" ht="20.100000000000001" customHeight="1" x14ac:dyDescent="0.25">
      <c r="A330" s="1187"/>
      <c r="B330" s="1216" t="str">
        <f>CONCATENATE("UKUPNO: ",A293," ",B293)</f>
        <v>UKUPNO: A.5. INSTALACIJA EK MREŽE</v>
      </c>
      <c r="C330" s="1188"/>
      <c r="D330" s="1188"/>
      <c r="E330" s="1188"/>
      <c r="F330" s="1188"/>
      <c r="G330" s="1189">
        <f>SUM(G295:G329)</f>
        <v>0</v>
      </c>
      <c r="H330" s="1159"/>
      <c r="I330" s="1160"/>
    </row>
    <row r="331" spans="1:9" s="1161" customFormat="1" x14ac:dyDescent="0.25">
      <c r="A331" s="1168"/>
      <c r="B331" s="1169"/>
      <c r="C331" s="1170"/>
      <c r="D331" s="1170"/>
      <c r="E331" s="1170"/>
      <c r="F331" s="1170"/>
      <c r="G331" s="1171"/>
      <c r="H331" s="1159"/>
      <c r="I331" s="1160"/>
    </row>
    <row r="332" spans="1:9" s="1161" customFormat="1" ht="15.6" x14ac:dyDescent="0.25">
      <c r="A332" s="1157" t="s">
        <v>413</v>
      </c>
      <c r="B332" s="1157" t="s">
        <v>628</v>
      </c>
      <c r="C332" s="1164"/>
      <c r="D332" s="1164"/>
      <c r="E332" s="1164"/>
      <c r="F332" s="1124"/>
      <c r="G332" s="1165"/>
      <c r="H332" s="1159"/>
      <c r="I332" s="1160"/>
    </row>
    <row r="333" spans="1:9" s="1161" customFormat="1" ht="10.5" customHeight="1" x14ac:dyDescent="0.25">
      <c r="A333" s="1166"/>
      <c r="B333" s="1166"/>
      <c r="C333" s="1164"/>
      <c r="D333" s="1164"/>
      <c r="E333" s="1164"/>
      <c r="F333" s="1124"/>
      <c r="G333" s="1165"/>
      <c r="H333" s="1159"/>
      <c r="I333" s="1160"/>
    </row>
    <row r="334" spans="1:9" s="1161" customFormat="1" ht="26.4" x14ac:dyDescent="0.25">
      <c r="A334" s="1168" t="s">
        <v>629</v>
      </c>
      <c r="B334" s="643" t="s">
        <v>630</v>
      </c>
      <c r="C334" s="632" t="s">
        <v>2</v>
      </c>
      <c r="D334" s="632">
        <v>130</v>
      </c>
      <c r="E334" s="632" t="s">
        <v>0</v>
      </c>
      <c r="F334" s="633"/>
      <c r="G334" s="1165">
        <f>D334*F334</f>
        <v>0</v>
      </c>
      <c r="H334" s="1159"/>
      <c r="I334" s="1160"/>
    </row>
    <row r="335" spans="1:9" s="1161" customFormat="1" x14ac:dyDescent="0.25">
      <c r="A335" s="1168"/>
      <c r="B335" s="1226"/>
      <c r="C335" s="632"/>
      <c r="D335" s="632"/>
      <c r="E335" s="632"/>
      <c r="F335" s="633"/>
      <c r="G335" s="1165"/>
      <c r="H335" s="1159"/>
      <c r="I335" s="1160"/>
    </row>
    <row r="336" spans="1:9" s="1161" customFormat="1" ht="52.8" x14ac:dyDescent="0.25">
      <c r="A336" s="1168" t="s">
        <v>631</v>
      </c>
      <c r="B336" s="643" t="s">
        <v>632</v>
      </c>
      <c r="C336" s="632" t="s">
        <v>2</v>
      </c>
      <c r="D336" s="632">
        <v>80</v>
      </c>
      <c r="E336" s="632" t="s">
        <v>0</v>
      </c>
      <c r="F336" s="633"/>
      <c r="G336" s="1165">
        <f t="shared" ref="G336" si="74">D336*F336</f>
        <v>0</v>
      </c>
      <c r="H336" s="1159"/>
      <c r="I336" s="1160"/>
    </row>
    <row r="337" spans="1:9" s="1161" customFormat="1" x14ac:dyDescent="0.25">
      <c r="A337" s="1168"/>
      <c r="B337" s="1226"/>
      <c r="C337" s="632"/>
      <c r="D337" s="632"/>
      <c r="E337" s="632"/>
      <c r="F337" s="633"/>
      <c r="G337" s="1165"/>
      <c r="H337" s="1159"/>
      <c r="I337" s="1160"/>
    </row>
    <row r="338" spans="1:9" s="1161" customFormat="1" ht="39.6" x14ac:dyDescent="0.25">
      <c r="A338" s="1168" t="s">
        <v>633</v>
      </c>
      <c r="B338" s="643" t="s">
        <v>634</v>
      </c>
      <c r="C338" s="632" t="s">
        <v>2</v>
      </c>
      <c r="D338" s="632">
        <v>90</v>
      </c>
      <c r="E338" s="632" t="s">
        <v>0</v>
      </c>
      <c r="F338" s="633"/>
      <c r="G338" s="1165">
        <f t="shared" ref="G338" si="75">D338*F338</f>
        <v>0</v>
      </c>
      <c r="H338" s="1159"/>
      <c r="I338" s="1160"/>
    </row>
    <row r="339" spans="1:9" s="1161" customFormat="1" x14ac:dyDescent="0.25">
      <c r="A339" s="1168"/>
      <c r="B339" s="1226"/>
      <c r="C339" s="632"/>
      <c r="D339" s="632"/>
      <c r="E339" s="632"/>
      <c r="F339" s="633"/>
      <c r="G339" s="1165"/>
      <c r="H339" s="1159"/>
      <c r="I339" s="1160"/>
    </row>
    <row r="340" spans="1:9" s="1161" customFormat="1" ht="39.6" x14ac:dyDescent="0.25">
      <c r="A340" s="1168" t="s">
        <v>635</v>
      </c>
      <c r="B340" s="643" t="s">
        <v>636</v>
      </c>
      <c r="C340" s="632" t="s">
        <v>1</v>
      </c>
      <c r="D340" s="632">
        <v>90</v>
      </c>
      <c r="E340" s="632" t="s">
        <v>0</v>
      </c>
      <c r="F340" s="633"/>
      <c r="G340" s="1165">
        <f t="shared" ref="G340" si="76">D340*F340</f>
        <v>0</v>
      </c>
      <c r="H340" s="1159"/>
      <c r="I340" s="1160"/>
    </row>
    <row r="341" spans="1:9" s="1161" customFormat="1" x14ac:dyDescent="0.25">
      <c r="A341" s="1168"/>
      <c r="B341" s="1226"/>
      <c r="C341" s="632"/>
      <c r="D341" s="632"/>
      <c r="E341" s="632"/>
      <c r="F341" s="633"/>
      <c r="G341" s="1165"/>
      <c r="H341" s="1159"/>
      <c r="I341" s="1160"/>
    </row>
    <row r="342" spans="1:9" s="1161" customFormat="1" x14ac:dyDescent="0.25">
      <c r="A342" s="1168" t="s">
        <v>637</v>
      </c>
      <c r="B342" s="643" t="s">
        <v>638</v>
      </c>
      <c r="C342" s="632" t="s">
        <v>1</v>
      </c>
      <c r="D342" s="632">
        <v>6</v>
      </c>
      <c r="E342" s="632" t="s">
        <v>0</v>
      </c>
      <c r="F342" s="633"/>
      <c r="G342" s="1165">
        <f t="shared" ref="G342" si="77">D342*F342</f>
        <v>0</v>
      </c>
      <c r="H342" s="1159"/>
      <c r="I342" s="1160"/>
    </row>
    <row r="343" spans="1:9" s="1161" customFormat="1" x14ac:dyDescent="0.25">
      <c r="A343" s="1168"/>
      <c r="B343" s="1226"/>
      <c r="C343" s="632"/>
      <c r="D343" s="632"/>
      <c r="E343" s="632"/>
      <c r="F343" s="633"/>
      <c r="G343" s="1165"/>
      <c r="H343" s="1159"/>
      <c r="I343" s="1160"/>
    </row>
    <row r="344" spans="1:9" s="1161" customFormat="1" ht="26.4" x14ac:dyDescent="0.25">
      <c r="A344" s="1168" t="s">
        <v>639</v>
      </c>
      <c r="B344" s="643" t="s">
        <v>640</v>
      </c>
      <c r="C344" s="632" t="s">
        <v>1</v>
      </c>
      <c r="D344" s="632">
        <v>6</v>
      </c>
      <c r="E344" s="632" t="s">
        <v>0</v>
      </c>
      <c r="F344" s="633"/>
      <c r="G344" s="1165">
        <f t="shared" ref="G344" si="78">D344*F344</f>
        <v>0</v>
      </c>
      <c r="H344" s="1159"/>
      <c r="I344" s="1160"/>
    </row>
    <row r="345" spans="1:9" s="1161" customFormat="1" x14ac:dyDescent="0.25">
      <c r="A345" s="1168"/>
      <c r="B345" s="1226"/>
      <c r="C345" s="632"/>
      <c r="D345" s="632"/>
      <c r="E345" s="632"/>
      <c r="F345" s="633"/>
      <c r="G345" s="1165"/>
      <c r="H345" s="1159"/>
      <c r="I345" s="1160"/>
    </row>
    <row r="346" spans="1:9" s="1161" customFormat="1" ht="28.5" customHeight="1" x14ac:dyDescent="0.25">
      <c r="A346" s="1168" t="s">
        <v>641</v>
      </c>
      <c r="B346" s="643" t="s">
        <v>642</v>
      </c>
      <c r="C346" s="632" t="s">
        <v>1</v>
      </c>
      <c r="D346" s="632">
        <v>6</v>
      </c>
      <c r="E346" s="632" t="s">
        <v>0</v>
      </c>
      <c r="F346" s="633"/>
      <c r="G346" s="1165">
        <f t="shared" ref="G346" si="79">D346*F346</f>
        <v>0</v>
      </c>
      <c r="H346" s="1159"/>
      <c r="I346" s="1160"/>
    </row>
    <row r="347" spans="1:9" s="1161" customFormat="1" x14ac:dyDescent="0.25">
      <c r="A347" s="1168"/>
      <c r="B347" s="1226"/>
      <c r="C347" s="632"/>
      <c r="D347" s="632"/>
      <c r="E347" s="632"/>
      <c r="F347" s="633"/>
      <c r="G347" s="1165"/>
      <c r="H347" s="1159"/>
      <c r="I347" s="1160"/>
    </row>
    <row r="348" spans="1:9" s="1161" customFormat="1" ht="39.6" x14ac:dyDescent="0.25">
      <c r="A348" s="1168" t="s">
        <v>643</v>
      </c>
      <c r="B348" s="643" t="s">
        <v>644</v>
      </c>
      <c r="C348" s="632" t="s">
        <v>2</v>
      </c>
      <c r="D348" s="632">
        <v>250</v>
      </c>
      <c r="E348" s="632" t="s">
        <v>0</v>
      </c>
      <c r="F348" s="633"/>
      <c r="G348" s="1165">
        <f t="shared" ref="G348" si="80">D348*F348</f>
        <v>0</v>
      </c>
      <c r="H348" s="1159"/>
      <c r="I348" s="1160"/>
    </row>
    <row r="349" spans="1:9" s="1161" customFormat="1" x14ac:dyDescent="0.25">
      <c r="A349" s="1168"/>
      <c r="B349" s="1226"/>
      <c r="C349" s="632"/>
      <c r="D349" s="632"/>
      <c r="E349" s="632"/>
      <c r="F349" s="633"/>
      <c r="G349" s="1165"/>
      <c r="H349" s="1159"/>
      <c r="I349" s="1160"/>
    </row>
    <row r="350" spans="1:9" s="1161" customFormat="1" ht="39.6" x14ac:dyDescent="0.25">
      <c r="A350" s="1168" t="s">
        <v>645</v>
      </c>
      <c r="B350" s="643" t="s">
        <v>646</v>
      </c>
      <c r="C350" s="632" t="s">
        <v>1</v>
      </c>
      <c r="D350" s="632">
        <v>315</v>
      </c>
      <c r="E350" s="632" t="s">
        <v>0</v>
      </c>
      <c r="F350" s="633"/>
      <c r="G350" s="1165">
        <f t="shared" ref="G350" si="81">D350*F350</f>
        <v>0</v>
      </c>
      <c r="H350" s="1159"/>
      <c r="I350" s="1160"/>
    </row>
    <row r="351" spans="1:9" s="1161" customFormat="1" x14ac:dyDescent="0.25">
      <c r="A351" s="1168"/>
      <c r="B351" s="1226"/>
      <c r="C351" s="632"/>
      <c r="D351" s="632"/>
      <c r="E351" s="632"/>
      <c r="F351" s="633"/>
      <c r="G351" s="1165"/>
      <c r="H351" s="1159"/>
      <c r="I351" s="1160"/>
    </row>
    <row r="352" spans="1:9" s="1161" customFormat="1" ht="49.5" customHeight="1" x14ac:dyDescent="0.25">
      <c r="A352" s="1168" t="s">
        <v>647</v>
      </c>
      <c r="B352" s="643" t="s">
        <v>648</v>
      </c>
      <c r="C352" s="632" t="s">
        <v>442</v>
      </c>
      <c r="D352" s="632">
        <v>1</v>
      </c>
      <c r="E352" s="632" t="s">
        <v>0</v>
      </c>
      <c r="F352" s="633"/>
      <c r="G352" s="1165">
        <f t="shared" ref="G352" si="82">D352*F352</f>
        <v>0</v>
      </c>
      <c r="H352" s="1159"/>
      <c r="I352" s="1160"/>
    </row>
    <row r="353" spans="1:9" s="1161" customFormat="1" ht="18.75" customHeight="1" x14ac:dyDescent="0.25">
      <c r="A353" s="1168"/>
      <c r="B353" s="643"/>
      <c r="C353" s="632"/>
      <c r="D353" s="632"/>
      <c r="E353" s="632"/>
      <c r="F353" s="633"/>
      <c r="G353" s="1165"/>
      <c r="H353" s="1159"/>
      <c r="I353" s="1160"/>
    </row>
    <row r="354" spans="1:9" s="1161" customFormat="1" ht="52.8" x14ac:dyDescent="0.25">
      <c r="A354" s="1168" t="s">
        <v>649</v>
      </c>
      <c r="B354" s="643" t="s">
        <v>650</v>
      </c>
      <c r="C354" s="632" t="s">
        <v>442</v>
      </c>
      <c r="D354" s="632">
        <v>6</v>
      </c>
      <c r="E354" s="632" t="s">
        <v>0</v>
      </c>
      <c r="F354" s="633"/>
      <c r="G354" s="1165">
        <f t="shared" ref="G354" si="83">D354*F354</f>
        <v>0</v>
      </c>
      <c r="H354" s="1159"/>
      <c r="I354" s="1160"/>
    </row>
    <row r="355" spans="1:9" s="1161" customFormat="1" x14ac:dyDescent="0.25">
      <c r="A355" s="1168"/>
      <c r="B355" s="1226"/>
      <c r="C355" s="632"/>
      <c r="D355" s="632"/>
      <c r="E355" s="632"/>
      <c r="F355" s="633"/>
      <c r="G355" s="1165"/>
      <c r="H355" s="1159"/>
      <c r="I355" s="1160"/>
    </row>
    <row r="356" spans="1:9" s="1161" customFormat="1" ht="26.4" x14ac:dyDescent="0.25">
      <c r="A356" s="1168" t="s">
        <v>651</v>
      </c>
      <c r="B356" s="643" t="s">
        <v>652</v>
      </c>
      <c r="C356" s="632" t="s">
        <v>442</v>
      </c>
      <c r="D356" s="632">
        <v>1</v>
      </c>
      <c r="E356" s="632" t="s">
        <v>0</v>
      </c>
      <c r="F356" s="633"/>
      <c r="G356" s="1165">
        <f t="shared" ref="G356" si="84">D356*F356</f>
        <v>0</v>
      </c>
      <c r="H356" s="1159"/>
      <c r="I356" s="1160"/>
    </row>
    <row r="357" spans="1:9" s="1161" customFormat="1" ht="10.5" customHeight="1" x14ac:dyDescent="0.25">
      <c r="A357" s="1168"/>
      <c r="B357" s="1166"/>
      <c r="C357" s="1164"/>
      <c r="D357" s="1164"/>
      <c r="E357" s="1164"/>
      <c r="F357" s="1124"/>
      <c r="G357" s="1165"/>
      <c r="H357" s="1159"/>
      <c r="I357" s="1160"/>
    </row>
    <row r="358" spans="1:9" s="1161" customFormat="1" ht="20.100000000000001" customHeight="1" x14ac:dyDescent="0.25">
      <c r="A358" s="1187"/>
      <c r="B358" s="1216" t="str">
        <f>CONCATENATE("UKUPNO: ",A332," ",B332)</f>
        <v>UKUPNO: A.6. INSTALACIJA SUSTAVA ZAŠTITE OD MUNJE</v>
      </c>
      <c r="C358" s="1188"/>
      <c r="D358" s="1188"/>
      <c r="E358" s="1188"/>
      <c r="F358" s="1188"/>
      <c r="G358" s="1189">
        <f>SUM(G334:G357)</f>
        <v>0</v>
      </c>
      <c r="H358" s="1159"/>
      <c r="I358" s="1160"/>
    </row>
    <row r="359" spans="1:9" s="1161" customFormat="1" x14ac:dyDescent="0.25">
      <c r="A359" s="1166"/>
      <c r="B359" s="1162"/>
      <c r="C359" s="1164"/>
      <c r="D359" s="1164"/>
      <c r="E359" s="1164"/>
      <c r="F359" s="1124"/>
      <c r="G359" s="1165"/>
      <c r="H359" s="1159"/>
      <c r="I359" s="1167"/>
    </row>
    <row r="360" spans="1:9" s="1161" customFormat="1" ht="15.6" x14ac:dyDescent="0.25">
      <c r="A360" s="1157" t="s">
        <v>414</v>
      </c>
      <c r="B360" s="1157" t="s">
        <v>653</v>
      </c>
      <c r="C360" s="1164"/>
      <c r="D360" s="1164"/>
      <c r="E360" s="1164"/>
      <c r="F360" s="1124"/>
      <c r="G360" s="1165"/>
      <c r="H360" s="1159"/>
      <c r="I360" s="1160"/>
    </row>
    <row r="361" spans="1:9" s="1161" customFormat="1" x14ac:dyDescent="0.25">
      <c r="A361" s="1166"/>
      <c r="B361" s="1166"/>
      <c r="C361" s="1164"/>
      <c r="D361" s="1164"/>
      <c r="E361" s="1164"/>
      <c r="F361" s="1124"/>
      <c r="G361" s="1165"/>
      <c r="H361" s="1159"/>
      <c r="I361" s="1160"/>
    </row>
    <row r="362" spans="1:9" s="1161" customFormat="1" ht="28.5" customHeight="1" x14ac:dyDescent="0.25">
      <c r="A362" s="1168" t="s">
        <v>654</v>
      </c>
      <c r="B362" s="1123" t="s">
        <v>655</v>
      </c>
      <c r="C362" s="1164" t="s">
        <v>442</v>
      </c>
      <c r="D362" s="1164">
        <v>1</v>
      </c>
      <c r="E362" s="1164" t="s">
        <v>0</v>
      </c>
      <c r="F362" s="1124"/>
      <c r="G362" s="1165">
        <f>D362*F362</f>
        <v>0</v>
      </c>
      <c r="H362" s="1159"/>
      <c r="I362" s="1160"/>
    </row>
    <row r="363" spans="1:9" s="1161" customFormat="1" x14ac:dyDescent="0.25">
      <c r="A363" s="1166"/>
      <c r="B363" s="1166"/>
      <c r="C363" s="1164"/>
      <c r="D363" s="1164"/>
      <c r="E363" s="1164"/>
      <c r="F363" s="1124"/>
      <c r="G363" s="1165"/>
      <c r="H363" s="1159"/>
      <c r="I363" s="1160"/>
    </row>
    <row r="364" spans="1:9" s="1161" customFormat="1" ht="39.75" customHeight="1" x14ac:dyDescent="0.25">
      <c r="A364" s="1168" t="s">
        <v>656</v>
      </c>
      <c r="B364" s="1123" t="s">
        <v>657</v>
      </c>
      <c r="C364" s="1164" t="s">
        <v>442</v>
      </c>
      <c r="D364" s="1164">
        <v>1</v>
      </c>
      <c r="E364" s="1164" t="s">
        <v>0</v>
      </c>
      <c r="F364" s="1124"/>
      <c r="G364" s="1165">
        <f>D364*F364</f>
        <v>0</v>
      </c>
      <c r="H364" s="1159"/>
      <c r="I364" s="1160"/>
    </row>
    <row r="365" spans="1:9" s="1161" customFormat="1" x14ac:dyDescent="0.25">
      <c r="A365" s="1168"/>
      <c r="B365" s="1166"/>
      <c r="C365" s="1164"/>
      <c r="D365" s="1164"/>
      <c r="E365" s="1164"/>
      <c r="F365" s="1124"/>
      <c r="G365" s="1165"/>
      <c r="H365" s="1159"/>
      <c r="I365" s="1160"/>
    </row>
    <row r="366" spans="1:9" s="1161" customFormat="1" ht="26.4" x14ac:dyDescent="0.25">
      <c r="A366" s="1168" t="s">
        <v>658</v>
      </c>
      <c r="B366" s="1123" t="s">
        <v>659</v>
      </c>
      <c r="C366" s="1164" t="s">
        <v>442</v>
      </c>
      <c r="D366" s="1164">
        <v>1</v>
      </c>
      <c r="E366" s="1164" t="s">
        <v>0</v>
      </c>
      <c r="F366" s="1124"/>
      <c r="G366" s="1165">
        <f>D366*F366</f>
        <v>0</v>
      </c>
      <c r="H366" s="1159"/>
      <c r="I366" s="1160"/>
    </row>
    <row r="367" spans="1:9" s="1161" customFormat="1" x14ac:dyDescent="0.25">
      <c r="A367" s="1168"/>
      <c r="B367" s="1123"/>
      <c r="C367" s="1164"/>
      <c r="D367" s="1164"/>
      <c r="E367" s="1164"/>
      <c r="F367" s="1124"/>
      <c r="G367" s="1165"/>
      <c r="H367" s="1159"/>
      <c r="I367" s="1160"/>
    </row>
    <row r="368" spans="1:9" s="1161" customFormat="1" ht="52.8" x14ac:dyDescent="0.25">
      <c r="A368" s="1168" t="s">
        <v>660</v>
      </c>
      <c r="B368" s="1123" t="s">
        <v>661</v>
      </c>
      <c r="C368" s="1164" t="s">
        <v>442</v>
      </c>
      <c r="D368" s="1164">
        <v>1</v>
      </c>
      <c r="E368" s="1164" t="s">
        <v>0</v>
      </c>
      <c r="F368" s="1124"/>
      <c r="G368" s="1165">
        <f>D368*F368</f>
        <v>0</v>
      </c>
      <c r="H368" s="1159"/>
      <c r="I368" s="1160"/>
    </row>
    <row r="369" spans="1:9" s="1161" customFormat="1" x14ac:dyDescent="0.25">
      <c r="A369" s="1168"/>
      <c r="B369" s="1166"/>
      <c r="C369" s="1164"/>
      <c r="D369" s="1164"/>
      <c r="E369" s="1164"/>
      <c r="F369" s="1124"/>
      <c r="G369" s="1165"/>
      <c r="H369" s="1159"/>
      <c r="I369" s="1160"/>
    </row>
    <row r="370" spans="1:9" s="1161" customFormat="1" ht="20.100000000000001" customHeight="1" x14ac:dyDescent="0.25">
      <c r="A370" s="1187"/>
      <c r="B370" s="1216" t="str">
        <f>CONCATENATE("UKUPNO: ",A360," ",B360)</f>
        <v>UKUPNO: A.7. PRIPREMNO ZAVRŠNI RADOVI</v>
      </c>
      <c r="C370" s="1188"/>
      <c r="D370" s="1188"/>
      <c r="E370" s="1188"/>
      <c r="F370" s="1188"/>
      <c r="G370" s="1189">
        <f>SUM(G362:G369)</f>
        <v>0</v>
      </c>
      <c r="H370" s="1159"/>
      <c r="I370" s="1160"/>
    </row>
    <row r="371" spans="1:9" s="1161" customFormat="1" ht="12.75" customHeight="1" x14ac:dyDescent="0.25">
      <c r="A371" s="1168"/>
      <c r="B371" s="1170"/>
      <c r="C371" s="1170"/>
      <c r="D371" s="1170"/>
      <c r="E371" s="1170"/>
      <c r="F371" s="1170"/>
      <c r="G371" s="1171"/>
      <c r="H371" s="1159"/>
      <c r="I371" s="1160"/>
    </row>
    <row r="372" spans="1:9" s="1161" customFormat="1" ht="15.75" customHeight="1" thickBot="1" x14ac:dyDescent="0.3">
      <c r="A372" s="1168"/>
      <c r="B372" s="1227"/>
      <c r="C372" s="1228"/>
      <c r="D372" s="1228"/>
      <c r="E372" s="1228"/>
      <c r="F372" s="1228"/>
      <c r="G372" s="1171"/>
      <c r="H372" s="1159"/>
      <c r="I372" s="1160"/>
    </row>
    <row r="373" spans="1:9" s="1161" customFormat="1" ht="16.2" thickBot="1" x14ac:dyDescent="0.3">
      <c r="A373" s="1229"/>
      <c r="B373" s="1229" t="str">
        <f>CONCATENATE("REKAPITULACIJA: ",A2," ",B2)</f>
        <v>REKAPITULACIJA: C.2.A. ELEKTROINSTALACIJA ZGRADE</v>
      </c>
      <c r="C373" s="1230"/>
      <c r="D373" s="1230"/>
      <c r="E373" s="1230"/>
      <c r="F373" s="1231"/>
      <c r="G373" s="1232"/>
      <c r="H373" s="1159"/>
      <c r="I373" s="1160"/>
    </row>
    <row r="374" spans="1:9" s="1161" customFormat="1" x14ac:dyDescent="0.25">
      <c r="A374" s="1166"/>
      <c r="B374" s="1166"/>
      <c r="C374" s="1164"/>
      <c r="D374" s="1164"/>
      <c r="E374" s="1164"/>
      <c r="F374" s="1124"/>
      <c r="G374" s="1165"/>
      <c r="H374" s="1159"/>
      <c r="I374" s="1160"/>
    </row>
    <row r="375" spans="1:9" s="1238" customFormat="1" x14ac:dyDescent="0.25">
      <c r="A375" s="1233" t="str">
        <f>A13</f>
        <v>A.1.</v>
      </c>
      <c r="B375" s="1162" t="str">
        <f>B13</f>
        <v>GLAVNI RAZVOD I KABELSKE STAZE</v>
      </c>
      <c r="C375" s="1234"/>
      <c r="D375" s="1234"/>
      <c r="E375" s="1234"/>
      <c r="F375" s="1235"/>
      <c r="G375" s="1236">
        <f>G89</f>
        <v>0</v>
      </c>
      <c r="H375" s="1237"/>
      <c r="I375" s="1167"/>
    </row>
    <row r="376" spans="1:9" s="1238" customFormat="1" x14ac:dyDescent="0.25">
      <c r="A376" s="1233"/>
      <c r="B376" s="1162"/>
      <c r="C376" s="1234"/>
      <c r="D376" s="1234"/>
      <c r="E376" s="1234"/>
      <c r="F376" s="1235"/>
      <c r="G376" s="1236"/>
      <c r="H376" s="1237"/>
      <c r="I376" s="1167"/>
    </row>
    <row r="377" spans="1:9" s="1238" customFormat="1" x14ac:dyDescent="0.25">
      <c r="A377" s="1233" t="str">
        <f>A92</f>
        <v>A.2.</v>
      </c>
      <c r="B377" s="1162" t="str">
        <f>B92</f>
        <v>INSTALACIJA SNAGE I RASVJETE</v>
      </c>
      <c r="C377" s="1234"/>
      <c r="D377" s="1234"/>
      <c r="E377" s="1234"/>
      <c r="F377" s="1235"/>
      <c r="G377" s="1236">
        <f>G226</f>
        <v>0</v>
      </c>
      <c r="H377" s="1237"/>
      <c r="I377" s="1167"/>
    </row>
    <row r="378" spans="1:9" s="1238" customFormat="1" x14ac:dyDescent="0.25">
      <c r="A378" s="1233"/>
      <c r="B378" s="1162"/>
      <c r="C378" s="1234"/>
      <c r="D378" s="1234"/>
      <c r="E378" s="1234"/>
      <c r="F378" s="1235"/>
      <c r="G378" s="1236"/>
      <c r="H378" s="1237"/>
      <c r="I378" s="1167"/>
    </row>
    <row r="379" spans="1:9" s="1238" customFormat="1" x14ac:dyDescent="0.25">
      <c r="A379" s="1233" t="str">
        <f>A231</f>
        <v>A.3.</v>
      </c>
      <c r="B379" s="1162" t="str">
        <f>B231</f>
        <v>INSTALACIJA UZ RAZGLAS</v>
      </c>
      <c r="C379" s="1234"/>
      <c r="D379" s="1234"/>
      <c r="E379" s="1234"/>
      <c r="F379" s="1235"/>
      <c r="G379" s="1236">
        <f>G270</f>
        <v>0</v>
      </c>
      <c r="H379" s="1237"/>
      <c r="I379" s="1167"/>
    </row>
    <row r="380" spans="1:9" s="1238" customFormat="1" x14ac:dyDescent="0.25">
      <c r="A380" s="1233"/>
      <c r="B380" s="1162"/>
      <c r="C380" s="1234"/>
      <c r="D380" s="1234"/>
      <c r="E380" s="1234"/>
      <c r="F380" s="1235"/>
      <c r="G380" s="1236"/>
      <c r="H380" s="1237"/>
      <c r="I380" s="1167"/>
    </row>
    <row r="381" spans="1:9" s="1238" customFormat="1" x14ac:dyDescent="0.25">
      <c r="A381" s="1233" t="str">
        <f>A273</f>
        <v>A.4.</v>
      </c>
      <c r="B381" s="1162" t="str">
        <f>B273</f>
        <v>INSTALACIJA SOS SIGNALIZACIJE</v>
      </c>
      <c r="C381" s="1234"/>
      <c r="D381" s="1234"/>
      <c r="E381" s="1234"/>
      <c r="F381" s="1235"/>
      <c r="G381" s="1236">
        <f>G289</f>
        <v>0</v>
      </c>
      <c r="H381" s="1237"/>
      <c r="I381" s="1167"/>
    </row>
    <row r="382" spans="1:9" s="1238" customFormat="1" x14ac:dyDescent="0.25">
      <c r="A382" s="1233"/>
      <c r="B382" s="1162"/>
      <c r="C382" s="1234"/>
      <c r="D382" s="1234"/>
      <c r="E382" s="1234"/>
      <c r="F382" s="1235"/>
      <c r="G382" s="1236"/>
      <c r="H382" s="1237"/>
      <c r="I382" s="1167"/>
    </row>
    <row r="383" spans="1:9" s="1238" customFormat="1" x14ac:dyDescent="0.25">
      <c r="A383" s="1233" t="str">
        <f>A293</f>
        <v>A.5.</v>
      </c>
      <c r="B383" s="1162" t="str">
        <f>B293</f>
        <v>INSTALACIJA EK MREŽE</v>
      </c>
      <c r="C383" s="1234"/>
      <c r="D383" s="1234"/>
      <c r="E383" s="1234"/>
      <c r="F383" s="1235"/>
      <c r="G383" s="1236">
        <f>G330</f>
        <v>0</v>
      </c>
      <c r="H383" s="1237"/>
      <c r="I383" s="1167"/>
    </row>
    <row r="384" spans="1:9" s="1238" customFormat="1" x14ac:dyDescent="0.25">
      <c r="A384" s="1233"/>
      <c r="B384" s="1162"/>
      <c r="C384" s="1234"/>
      <c r="D384" s="1234"/>
      <c r="E384" s="1234"/>
      <c r="F384" s="1235"/>
      <c r="G384" s="1236"/>
      <c r="H384" s="1237"/>
      <c r="I384" s="1167"/>
    </row>
    <row r="385" spans="1:9" s="1238" customFormat="1" x14ac:dyDescent="0.25">
      <c r="A385" s="1233" t="str">
        <f>A332</f>
        <v>A.6.</v>
      </c>
      <c r="B385" s="1162" t="str">
        <f>B332</f>
        <v>INSTALACIJA SUSTAVA ZAŠTITE OD MUNJE</v>
      </c>
      <c r="C385" s="1234"/>
      <c r="D385" s="1234"/>
      <c r="E385" s="1234"/>
      <c r="F385" s="1235"/>
      <c r="G385" s="1236">
        <f>G358</f>
        <v>0</v>
      </c>
      <c r="H385" s="1237"/>
      <c r="I385" s="1167"/>
    </row>
    <row r="386" spans="1:9" s="1238" customFormat="1" x14ac:dyDescent="0.25">
      <c r="A386" s="1233"/>
      <c r="B386" s="1162"/>
      <c r="C386" s="1234"/>
      <c r="D386" s="1234"/>
      <c r="E386" s="1234"/>
      <c r="F386" s="1235"/>
      <c r="G386" s="1236"/>
      <c r="H386" s="1237"/>
      <c r="I386" s="1167"/>
    </row>
    <row r="387" spans="1:9" s="1238" customFormat="1" x14ac:dyDescent="0.25">
      <c r="A387" s="1233" t="str">
        <f>A360</f>
        <v>A.7.</v>
      </c>
      <c r="B387" s="1162" t="str">
        <f>B360</f>
        <v>PRIPREMNO ZAVRŠNI RADOVI</v>
      </c>
      <c r="C387" s="1234"/>
      <c r="D387" s="1234"/>
      <c r="E387" s="1234"/>
      <c r="F387" s="1235"/>
      <c r="G387" s="1236">
        <f>G370</f>
        <v>0</v>
      </c>
      <c r="H387" s="1237"/>
      <c r="I387" s="1167"/>
    </row>
    <row r="388" spans="1:9" s="1161" customFormat="1" ht="13.8" thickBot="1" x14ac:dyDescent="0.3">
      <c r="A388" s="1168"/>
      <c r="B388" s="1166"/>
      <c r="C388" s="1164"/>
      <c r="D388" s="1164"/>
      <c r="E388" s="1164"/>
      <c r="F388" s="1124"/>
      <c r="G388" s="1165"/>
      <c r="H388" s="1159"/>
      <c r="I388" s="1160"/>
    </row>
    <row r="389" spans="1:9" s="1161" customFormat="1" ht="26.1" customHeight="1" thickBot="1" x14ac:dyDescent="0.3">
      <c r="A389" s="1239"/>
      <c r="B389" s="1240" t="str">
        <f>CONCATENATE("UKUPNO: ",A2," ",B2)</f>
        <v>UKUPNO: C.2.A. ELEKTROINSTALACIJA ZGRADE</v>
      </c>
      <c r="C389" s="1241"/>
      <c r="D389" s="1241"/>
      <c r="E389" s="1241"/>
      <c r="F389" s="1241"/>
      <c r="G389" s="1242">
        <f>SUM(G375:G388)</f>
        <v>0</v>
      </c>
      <c r="H389" s="1159"/>
      <c r="I389" s="1160"/>
    </row>
    <row r="390" spans="1:9" s="1161" customFormat="1" x14ac:dyDescent="0.25">
      <c r="A390" s="1168"/>
      <c r="B390" s="1169"/>
      <c r="C390" s="1170"/>
      <c r="D390" s="1170"/>
      <c r="E390" s="1170"/>
      <c r="F390" s="1170"/>
      <c r="G390" s="1236"/>
      <c r="H390" s="1159"/>
      <c r="I390" s="1160"/>
    </row>
    <row r="391" spans="1:9" s="1161" customFormat="1" x14ac:dyDescent="0.25">
      <c r="A391" s="1168"/>
      <c r="B391" s="1243"/>
      <c r="C391" s="1233"/>
      <c r="D391" s="1244"/>
      <c r="E391" s="1244"/>
      <c r="F391" s="1244"/>
      <c r="G391" s="1245" t="s">
        <v>4</v>
      </c>
      <c r="H391" s="1159"/>
      <c r="I391" s="1160"/>
    </row>
    <row r="392" spans="1:9" s="1161" customFormat="1" x14ac:dyDescent="0.25">
      <c r="A392" s="1246"/>
      <c r="B392" s="1247"/>
      <c r="C392" s="1248"/>
      <c r="D392" s="1248"/>
      <c r="E392" s="1247"/>
      <c r="F392" s="1249"/>
      <c r="G392" s="1250"/>
      <c r="H392" s="1249"/>
      <c r="I392" s="1251"/>
    </row>
    <row r="393" spans="1:9" s="1161" customFormat="1" x14ac:dyDescent="0.25">
      <c r="A393" s="1246"/>
      <c r="B393" s="1247"/>
      <c r="C393" s="1248"/>
      <c r="D393" s="1248"/>
      <c r="E393" s="1247"/>
      <c r="F393" s="1249"/>
      <c r="G393" s="1250"/>
      <c r="H393" s="1249"/>
      <c r="I393" s="1251"/>
    </row>
    <row r="394" spans="1:9" s="1161" customFormat="1" x14ac:dyDescent="0.25">
      <c r="A394" s="1246"/>
      <c r="B394" s="1247"/>
      <c r="C394" s="1248"/>
      <c r="D394" s="1248"/>
      <c r="E394" s="1247"/>
      <c r="F394" s="1249"/>
      <c r="G394" s="1250"/>
      <c r="H394" s="1249"/>
      <c r="I394" s="1251"/>
    </row>
    <row r="395" spans="1:9" s="1161" customFormat="1" x14ac:dyDescent="0.25">
      <c r="A395" s="1246"/>
      <c r="B395" s="1247"/>
      <c r="C395" s="1248"/>
      <c r="D395" s="1248"/>
      <c r="E395" s="1247"/>
      <c r="F395" s="1249"/>
      <c r="G395" s="1250"/>
      <c r="H395" s="1249"/>
      <c r="I395" s="1251"/>
    </row>
    <row r="396" spans="1:9" s="1161" customFormat="1" x14ac:dyDescent="0.25">
      <c r="A396" s="1246"/>
      <c r="B396" s="1247"/>
      <c r="C396" s="1248"/>
      <c r="D396" s="1248"/>
      <c r="E396" s="1247"/>
      <c r="F396" s="1249"/>
      <c r="G396" s="1250"/>
      <c r="H396" s="1249"/>
      <c r="I396" s="1251"/>
    </row>
    <row r="397" spans="1:9" s="1161" customFormat="1" x14ac:dyDescent="0.25">
      <c r="A397" s="1246"/>
      <c r="B397" s="1247"/>
      <c r="C397" s="1248"/>
      <c r="D397" s="1248"/>
      <c r="E397" s="1247"/>
      <c r="F397" s="1249"/>
      <c r="G397" s="1250"/>
      <c r="H397" s="1249"/>
      <c r="I397" s="1251"/>
    </row>
    <row r="398" spans="1:9" s="1161" customFormat="1" x14ac:dyDescent="0.25">
      <c r="A398" s="1246"/>
      <c r="B398" s="1247"/>
      <c r="C398" s="1248"/>
      <c r="D398" s="1248"/>
      <c r="E398" s="1247"/>
      <c r="F398" s="1249"/>
      <c r="G398" s="1250"/>
      <c r="H398" s="1249"/>
      <c r="I398" s="1251"/>
    </row>
    <row r="399" spans="1:9" s="1161" customFormat="1" x14ac:dyDescent="0.25">
      <c r="A399" s="1246"/>
      <c r="B399" s="1247"/>
      <c r="C399" s="1248"/>
      <c r="D399" s="1248"/>
      <c r="E399" s="1247"/>
      <c r="F399" s="1249"/>
      <c r="G399" s="1250"/>
      <c r="H399" s="1249"/>
      <c r="I399" s="1251"/>
    </row>
    <row r="400" spans="1:9" s="1161" customFormat="1" x14ac:dyDescent="0.25">
      <c r="A400" s="1246"/>
      <c r="B400" s="1247"/>
      <c r="C400" s="1248"/>
      <c r="D400" s="1248"/>
      <c r="E400" s="1247"/>
      <c r="F400" s="1249"/>
      <c r="G400" s="1250"/>
      <c r="H400" s="1249"/>
      <c r="I400" s="1251"/>
    </row>
    <row r="401" spans="1:9" s="1161" customFormat="1" x14ac:dyDescent="0.25">
      <c r="A401" s="1246"/>
      <c r="B401" s="1247"/>
      <c r="C401" s="1248"/>
      <c r="D401" s="1248"/>
      <c r="E401" s="1247"/>
      <c r="F401" s="1249"/>
      <c r="G401" s="1250"/>
      <c r="H401" s="1249"/>
      <c r="I401" s="1251"/>
    </row>
    <row r="402" spans="1:9" s="1161" customFormat="1" x14ac:dyDescent="0.25">
      <c r="A402" s="1246"/>
      <c r="B402" s="1247"/>
      <c r="C402" s="1248"/>
      <c r="D402" s="1248"/>
      <c r="E402" s="1247"/>
      <c r="F402" s="1249"/>
      <c r="G402" s="1250"/>
      <c r="H402" s="1249"/>
      <c r="I402" s="1251"/>
    </row>
    <row r="403" spans="1:9" s="1161" customFormat="1" x14ac:dyDescent="0.25">
      <c r="A403" s="1246"/>
      <c r="B403" s="1247"/>
      <c r="C403" s="1248"/>
      <c r="D403" s="1248"/>
      <c r="E403" s="1247"/>
      <c r="F403" s="1249"/>
      <c r="G403" s="1250"/>
      <c r="H403" s="1249"/>
      <c r="I403" s="1251"/>
    </row>
    <row r="404" spans="1:9" s="1161" customFormat="1" x14ac:dyDescent="0.25">
      <c r="A404" s="1246"/>
      <c r="B404" s="1247"/>
      <c r="C404" s="1248"/>
      <c r="D404" s="1248"/>
      <c r="E404" s="1247"/>
      <c r="F404" s="1249"/>
      <c r="G404" s="1250"/>
      <c r="H404" s="1249"/>
      <c r="I404" s="1251"/>
    </row>
    <row r="405" spans="1:9" s="1161" customFormat="1" x14ac:dyDescent="0.25">
      <c r="A405" s="1246"/>
      <c r="B405" s="1247"/>
      <c r="C405" s="1248"/>
      <c r="D405" s="1248"/>
      <c r="E405" s="1247"/>
      <c r="F405" s="1249"/>
      <c r="G405" s="1250"/>
      <c r="H405" s="1249"/>
      <c r="I405" s="1251"/>
    </row>
    <row r="406" spans="1:9" s="1161" customFormat="1" x14ac:dyDescent="0.25">
      <c r="A406" s="1246"/>
      <c r="B406" s="1247"/>
      <c r="C406" s="1248"/>
      <c r="D406" s="1248"/>
      <c r="E406" s="1247"/>
      <c r="F406" s="1249"/>
      <c r="G406" s="1250"/>
      <c r="H406" s="1249"/>
      <c r="I406" s="1251"/>
    </row>
    <row r="407" spans="1:9" s="1161" customFormat="1" x14ac:dyDescent="0.25">
      <c r="A407" s="1246"/>
      <c r="B407" s="1247"/>
      <c r="C407" s="1248"/>
      <c r="D407" s="1248"/>
      <c r="E407" s="1247"/>
      <c r="F407" s="1249"/>
      <c r="G407" s="1250"/>
      <c r="H407" s="1249"/>
      <c r="I407" s="1251"/>
    </row>
    <row r="408" spans="1:9" s="1161" customFormat="1" x14ac:dyDescent="0.25">
      <c r="A408" s="1246"/>
      <c r="B408" s="1247"/>
      <c r="C408" s="1248"/>
      <c r="D408" s="1248"/>
      <c r="E408" s="1247"/>
      <c r="F408" s="1249"/>
      <c r="G408" s="1250"/>
      <c r="H408" s="1249"/>
      <c r="I408" s="1251"/>
    </row>
    <row r="409" spans="1:9" s="1161" customFormat="1" x14ac:dyDescent="0.25">
      <c r="A409" s="1246"/>
      <c r="B409" s="1247"/>
      <c r="C409" s="1248"/>
      <c r="D409" s="1248"/>
      <c r="E409" s="1247"/>
      <c r="F409" s="1249"/>
      <c r="G409" s="1250"/>
      <c r="H409" s="1249"/>
      <c r="I409" s="1251"/>
    </row>
    <row r="410" spans="1:9" s="1161" customFormat="1" x14ac:dyDescent="0.25">
      <c r="A410" s="1246"/>
      <c r="B410" s="1247"/>
      <c r="C410" s="1248"/>
      <c r="D410" s="1248"/>
      <c r="E410" s="1247"/>
      <c r="F410" s="1249"/>
      <c r="G410" s="1250"/>
      <c r="H410" s="1249"/>
      <c r="I410" s="1251"/>
    </row>
    <row r="411" spans="1:9" s="1161" customFormat="1" x14ac:dyDescent="0.25">
      <c r="A411" s="1246"/>
      <c r="B411" s="1247"/>
      <c r="C411" s="1248"/>
      <c r="D411" s="1248"/>
      <c r="E411" s="1247"/>
      <c r="F411" s="1249"/>
      <c r="G411" s="1250"/>
      <c r="H411" s="1249"/>
      <c r="I411" s="1251"/>
    </row>
    <row r="412" spans="1:9" s="1161" customFormat="1" x14ac:dyDescent="0.25">
      <c r="A412" s="1246"/>
      <c r="B412" s="1247"/>
      <c r="C412" s="1248"/>
      <c r="D412" s="1248"/>
      <c r="E412" s="1247"/>
      <c r="F412" s="1249"/>
      <c r="G412" s="1250"/>
      <c r="H412" s="1249"/>
      <c r="I412" s="1251"/>
    </row>
    <row r="413" spans="1:9" s="1161" customFormat="1" x14ac:dyDescent="0.25">
      <c r="A413" s="1246"/>
      <c r="B413" s="1247"/>
      <c r="C413" s="1248"/>
      <c r="D413" s="1248"/>
      <c r="E413" s="1247"/>
      <c r="F413" s="1249"/>
      <c r="G413" s="1250"/>
      <c r="H413" s="1249"/>
      <c r="I413" s="1251"/>
    </row>
    <row r="414" spans="1:9" s="1161" customFormat="1" x14ac:dyDescent="0.25">
      <c r="A414" s="1246"/>
      <c r="B414" s="1247"/>
      <c r="C414" s="1248"/>
      <c r="D414" s="1248"/>
      <c r="E414" s="1247"/>
      <c r="F414" s="1249"/>
      <c r="G414" s="1250"/>
      <c r="H414" s="1249"/>
      <c r="I414" s="1251"/>
    </row>
    <row r="415" spans="1:9" s="1161" customFormat="1" x14ac:dyDescent="0.25">
      <c r="A415" s="1246"/>
      <c r="B415" s="1247"/>
      <c r="C415" s="1248"/>
      <c r="D415" s="1248"/>
      <c r="E415" s="1247"/>
      <c r="F415" s="1249"/>
      <c r="G415" s="1250"/>
      <c r="H415" s="1249"/>
      <c r="I415" s="1251"/>
    </row>
    <row r="416" spans="1:9" s="1161" customFormat="1" x14ac:dyDescent="0.25">
      <c r="A416" s="1246"/>
      <c r="B416" s="1247"/>
      <c r="C416" s="1248"/>
      <c r="D416" s="1248"/>
      <c r="E416" s="1247"/>
      <c r="F416" s="1249"/>
      <c r="G416" s="1250"/>
      <c r="H416" s="1249"/>
      <c r="I416" s="1251"/>
    </row>
    <row r="417" spans="1:9" s="1161" customFormat="1" x14ac:dyDescent="0.25">
      <c r="A417" s="1246"/>
      <c r="B417" s="1247"/>
      <c r="C417" s="1248"/>
      <c r="D417" s="1248"/>
      <c r="E417" s="1247"/>
      <c r="F417" s="1249"/>
      <c r="G417" s="1250"/>
      <c r="H417" s="1249"/>
      <c r="I417" s="1251"/>
    </row>
    <row r="418" spans="1:9" s="1161" customFormat="1" x14ac:dyDescent="0.25">
      <c r="A418" s="1246"/>
      <c r="B418" s="1247"/>
      <c r="C418" s="1248"/>
      <c r="D418" s="1248"/>
      <c r="E418" s="1247"/>
      <c r="F418" s="1249"/>
      <c r="G418" s="1250"/>
      <c r="H418" s="1249"/>
      <c r="I418" s="1251"/>
    </row>
    <row r="419" spans="1:9" s="1161" customFormat="1" x14ac:dyDescent="0.25">
      <c r="A419" s="1246"/>
      <c r="B419" s="1247"/>
      <c r="C419" s="1248"/>
      <c r="D419" s="1248"/>
      <c r="E419" s="1247"/>
      <c r="F419" s="1249"/>
      <c r="G419" s="1250"/>
      <c r="H419" s="1249"/>
      <c r="I419" s="1251"/>
    </row>
    <row r="420" spans="1:9" s="1161" customFormat="1" x14ac:dyDescent="0.25">
      <c r="A420" s="1246"/>
      <c r="B420" s="1247"/>
      <c r="C420" s="1248"/>
      <c r="D420" s="1248"/>
      <c r="E420" s="1247"/>
      <c r="F420" s="1249"/>
      <c r="G420" s="1250"/>
      <c r="H420" s="1249"/>
      <c r="I420" s="1251"/>
    </row>
    <row r="421" spans="1:9" s="1161" customFormat="1" x14ac:dyDescent="0.25">
      <c r="A421" s="1246"/>
      <c r="B421" s="1247"/>
      <c r="C421" s="1248"/>
      <c r="D421" s="1248"/>
      <c r="E421" s="1247"/>
      <c r="F421" s="1249"/>
      <c r="G421" s="1250"/>
      <c r="H421" s="1249"/>
      <c r="I421" s="1251"/>
    </row>
    <row r="422" spans="1:9" s="1161" customFormat="1" x14ac:dyDescent="0.25">
      <c r="A422" s="1246"/>
      <c r="B422" s="1247"/>
      <c r="C422" s="1248"/>
      <c r="D422" s="1248"/>
      <c r="E422" s="1247"/>
      <c r="F422" s="1249"/>
      <c r="G422" s="1250"/>
      <c r="H422" s="1249"/>
      <c r="I422" s="1251"/>
    </row>
    <row r="423" spans="1:9" s="1161" customFormat="1" x14ac:dyDescent="0.25">
      <c r="A423" s="1246"/>
      <c r="B423" s="1247"/>
      <c r="C423" s="1248"/>
      <c r="D423" s="1248"/>
      <c r="E423" s="1247"/>
      <c r="F423" s="1249"/>
      <c r="G423" s="1250"/>
      <c r="H423" s="1249"/>
      <c r="I423" s="1251"/>
    </row>
    <row r="424" spans="1:9" s="1161" customFormat="1" x14ac:dyDescent="0.25">
      <c r="A424" s="1246"/>
      <c r="B424" s="1247"/>
      <c r="C424" s="1248"/>
      <c r="D424" s="1248"/>
      <c r="E424" s="1247"/>
      <c r="F424" s="1249"/>
      <c r="G424" s="1250"/>
      <c r="H424" s="1249"/>
      <c r="I424" s="1251"/>
    </row>
    <row r="425" spans="1:9" s="1161" customFormat="1" x14ac:dyDescent="0.25">
      <c r="A425" s="1246"/>
      <c r="B425" s="1247"/>
      <c r="C425" s="1248"/>
      <c r="D425" s="1248"/>
      <c r="E425" s="1247"/>
      <c r="F425" s="1249"/>
      <c r="G425" s="1250"/>
      <c r="H425" s="1249"/>
      <c r="I425" s="1251"/>
    </row>
    <row r="426" spans="1:9" s="1161" customFormat="1" x14ac:dyDescent="0.25">
      <c r="A426" s="1246"/>
      <c r="B426" s="1247"/>
      <c r="C426" s="1248"/>
      <c r="D426" s="1248"/>
      <c r="E426" s="1247"/>
      <c r="F426" s="1249"/>
      <c r="G426" s="1250"/>
      <c r="H426" s="1249"/>
      <c r="I426" s="1251"/>
    </row>
    <row r="427" spans="1:9" s="1161" customFormat="1" x14ac:dyDescent="0.25">
      <c r="A427" s="1246"/>
      <c r="B427" s="1247"/>
      <c r="C427" s="1248"/>
      <c r="D427" s="1248"/>
      <c r="E427" s="1247"/>
      <c r="F427" s="1249"/>
      <c r="G427" s="1250"/>
      <c r="H427" s="1249"/>
      <c r="I427" s="1251"/>
    </row>
    <row r="428" spans="1:9" s="1161" customFormat="1" x14ac:dyDescent="0.25">
      <c r="A428" s="1246"/>
      <c r="B428" s="1247"/>
      <c r="C428" s="1248"/>
      <c r="D428" s="1248"/>
      <c r="E428" s="1247"/>
      <c r="F428" s="1249"/>
      <c r="G428" s="1250"/>
      <c r="H428" s="1249"/>
      <c r="I428" s="1251"/>
    </row>
    <row r="429" spans="1:9" s="1161" customFormat="1" x14ac:dyDescent="0.25">
      <c r="A429" s="1246"/>
      <c r="B429" s="1247"/>
      <c r="C429" s="1248"/>
      <c r="D429" s="1248"/>
      <c r="E429" s="1247"/>
      <c r="F429" s="1249"/>
      <c r="G429" s="1250"/>
      <c r="H429" s="1249"/>
      <c r="I429" s="1251"/>
    </row>
    <row r="430" spans="1:9" s="1161" customFormat="1" x14ac:dyDescent="0.25">
      <c r="A430" s="1246"/>
      <c r="B430" s="1247"/>
      <c r="C430" s="1248"/>
      <c r="D430" s="1248"/>
      <c r="E430" s="1247"/>
      <c r="F430" s="1249"/>
      <c r="G430" s="1250"/>
      <c r="H430" s="1249"/>
      <c r="I430" s="1251"/>
    </row>
    <row r="431" spans="1:9" s="1161" customFormat="1" x14ac:dyDescent="0.25">
      <c r="A431" s="1246"/>
      <c r="B431" s="1247"/>
      <c r="C431" s="1248"/>
      <c r="D431" s="1248"/>
      <c r="E431" s="1247"/>
      <c r="F431" s="1249"/>
      <c r="G431" s="1250"/>
      <c r="H431" s="1249"/>
      <c r="I431" s="1251"/>
    </row>
    <row r="432" spans="1:9" s="1161" customFormat="1" x14ac:dyDescent="0.25">
      <c r="A432" s="1246"/>
      <c r="B432" s="1247"/>
      <c r="C432" s="1248"/>
      <c r="D432" s="1248"/>
      <c r="E432" s="1247"/>
      <c r="F432" s="1249"/>
      <c r="G432" s="1250"/>
      <c r="H432" s="1249"/>
      <c r="I432" s="1251"/>
    </row>
    <row r="433" spans="1:9" s="1161" customFormat="1" x14ac:dyDescent="0.25">
      <c r="A433" s="1246"/>
      <c r="B433" s="1247"/>
      <c r="C433" s="1248"/>
      <c r="D433" s="1248"/>
      <c r="E433" s="1247"/>
      <c r="F433" s="1249"/>
      <c r="G433" s="1250"/>
      <c r="H433" s="1249"/>
      <c r="I433" s="1251"/>
    </row>
    <row r="434" spans="1:9" s="1161" customFormat="1" x14ac:dyDescent="0.25">
      <c r="A434" s="1246"/>
      <c r="B434" s="1247"/>
      <c r="C434" s="1248"/>
      <c r="D434" s="1248"/>
      <c r="E434" s="1247"/>
      <c r="F434" s="1249"/>
      <c r="G434" s="1250"/>
      <c r="H434" s="1249"/>
      <c r="I434" s="1251"/>
    </row>
    <row r="435" spans="1:9" s="1161" customFormat="1" x14ac:dyDescent="0.25">
      <c r="A435" s="1246"/>
      <c r="B435" s="1247"/>
      <c r="C435" s="1248"/>
      <c r="D435" s="1248"/>
      <c r="E435" s="1247"/>
      <c r="F435" s="1249"/>
      <c r="G435" s="1250"/>
      <c r="H435" s="1249"/>
      <c r="I435" s="1251"/>
    </row>
    <row r="436" spans="1:9" s="1161" customFormat="1" x14ac:dyDescent="0.25">
      <c r="A436" s="1246"/>
      <c r="B436" s="1247"/>
      <c r="C436" s="1248"/>
      <c r="D436" s="1248"/>
      <c r="E436" s="1247"/>
      <c r="F436" s="1249"/>
      <c r="G436" s="1250"/>
      <c r="H436" s="1249"/>
      <c r="I436" s="1251"/>
    </row>
    <row r="437" spans="1:9" s="1161" customFormat="1" x14ac:dyDescent="0.25">
      <c r="A437" s="1246"/>
      <c r="B437" s="1247"/>
      <c r="C437" s="1248"/>
      <c r="D437" s="1248"/>
      <c r="E437" s="1247"/>
      <c r="F437" s="1249"/>
      <c r="G437" s="1250"/>
      <c r="H437" s="1249"/>
      <c r="I437" s="1251"/>
    </row>
    <row r="438" spans="1:9" s="1161" customFormat="1" x14ac:dyDescent="0.25">
      <c r="A438" s="1246"/>
      <c r="B438" s="1247"/>
      <c r="C438" s="1248"/>
      <c r="D438" s="1248"/>
      <c r="E438" s="1247"/>
      <c r="F438" s="1249"/>
      <c r="G438" s="1250"/>
      <c r="H438" s="1249"/>
      <c r="I438" s="1251"/>
    </row>
    <row r="439" spans="1:9" s="1161" customFormat="1" x14ac:dyDescent="0.25">
      <c r="A439" s="1246"/>
      <c r="B439" s="1247"/>
      <c r="C439" s="1248"/>
      <c r="D439" s="1248"/>
      <c r="E439" s="1247"/>
      <c r="F439" s="1249"/>
      <c r="G439" s="1250"/>
      <c r="H439" s="1249"/>
      <c r="I439" s="1251"/>
    </row>
    <row r="440" spans="1:9" s="1161" customFormat="1" x14ac:dyDescent="0.25">
      <c r="A440" s="1246"/>
      <c r="B440" s="1247"/>
      <c r="C440" s="1248"/>
      <c r="D440" s="1248"/>
      <c r="E440" s="1247"/>
      <c r="F440" s="1249"/>
      <c r="G440" s="1250"/>
      <c r="H440" s="1249"/>
      <c r="I440" s="1251"/>
    </row>
    <row r="441" spans="1:9" s="1161" customFormat="1" x14ac:dyDescent="0.25">
      <c r="A441" s="1246"/>
      <c r="B441" s="1247"/>
      <c r="C441" s="1248"/>
      <c r="D441" s="1248"/>
      <c r="E441" s="1247"/>
      <c r="F441" s="1249"/>
      <c r="G441" s="1250"/>
      <c r="H441" s="1249"/>
      <c r="I441" s="1251"/>
    </row>
    <row r="442" spans="1:9" s="1161" customFormat="1" x14ac:dyDescent="0.25">
      <c r="A442" s="1246"/>
      <c r="B442" s="1247"/>
      <c r="C442" s="1248"/>
      <c r="D442" s="1248"/>
      <c r="E442" s="1247"/>
      <c r="F442" s="1249"/>
      <c r="G442" s="1250"/>
      <c r="H442" s="1249"/>
      <c r="I442" s="1251"/>
    </row>
    <row r="443" spans="1:9" s="1161" customFormat="1" x14ac:dyDescent="0.25">
      <c r="A443" s="1246"/>
      <c r="B443" s="1247"/>
      <c r="C443" s="1248"/>
      <c r="D443" s="1248"/>
      <c r="E443" s="1247"/>
      <c r="F443" s="1249"/>
      <c r="G443" s="1250"/>
      <c r="H443" s="1249"/>
      <c r="I443" s="1251"/>
    </row>
    <row r="444" spans="1:9" s="1161" customFormat="1" x14ac:dyDescent="0.25">
      <c r="A444" s="1246"/>
      <c r="B444" s="1247"/>
      <c r="C444" s="1248"/>
      <c r="D444" s="1248"/>
      <c r="E444" s="1247"/>
      <c r="F444" s="1249"/>
      <c r="G444" s="1250"/>
      <c r="H444" s="1249"/>
      <c r="I444" s="1251"/>
    </row>
    <row r="445" spans="1:9" s="786" customFormat="1" x14ac:dyDescent="0.25">
      <c r="A445" s="1125"/>
      <c r="B445" s="1126"/>
      <c r="C445" s="1127"/>
      <c r="D445" s="1127"/>
      <c r="E445" s="1126"/>
      <c r="F445" s="811"/>
      <c r="G445" s="1128"/>
      <c r="H445" s="811"/>
      <c r="I445" s="812"/>
    </row>
    <row r="446" spans="1:9" s="786" customFormat="1" x14ac:dyDescent="0.25">
      <c r="A446" s="1125"/>
      <c r="B446" s="1126"/>
      <c r="C446" s="1127"/>
      <c r="D446" s="1127"/>
      <c r="E446" s="1126"/>
      <c r="F446" s="811"/>
      <c r="G446" s="1128"/>
      <c r="H446" s="811"/>
      <c r="I446" s="812"/>
    </row>
    <row r="447" spans="1:9" s="786" customFormat="1" x14ac:dyDescent="0.25">
      <c r="A447" s="1125"/>
      <c r="B447" s="1126"/>
      <c r="C447" s="1127"/>
      <c r="D447" s="1127"/>
      <c r="E447" s="1126"/>
      <c r="F447" s="811"/>
      <c r="G447" s="1128"/>
      <c r="H447" s="811"/>
      <c r="I447" s="812"/>
    </row>
    <row r="448" spans="1:9" s="786" customFormat="1" x14ac:dyDescent="0.25">
      <c r="A448" s="1125"/>
      <c r="B448" s="1126"/>
      <c r="C448" s="1127"/>
      <c r="D448" s="1127"/>
      <c r="E448" s="1126"/>
      <c r="F448" s="811"/>
      <c r="G448" s="1128"/>
      <c r="H448" s="811"/>
      <c r="I448" s="812"/>
    </row>
    <row r="449" spans="1:9" s="786" customFormat="1" x14ac:dyDescent="0.25">
      <c r="A449" s="1125"/>
      <c r="B449" s="1126"/>
      <c r="C449" s="1127"/>
      <c r="D449" s="1127"/>
      <c r="E449" s="1126"/>
      <c r="F449" s="811"/>
      <c r="G449" s="1128"/>
      <c r="H449" s="811"/>
      <c r="I449" s="812"/>
    </row>
    <row r="450" spans="1:9" s="786" customFormat="1" x14ac:dyDescent="0.25">
      <c r="A450" s="1125"/>
      <c r="B450" s="1126"/>
      <c r="C450" s="1127"/>
      <c r="D450" s="1127"/>
      <c r="E450" s="1126"/>
      <c r="F450" s="811"/>
      <c r="G450" s="1128"/>
      <c r="H450" s="811"/>
      <c r="I450" s="812"/>
    </row>
    <row r="451" spans="1:9" s="786" customFormat="1" x14ac:dyDescent="0.25">
      <c r="A451" s="1125"/>
      <c r="B451" s="1126"/>
      <c r="C451" s="1127"/>
      <c r="D451" s="1127"/>
      <c r="E451" s="1126"/>
      <c r="F451" s="811"/>
      <c r="G451" s="1128"/>
      <c r="H451" s="811"/>
      <c r="I451" s="812"/>
    </row>
    <row r="452" spans="1:9" s="786" customFormat="1" x14ac:dyDescent="0.25">
      <c r="A452" s="1125"/>
      <c r="B452" s="1126"/>
      <c r="C452" s="1127"/>
      <c r="D452" s="1127"/>
      <c r="E452" s="1126"/>
      <c r="F452" s="811"/>
      <c r="G452" s="1128"/>
      <c r="H452" s="811"/>
      <c r="I452" s="812"/>
    </row>
    <row r="453" spans="1:9" s="786" customFormat="1" x14ac:dyDescent="0.25">
      <c r="A453" s="1125"/>
      <c r="B453" s="1126"/>
      <c r="C453" s="1127"/>
      <c r="D453" s="1127"/>
      <c r="E453" s="1126"/>
      <c r="F453" s="811"/>
      <c r="G453" s="1128"/>
      <c r="H453" s="811"/>
      <c r="I453" s="812"/>
    </row>
    <row r="454" spans="1:9" s="786" customFormat="1" x14ac:dyDescent="0.25">
      <c r="A454" s="1125"/>
      <c r="B454" s="1126"/>
      <c r="C454" s="1127"/>
      <c r="D454" s="1127"/>
      <c r="E454" s="1126"/>
      <c r="F454" s="811"/>
      <c r="G454" s="1128"/>
      <c r="H454" s="811"/>
      <c r="I454" s="812"/>
    </row>
    <row r="455" spans="1:9" s="786" customFormat="1" x14ac:dyDescent="0.25">
      <c r="A455" s="1125"/>
      <c r="B455" s="1126"/>
      <c r="C455" s="1127"/>
      <c r="D455" s="1127"/>
      <c r="E455" s="1126"/>
      <c r="F455" s="811"/>
      <c r="G455" s="1128"/>
      <c r="H455" s="811"/>
      <c r="I455" s="812"/>
    </row>
    <row r="456" spans="1:9" s="786" customFormat="1" x14ac:dyDescent="0.25">
      <c r="A456" s="1125"/>
      <c r="B456" s="1126"/>
      <c r="C456" s="1127"/>
      <c r="D456" s="1127"/>
      <c r="E456" s="1126"/>
      <c r="F456" s="811"/>
      <c r="G456" s="1128"/>
      <c r="H456" s="811"/>
      <c r="I456" s="812"/>
    </row>
    <row r="457" spans="1:9" s="786" customFormat="1" x14ac:dyDescent="0.25">
      <c r="A457" s="1125"/>
      <c r="B457" s="1126"/>
      <c r="C457" s="1127"/>
      <c r="D457" s="1127"/>
      <c r="E457" s="1126"/>
      <c r="F457" s="811"/>
      <c r="G457" s="1128"/>
      <c r="H457" s="811"/>
      <c r="I457" s="812"/>
    </row>
    <row r="458" spans="1:9" s="786" customFormat="1" x14ac:dyDescent="0.25">
      <c r="A458" s="1125"/>
      <c r="B458" s="1126"/>
      <c r="C458" s="1127"/>
      <c r="D458" s="1127"/>
      <c r="E458" s="1126"/>
      <c r="F458" s="811"/>
      <c r="G458" s="1128"/>
      <c r="H458" s="811"/>
      <c r="I458" s="812"/>
    </row>
    <row r="459" spans="1:9" s="786" customFormat="1" x14ac:dyDescent="0.25">
      <c r="A459" s="1125"/>
      <c r="B459" s="1126"/>
      <c r="C459" s="1127"/>
      <c r="D459" s="1127"/>
      <c r="E459" s="1126"/>
      <c r="F459" s="811"/>
      <c r="G459" s="1128"/>
      <c r="H459" s="811"/>
      <c r="I459" s="812"/>
    </row>
    <row r="460" spans="1:9" s="786" customFormat="1" x14ac:dyDescent="0.25">
      <c r="A460" s="1125"/>
      <c r="B460" s="1126"/>
      <c r="C460" s="1127"/>
      <c r="D460" s="1127"/>
      <c r="E460" s="1126"/>
      <c r="F460" s="811"/>
      <c r="G460" s="1128"/>
      <c r="H460" s="811"/>
      <c r="I460" s="812"/>
    </row>
    <row r="461" spans="1:9" s="786" customFormat="1" x14ac:dyDescent="0.25">
      <c r="A461" s="1125"/>
      <c r="B461" s="1126"/>
      <c r="C461" s="1127"/>
      <c r="D461" s="1127"/>
      <c r="E461" s="1126"/>
      <c r="F461" s="811"/>
      <c r="G461" s="1128"/>
      <c r="H461" s="811"/>
      <c r="I461" s="812"/>
    </row>
    <row r="462" spans="1:9" s="786" customFormat="1" x14ac:dyDescent="0.25">
      <c r="A462" s="1125"/>
      <c r="B462" s="1126"/>
      <c r="C462" s="1127"/>
      <c r="D462" s="1127"/>
      <c r="E462" s="1126"/>
      <c r="F462" s="811"/>
      <c r="G462" s="1128"/>
      <c r="H462" s="811"/>
      <c r="I462" s="812"/>
    </row>
    <row r="463" spans="1:9" s="786" customFormat="1" x14ac:dyDescent="0.25">
      <c r="A463" s="1125"/>
      <c r="B463" s="1126"/>
      <c r="C463" s="1127"/>
      <c r="D463" s="1127"/>
      <c r="E463" s="1126"/>
      <c r="F463" s="811"/>
      <c r="G463" s="1128"/>
      <c r="H463" s="811"/>
      <c r="I463" s="812"/>
    </row>
    <row r="464" spans="1:9" s="786" customFormat="1" x14ac:dyDescent="0.25">
      <c r="A464" s="1125"/>
      <c r="B464" s="1126"/>
      <c r="C464" s="1127"/>
      <c r="D464" s="1127"/>
      <c r="E464" s="1126"/>
      <c r="F464" s="811"/>
      <c r="G464" s="1128"/>
      <c r="H464" s="811"/>
      <c r="I464" s="812"/>
    </row>
    <row r="465" spans="1:9" s="786" customFormat="1" x14ac:dyDescent="0.25">
      <c r="A465" s="1125"/>
      <c r="B465" s="1126"/>
      <c r="C465" s="1127"/>
      <c r="D465" s="1127"/>
      <c r="E465" s="1126"/>
      <c r="F465" s="811"/>
      <c r="G465" s="1128"/>
      <c r="H465" s="811"/>
      <c r="I465" s="812"/>
    </row>
    <row r="466" spans="1:9" s="786" customFormat="1" x14ac:dyDescent="0.25">
      <c r="A466" s="1125"/>
      <c r="B466" s="1126"/>
      <c r="C466" s="1127"/>
      <c r="D466" s="1127"/>
      <c r="E466" s="1126"/>
      <c r="F466" s="811"/>
      <c r="G466" s="1128"/>
      <c r="H466" s="811"/>
      <c r="I466" s="812"/>
    </row>
    <row r="467" spans="1:9" s="786" customFormat="1" x14ac:dyDescent="0.25">
      <c r="A467" s="1125"/>
      <c r="B467" s="1126"/>
      <c r="C467" s="1127"/>
      <c r="D467" s="1127"/>
      <c r="E467" s="1126"/>
      <c r="F467" s="811"/>
      <c r="G467" s="1128"/>
      <c r="H467" s="811"/>
      <c r="I467" s="812"/>
    </row>
    <row r="468" spans="1:9" s="786" customFormat="1" x14ac:dyDescent="0.25">
      <c r="A468" s="1125"/>
      <c r="B468" s="1126"/>
      <c r="C468" s="1127"/>
      <c r="D468" s="1127"/>
      <c r="E468" s="1126"/>
      <c r="F468" s="811"/>
      <c r="G468" s="1128"/>
      <c r="H468" s="811"/>
      <c r="I468" s="812"/>
    </row>
    <row r="469" spans="1:9" s="786" customFormat="1" x14ac:dyDescent="0.25">
      <c r="A469" s="1125"/>
      <c r="B469" s="1126"/>
      <c r="C469" s="1127"/>
      <c r="D469" s="1127"/>
      <c r="E469" s="1126"/>
      <c r="F469" s="811"/>
      <c r="G469" s="1128"/>
      <c r="H469" s="811"/>
      <c r="I469" s="812"/>
    </row>
    <row r="470" spans="1:9" s="786" customFormat="1" x14ac:dyDescent="0.25">
      <c r="A470" s="1125"/>
      <c r="B470" s="1126"/>
      <c r="C470" s="1127"/>
      <c r="D470" s="1127"/>
      <c r="E470" s="1126"/>
      <c r="F470" s="811"/>
      <c r="G470" s="1128"/>
      <c r="H470" s="811"/>
      <c r="I470" s="812"/>
    </row>
    <row r="471" spans="1:9" s="786" customFormat="1" x14ac:dyDescent="0.25">
      <c r="A471" s="1125"/>
      <c r="B471" s="1126"/>
      <c r="C471" s="1127"/>
      <c r="D471" s="1127"/>
      <c r="E471" s="1126"/>
      <c r="F471" s="811"/>
      <c r="G471" s="1128"/>
      <c r="H471" s="811"/>
      <c r="I471" s="812"/>
    </row>
    <row r="472" spans="1:9" s="786" customFormat="1" x14ac:dyDescent="0.25">
      <c r="A472" s="1125"/>
      <c r="B472" s="1126"/>
      <c r="C472" s="1127"/>
      <c r="D472" s="1127"/>
      <c r="E472" s="1126"/>
      <c r="F472" s="811"/>
      <c r="G472" s="1128"/>
      <c r="H472" s="811"/>
      <c r="I472" s="812"/>
    </row>
    <row r="473" spans="1:9" s="786" customFormat="1" x14ac:dyDescent="0.25">
      <c r="A473" s="1125"/>
      <c r="B473" s="1126"/>
      <c r="C473" s="1127"/>
      <c r="D473" s="1127"/>
      <c r="E473" s="1126"/>
      <c r="F473" s="811"/>
      <c r="G473" s="1128"/>
      <c r="H473" s="811"/>
      <c r="I473" s="812"/>
    </row>
    <row r="474" spans="1:9" s="786" customFormat="1" x14ac:dyDescent="0.25">
      <c r="A474" s="1125"/>
      <c r="B474" s="1126"/>
      <c r="C474" s="1127"/>
      <c r="D474" s="1127"/>
      <c r="E474" s="1126"/>
      <c r="F474" s="811"/>
      <c r="G474" s="1128"/>
      <c r="H474" s="811"/>
      <c r="I474" s="812"/>
    </row>
    <row r="475" spans="1:9" s="786" customFormat="1" x14ac:dyDescent="0.25">
      <c r="A475" s="1125"/>
      <c r="B475" s="1126"/>
      <c r="C475" s="1127"/>
      <c r="D475" s="1127"/>
      <c r="E475" s="1126"/>
      <c r="F475" s="811"/>
      <c r="G475" s="1128"/>
      <c r="H475" s="811"/>
      <c r="I475" s="812"/>
    </row>
    <row r="476" spans="1:9" s="786" customFormat="1" x14ac:dyDescent="0.25">
      <c r="A476" s="1125"/>
      <c r="B476" s="1126"/>
      <c r="C476" s="1127"/>
      <c r="D476" s="1127"/>
      <c r="E476" s="1126"/>
      <c r="F476" s="811"/>
      <c r="G476" s="1128"/>
      <c r="H476" s="811"/>
      <c r="I476" s="812"/>
    </row>
    <row r="477" spans="1:9" s="786" customFormat="1" x14ac:dyDescent="0.25">
      <c r="A477" s="1125"/>
      <c r="B477" s="1126"/>
      <c r="C477" s="1127"/>
      <c r="D477" s="1127"/>
      <c r="E477" s="1126"/>
      <c r="F477" s="811"/>
      <c r="G477" s="1128"/>
      <c r="H477" s="811"/>
      <c r="I477" s="812"/>
    </row>
    <row r="478" spans="1:9" s="786" customFormat="1" x14ac:dyDescent="0.25">
      <c r="A478" s="1125"/>
      <c r="B478" s="1126"/>
      <c r="C478" s="1127"/>
      <c r="D478" s="1127"/>
      <c r="E478" s="1126"/>
      <c r="F478" s="811"/>
      <c r="G478" s="1128"/>
      <c r="H478" s="811"/>
      <c r="I478" s="812"/>
    </row>
    <row r="479" spans="1:9" s="786" customFormat="1" x14ac:dyDescent="0.25">
      <c r="A479" s="1125"/>
      <c r="B479" s="1126"/>
      <c r="C479" s="1127"/>
      <c r="D479" s="1127"/>
      <c r="E479" s="1126"/>
      <c r="F479" s="811"/>
      <c r="G479" s="1128"/>
      <c r="H479" s="811"/>
      <c r="I479" s="812"/>
    </row>
    <row r="480" spans="1:9" s="786" customFormat="1" x14ac:dyDescent="0.25">
      <c r="A480" s="1125"/>
      <c r="B480" s="1126"/>
      <c r="C480" s="1127"/>
      <c r="D480" s="1127"/>
      <c r="E480" s="1126"/>
      <c r="F480" s="811"/>
      <c r="G480" s="1128"/>
      <c r="H480" s="811"/>
      <c r="I480" s="812"/>
    </row>
    <row r="481" spans="1:9" s="786" customFormat="1" x14ac:dyDescent="0.25">
      <c r="A481" s="1125"/>
      <c r="B481" s="1126"/>
      <c r="C481" s="1127"/>
      <c r="D481" s="1127"/>
      <c r="E481" s="1126"/>
      <c r="F481" s="811"/>
      <c r="G481" s="1128"/>
      <c r="H481" s="811"/>
      <c r="I481" s="812"/>
    </row>
    <row r="482" spans="1:9" s="786" customFormat="1" x14ac:dyDescent="0.25">
      <c r="A482" s="1125"/>
      <c r="B482" s="1126"/>
      <c r="C482" s="1127"/>
      <c r="D482" s="1127"/>
      <c r="E482" s="1126"/>
      <c r="F482" s="811"/>
      <c r="G482" s="1128"/>
      <c r="H482" s="811"/>
      <c r="I482" s="812"/>
    </row>
    <row r="483" spans="1:9" s="786" customFormat="1" x14ac:dyDescent="0.25">
      <c r="A483" s="1125"/>
      <c r="B483" s="1126"/>
      <c r="C483" s="1127"/>
      <c r="D483" s="1127"/>
      <c r="E483" s="1126"/>
      <c r="F483" s="811"/>
      <c r="G483" s="1128"/>
      <c r="H483" s="811"/>
      <c r="I483" s="812"/>
    </row>
    <row r="484" spans="1:9" s="786" customFormat="1" x14ac:dyDescent="0.25">
      <c r="A484" s="1125"/>
      <c r="B484" s="1126"/>
      <c r="C484" s="1127"/>
      <c r="D484" s="1127"/>
      <c r="E484" s="1126"/>
      <c r="F484" s="811"/>
      <c r="G484" s="1128"/>
      <c r="H484" s="811"/>
      <c r="I484" s="812"/>
    </row>
    <row r="485" spans="1:9" s="786" customFormat="1" x14ac:dyDescent="0.25">
      <c r="A485" s="1125"/>
      <c r="B485" s="1126"/>
      <c r="C485" s="1127"/>
      <c r="D485" s="1127"/>
      <c r="E485" s="1126"/>
      <c r="F485" s="811"/>
      <c r="G485" s="1128"/>
      <c r="H485" s="811"/>
      <c r="I485" s="812"/>
    </row>
    <row r="486" spans="1:9" s="786" customFormat="1" x14ac:dyDescent="0.25">
      <c r="A486" s="1125"/>
      <c r="B486" s="1126"/>
      <c r="C486" s="1127"/>
      <c r="D486" s="1127"/>
      <c r="E486" s="1126"/>
      <c r="F486" s="811"/>
      <c r="G486" s="1128"/>
      <c r="H486" s="811"/>
      <c r="I486" s="812"/>
    </row>
    <row r="487" spans="1:9" s="786" customFormat="1" x14ac:dyDescent="0.25">
      <c r="A487" s="1125"/>
      <c r="B487" s="1126"/>
      <c r="C487" s="1127"/>
      <c r="D487" s="1127"/>
      <c r="E487" s="1126"/>
      <c r="F487" s="811"/>
      <c r="G487" s="1128"/>
      <c r="H487" s="811"/>
      <c r="I487" s="812"/>
    </row>
    <row r="488" spans="1:9" s="786" customFormat="1" x14ac:dyDescent="0.25">
      <c r="A488" s="1125"/>
      <c r="B488" s="1126"/>
      <c r="C488" s="1127"/>
      <c r="D488" s="1127"/>
      <c r="E488" s="1126"/>
      <c r="F488" s="811"/>
      <c r="G488" s="1128"/>
      <c r="H488" s="811"/>
      <c r="I488" s="812"/>
    </row>
    <row r="489" spans="1:9" s="786" customFormat="1" x14ac:dyDescent="0.25">
      <c r="A489" s="1125"/>
      <c r="B489" s="1126"/>
      <c r="C489" s="1127"/>
      <c r="D489" s="1127"/>
      <c r="E489" s="1126"/>
      <c r="F489" s="811"/>
      <c r="G489" s="1128"/>
      <c r="H489" s="811"/>
      <c r="I489" s="812"/>
    </row>
    <row r="490" spans="1:9" s="786" customFormat="1" x14ac:dyDescent="0.25">
      <c r="A490" s="1125"/>
      <c r="B490" s="1126"/>
      <c r="C490" s="1127"/>
      <c r="D490" s="1127"/>
      <c r="E490" s="1126"/>
      <c r="F490" s="811"/>
      <c r="G490" s="1128"/>
      <c r="H490" s="811"/>
      <c r="I490" s="812"/>
    </row>
    <row r="491" spans="1:9" s="786" customFormat="1" x14ac:dyDescent="0.25">
      <c r="A491" s="1125"/>
      <c r="B491" s="1126"/>
      <c r="C491" s="1127"/>
      <c r="D491" s="1127"/>
      <c r="E491" s="1126"/>
      <c r="F491" s="811"/>
      <c r="G491" s="1128"/>
      <c r="H491" s="811"/>
      <c r="I491" s="812"/>
    </row>
    <row r="492" spans="1:9" s="786" customFormat="1" x14ac:dyDescent="0.25">
      <c r="A492" s="1125"/>
      <c r="B492" s="1126"/>
      <c r="C492" s="1127"/>
      <c r="D492" s="1127"/>
      <c r="E492" s="1126"/>
      <c r="F492" s="811"/>
      <c r="G492" s="1128"/>
      <c r="H492" s="811"/>
      <c r="I492" s="812"/>
    </row>
    <row r="493" spans="1:9" s="786" customFormat="1" x14ac:dyDescent="0.25">
      <c r="A493" s="1125"/>
      <c r="B493" s="1126"/>
      <c r="C493" s="1127"/>
      <c r="D493" s="1127"/>
      <c r="E493" s="1126"/>
      <c r="F493" s="811"/>
      <c r="G493" s="1128"/>
      <c r="H493" s="811"/>
      <c r="I493" s="812"/>
    </row>
    <row r="494" spans="1:9" s="786" customFormat="1" x14ac:dyDescent="0.25">
      <c r="A494" s="1125"/>
      <c r="B494" s="1126"/>
      <c r="C494" s="1127"/>
      <c r="D494" s="1127"/>
      <c r="E494" s="1126"/>
      <c r="F494" s="811"/>
      <c r="G494" s="1128"/>
      <c r="H494" s="811"/>
      <c r="I494" s="812"/>
    </row>
    <row r="495" spans="1:9" s="786" customFormat="1" x14ac:dyDescent="0.25">
      <c r="A495" s="1125"/>
      <c r="B495" s="1126"/>
      <c r="C495" s="1127"/>
      <c r="D495" s="1127"/>
      <c r="E495" s="1126"/>
      <c r="F495" s="811"/>
      <c r="G495" s="1128"/>
      <c r="H495" s="811"/>
      <c r="I495" s="812"/>
    </row>
    <row r="496" spans="1:9" s="786" customFormat="1" x14ac:dyDescent="0.25">
      <c r="A496" s="1125"/>
      <c r="B496" s="1126"/>
      <c r="C496" s="1127"/>
      <c r="D496" s="1127"/>
      <c r="E496" s="1126"/>
      <c r="F496" s="811"/>
      <c r="G496" s="1128"/>
      <c r="H496" s="811"/>
      <c r="I496" s="812"/>
    </row>
    <row r="497" spans="1:9" s="786" customFormat="1" x14ac:dyDescent="0.25">
      <c r="A497" s="1125"/>
      <c r="B497" s="1126"/>
      <c r="C497" s="1127"/>
      <c r="D497" s="1127"/>
      <c r="E497" s="1126"/>
      <c r="F497" s="811"/>
      <c r="G497" s="1128"/>
      <c r="H497" s="811"/>
      <c r="I497" s="812"/>
    </row>
    <row r="498" spans="1:9" s="786" customFormat="1" x14ac:dyDescent="0.25">
      <c r="A498" s="1125"/>
      <c r="B498" s="1126"/>
      <c r="C498" s="1127"/>
      <c r="D498" s="1127"/>
      <c r="E498" s="1126"/>
      <c r="F498" s="811"/>
      <c r="G498" s="1128"/>
      <c r="H498" s="811"/>
      <c r="I498" s="812"/>
    </row>
    <row r="499" spans="1:9" s="786" customFormat="1" x14ac:dyDescent="0.25">
      <c r="A499" s="1125"/>
      <c r="B499" s="1126"/>
      <c r="C499" s="1127"/>
      <c r="D499" s="1127"/>
      <c r="E499" s="1126"/>
      <c r="F499" s="811"/>
      <c r="G499" s="1128"/>
      <c r="H499" s="811"/>
      <c r="I499" s="812"/>
    </row>
    <row r="500" spans="1:9" s="786" customFormat="1" x14ac:dyDescent="0.25">
      <c r="A500" s="1125"/>
      <c r="B500" s="1126"/>
      <c r="C500" s="1127"/>
      <c r="D500" s="1127"/>
      <c r="E500" s="1126"/>
      <c r="F500" s="811"/>
      <c r="G500" s="1128"/>
      <c r="H500" s="811"/>
      <c r="I500" s="812"/>
    </row>
    <row r="501" spans="1:9" s="786" customFormat="1" x14ac:dyDescent="0.25">
      <c r="A501" s="1125"/>
      <c r="B501" s="1126"/>
      <c r="C501" s="1127"/>
      <c r="D501" s="1127"/>
      <c r="E501" s="1126"/>
      <c r="F501" s="811"/>
      <c r="G501" s="1128"/>
      <c r="H501" s="811"/>
      <c r="I501" s="812"/>
    </row>
    <row r="502" spans="1:9" s="786" customFormat="1" x14ac:dyDescent="0.25">
      <c r="A502" s="1125"/>
      <c r="B502" s="1126"/>
      <c r="C502" s="1127"/>
      <c r="D502" s="1127"/>
      <c r="E502" s="1126"/>
      <c r="F502" s="811"/>
      <c r="G502" s="1128"/>
      <c r="H502" s="811"/>
      <c r="I502" s="812"/>
    </row>
    <row r="503" spans="1:9" s="786" customFormat="1" x14ac:dyDescent="0.25">
      <c r="A503" s="1125"/>
      <c r="B503" s="1126"/>
      <c r="C503" s="1127"/>
      <c r="D503" s="1127"/>
      <c r="E503" s="1126"/>
      <c r="F503" s="811"/>
      <c r="G503" s="1128"/>
      <c r="H503" s="811"/>
      <c r="I503" s="812"/>
    </row>
    <row r="504" spans="1:9" s="786" customFormat="1" x14ac:dyDescent="0.25">
      <c r="A504" s="1125"/>
      <c r="B504" s="1126"/>
      <c r="C504" s="1127"/>
      <c r="D504" s="1127"/>
      <c r="E504" s="1126"/>
      <c r="F504" s="811"/>
      <c r="G504" s="1128"/>
      <c r="H504" s="811"/>
      <c r="I504" s="812"/>
    </row>
    <row r="505" spans="1:9" s="786" customFormat="1" x14ac:dyDescent="0.25">
      <c r="A505" s="1125"/>
      <c r="B505" s="1126"/>
      <c r="C505" s="1127"/>
      <c r="D505" s="1127"/>
      <c r="E505" s="1126"/>
      <c r="F505" s="811"/>
      <c r="G505" s="1128"/>
      <c r="H505" s="811"/>
      <c r="I505" s="812"/>
    </row>
    <row r="506" spans="1:9" s="786" customFormat="1" x14ac:dyDescent="0.25">
      <c r="A506" s="1125"/>
      <c r="B506" s="1126"/>
      <c r="C506" s="1127"/>
      <c r="D506" s="1127"/>
      <c r="E506" s="1126"/>
      <c r="F506" s="811"/>
      <c r="G506" s="1128"/>
      <c r="H506" s="811"/>
      <c r="I506" s="812"/>
    </row>
    <row r="507" spans="1:9" s="786" customFormat="1" x14ac:dyDescent="0.25">
      <c r="A507" s="1125"/>
      <c r="B507" s="1126"/>
      <c r="C507" s="1127"/>
      <c r="D507" s="1127"/>
      <c r="E507" s="1126"/>
      <c r="F507" s="811"/>
      <c r="G507" s="1128"/>
      <c r="H507" s="811"/>
      <c r="I507" s="812"/>
    </row>
    <row r="508" spans="1:9" s="786" customFormat="1" x14ac:dyDescent="0.25">
      <c r="A508" s="1125"/>
      <c r="B508" s="1126"/>
      <c r="C508" s="1127"/>
      <c r="D508" s="1127"/>
      <c r="E508" s="1126"/>
      <c r="F508" s="811"/>
      <c r="G508" s="1128"/>
      <c r="H508" s="811"/>
      <c r="I508" s="812"/>
    </row>
    <row r="509" spans="1:9" s="786" customFormat="1" x14ac:dyDescent="0.25">
      <c r="A509" s="1125"/>
      <c r="B509" s="1126"/>
      <c r="C509" s="1127"/>
      <c r="D509" s="1127"/>
      <c r="E509" s="1126"/>
      <c r="F509" s="811"/>
      <c r="G509" s="1128"/>
      <c r="H509" s="811"/>
      <c r="I509" s="812"/>
    </row>
    <row r="510" spans="1:9" s="786" customFormat="1" x14ac:dyDescent="0.25">
      <c r="A510" s="1125"/>
      <c r="B510" s="1126"/>
      <c r="C510" s="1127"/>
      <c r="D510" s="1127"/>
      <c r="E510" s="1126"/>
      <c r="F510" s="811"/>
      <c r="G510" s="1128"/>
      <c r="H510" s="811"/>
      <c r="I510" s="812"/>
    </row>
    <row r="511" spans="1:9" s="786" customFormat="1" x14ac:dyDescent="0.25">
      <c r="A511" s="1125"/>
      <c r="B511" s="1126"/>
      <c r="C511" s="1127"/>
      <c r="D511" s="1127"/>
      <c r="E511" s="1126"/>
      <c r="F511" s="811"/>
      <c r="G511" s="1128"/>
      <c r="H511" s="811"/>
      <c r="I511" s="812"/>
    </row>
    <row r="512" spans="1:9" s="786" customFormat="1" x14ac:dyDescent="0.25">
      <c r="A512" s="1125"/>
      <c r="B512" s="1126"/>
      <c r="C512" s="1127"/>
      <c r="D512" s="1127"/>
      <c r="E512" s="1126"/>
      <c r="F512" s="811"/>
      <c r="G512" s="1128"/>
      <c r="H512" s="811"/>
      <c r="I512" s="812"/>
    </row>
    <row r="513" spans="1:9" s="786" customFormat="1" x14ac:dyDescent="0.25">
      <c r="A513" s="1125"/>
      <c r="B513" s="1126"/>
      <c r="C513" s="1127"/>
      <c r="D513" s="1127"/>
      <c r="E513" s="1126"/>
      <c r="F513" s="811"/>
      <c r="G513" s="1128"/>
      <c r="H513" s="811"/>
      <c r="I513" s="812"/>
    </row>
    <row r="514" spans="1:9" s="786" customFormat="1" x14ac:dyDescent="0.25">
      <c r="A514" s="1125"/>
      <c r="B514" s="1126"/>
      <c r="C514" s="1127"/>
      <c r="D514" s="1127"/>
      <c r="E514" s="1126"/>
      <c r="F514" s="811"/>
      <c r="G514" s="1128"/>
      <c r="H514" s="811"/>
      <c r="I514" s="812"/>
    </row>
    <row r="515" spans="1:9" s="786" customFormat="1" x14ac:dyDescent="0.25">
      <c r="A515" s="1125"/>
      <c r="B515" s="1126"/>
      <c r="C515" s="1127"/>
      <c r="D515" s="1127"/>
      <c r="E515" s="1126"/>
      <c r="F515" s="811"/>
      <c r="G515" s="1128"/>
      <c r="H515" s="811"/>
      <c r="I515" s="812"/>
    </row>
    <row r="516" spans="1:9" s="786" customFormat="1" x14ac:dyDescent="0.25">
      <c r="A516" s="1125"/>
      <c r="B516" s="1126"/>
      <c r="C516" s="1127"/>
      <c r="D516" s="1127"/>
      <c r="E516" s="1126"/>
      <c r="F516" s="811"/>
      <c r="G516" s="1128"/>
      <c r="H516" s="811"/>
      <c r="I516" s="812"/>
    </row>
    <row r="517" spans="1:9" s="786" customFormat="1" x14ac:dyDescent="0.25">
      <c r="A517" s="1125"/>
      <c r="B517" s="1126"/>
      <c r="C517" s="1127"/>
      <c r="D517" s="1127"/>
      <c r="E517" s="1126"/>
      <c r="F517" s="811"/>
      <c r="G517" s="1128"/>
      <c r="H517" s="811"/>
      <c r="I517" s="812"/>
    </row>
    <row r="518" spans="1:9" s="786" customFormat="1" x14ac:dyDescent="0.25">
      <c r="A518" s="1125"/>
      <c r="B518" s="1126"/>
      <c r="C518" s="1127"/>
      <c r="D518" s="1127"/>
      <c r="E518" s="1126"/>
      <c r="F518" s="811"/>
      <c r="G518" s="1128"/>
      <c r="H518" s="811"/>
      <c r="I518" s="812"/>
    </row>
    <row r="519" spans="1:9" s="786" customFormat="1" x14ac:dyDescent="0.25">
      <c r="A519" s="1125"/>
      <c r="B519" s="1126"/>
      <c r="C519" s="1127"/>
      <c r="D519" s="1127"/>
      <c r="E519" s="1126"/>
      <c r="F519" s="811"/>
      <c r="G519" s="1128"/>
      <c r="H519" s="811"/>
      <c r="I519" s="812"/>
    </row>
    <row r="520" spans="1:9" s="786" customFormat="1" x14ac:dyDescent="0.25">
      <c r="A520" s="1125"/>
      <c r="B520" s="1126"/>
      <c r="C520" s="1127"/>
      <c r="D520" s="1127"/>
      <c r="E520" s="1126"/>
      <c r="F520" s="811"/>
      <c r="G520" s="1128"/>
      <c r="H520" s="811"/>
      <c r="I520" s="812"/>
    </row>
    <row r="521" spans="1:9" s="786" customFormat="1" x14ac:dyDescent="0.25">
      <c r="A521" s="1125"/>
      <c r="B521" s="1126"/>
      <c r="C521" s="1127"/>
      <c r="D521" s="1127"/>
      <c r="E521" s="1126"/>
      <c r="F521" s="811"/>
      <c r="G521" s="1128"/>
      <c r="H521" s="811"/>
      <c r="I521" s="812"/>
    </row>
    <row r="522" spans="1:9" s="786" customFormat="1" x14ac:dyDescent="0.25">
      <c r="A522" s="1125"/>
      <c r="B522" s="1126"/>
      <c r="C522" s="1127"/>
      <c r="D522" s="1127"/>
      <c r="E522" s="1126"/>
      <c r="F522" s="811"/>
      <c r="G522" s="1128"/>
      <c r="H522" s="811"/>
      <c r="I522" s="812"/>
    </row>
    <row r="523" spans="1:9" s="786" customFormat="1" x14ac:dyDescent="0.25">
      <c r="A523" s="1125"/>
      <c r="B523" s="1126"/>
      <c r="C523" s="1127"/>
      <c r="D523" s="1127"/>
      <c r="E523" s="1126"/>
      <c r="F523" s="811"/>
      <c r="G523" s="1128"/>
      <c r="H523" s="811"/>
      <c r="I523" s="812"/>
    </row>
    <row r="524" spans="1:9" s="786" customFormat="1" x14ac:dyDescent="0.25">
      <c r="A524" s="1125"/>
      <c r="B524" s="1126"/>
      <c r="C524" s="1127"/>
      <c r="D524" s="1127"/>
      <c r="E524" s="1126"/>
      <c r="F524" s="811"/>
      <c r="G524" s="1128"/>
      <c r="H524" s="811"/>
      <c r="I524" s="812"/>
    </row>
    <row r="525" spans="1:9" s="786" customFormat="1" x14ac:dyDescent="0.25">
      <c r="A525" s="1125"/>
      <c r="B525" s="1126"/>
      <c r="C525" s="1127"/>
      <c r="D525" s="1127"/>
      <c r="E525" s="1126"/>
      <c r="F525" s="811"/>
      <c r="G525" s="1128"/>
      <c r="H525" s="811"/>
      <c r="I525" s="812"/>
    </row>
    <row r="526" spans="1:9" s="786" customFormat="1" x14ac:dyDescent="0.25">
      <c r="A526" s="1125"/>
      <c r="B526" s="1126"/>
      <c r="C526" s="1127"/>
      <c r="D526" s="1127"/>
      <c r="E526" s="1126"/>
      <c r="F526" s="811"/>
      <c r="G526" s="1128"/>
      <c r="H526" s="811"/>
      <c r="I526" s="812"/>
    </row>
    <row r="527" spans="1:9" s="786" customFormat="1" x14ac:dyDescent="0.25">
      <c r="A527" s="1125"/>
      <c r="B527" s="1126"/>
      <c r="C527" s="1127"/>
      <c r="D527" s="1127"/>
      <c r="E527" s="1126"/>
      <c r="F527" s="811"/>
      <c r="G527" s="1128"/>
      <c r="H527" s="811"/>
      <c r="I527" s="812"/>
    </row>
    <row r="528" spans="1:9" s="786" customFormat="1" x14ac:dyDescent="0.25">
      <c r="A528" s="1125"/>
      <c r="B528" s="1126"/>
      <c r="C528" s="1127"/>
      <c r="D528" s="1127"/>
      <c r="E528" s="1126"/>
      <c r="F528" s="811"/>
      <c r="G528" s="1128"/>
      <c r="H528" s="811"/>
      <c r="I528" s="812"/>
    </row>
    <row r="529" spans="1:9" s="786" customFormat="1" x14ac:dyDescent="0.25">
      <c r="A529" s="1125"/>
      <c r="B529" s="1126"/>
      <c r="C529" s="1127"/>
      <c r="D529" s="1127"/>
      <c r="E529" s="1126"/>
      <c r="F529" s="811"/>
      <c r="G529" s="1128"/>
      <c r="H529" s="811"/>
      <c r="I529" s="812"/>
    </row>
    <row r="530" spans="1:9" s="786" customFormat="1" x14ac:dyDescent="0.25">
      <c r="A530" s="1125"/>
      <c r="B530" s="1126"/>
      <c r="C530" s="1127"/>
      <c r="D530" s="1127"/>
      <c r="E530" s="1126"/>
      <c r="F530" s="811"/>
      <c r="G530" s="1128"/>
      <c r="H530" s="811"/>
      <c r="I530" s="812"/>
    </row>
    <row r="531" spans="1:9" s="786" customFormat="1" x14ac:dyDescent="0.25">
      <c r="A531" s="1125"/>
      <c r="B531" s="1126"/>
      <c r="C531" s="1127"/>
      <c r="D531" s="1127"/>
      <c r="E531" s="1126"/>
      <c r="F531" s="811"/>
      <c r="G531" s="1128"/>
      <c r="H531" s="811"/>
      <c r="I531" s="812"/>
    </row>
    <row r="532" spans="1:9" s="786" customFormat="1" x14ac:dyDescent="0.25">
      <c r="A532" s="1125"/>
      <c r="B532" s="1126"/>
      <c r="C532" s="1127"/>
      <c r="D532" s="1127"/>
      <c r="E532" s="1126"/>
      <c r="F532" s="811"/>
      <c r="G532" s="1128"/>
      <c r="H532" s="811"/>
      <c r="I532" s="812"/>
    </row>
    <row r="533" spans="1:9" s="786" customFormat="1" x14ac:dyDescent="0.25">
      <c r="A533" s="1125"/>
      <c r="B533" s="1126"/>
      <c r="C533" s="1127"/>
      <c r="D533" s="1127"/>
      <c r="E533" s="1126"/>
      <c r="F533" s="811"/>
      <c r="G533" s="1128"/>
      <c r="H533" s="811"/>
      <c r="I533" s="812"/>
    </row>
    <row r="534" spans="1:9" s="786" customFormat="1" x14ac:dyDescent="0.25">
      <c r="A534" s="1125"/>
      <c r="B534" s="1126"/>
      <c r="C534" s="1127"/>
      <c r="D534" s="1127"/>
      <c r="E534" s="1126"/>
      <c r="F534" s="811"/>
      <c r="G534" s="1128"/>
      <c r="H534" s="811"/>
      <c r="I534" s="812"/>
    </row>
    <row r="535" spans="1:9" s="786" customFormat="1" x14ac:dyDescent="0.25">
      <c r="A535" s="1125"/>
      <c r="B535" s="1126"/>
      <c r="C535" s="1127"/>
      <c r="D535" s="1127"/>
      <c r="E535" s="1126"/>
      <c r="F535" s="811"/>
      <c r="G535" s="1128"/>
      <c r="H535" s="811"/>
      <c r="I535" s="812"/>
    </row>
    <row r="536" spans="1:9" s="786" customFormat="1" x14ac:dyDescent="0.25">
      <c r="A536" s="1125"/>
      <c r="B536" s="1126"/>
      <c r="C536" s="1127"/>
      <c r="D536" s="1127"/>
      <c r="E536" s="1126"/>
      <c r="F536" s="811"/>
      <c r="G536" s="1128"/>
      <c r="H536" s="811"/>
      <c r="I536" s="812"/>
    </row>
    <row r="537" spans="1:9" s="786" customFormat="1" x14ac:dyDescent="0.25">
      <c r="A537" s="1125"/>
      <c r="B537" s="1126"/>
      <c r="C537" s="1127"/>
      <c r="D537" s="1127"/>
      <c r="E537" s="1126"/>
      <c r="F537" s="811"/>
      <c r="G537" s="1128"/>
      <c r="H537" s="811"/>
      <c r="I537" s="812"/>
    </row>
    <row r="538" spans="1:9" s="786" customFormat="1" x14ac:dyDescent="0.25">
      <c r="A538" s="1125"/>
      <c r="B538" s="1126"/>
      <c r="C538" s="1127"/>
      <c r="D538" s="1127"/>
      <c r="E538" s="1126"/>
      <c r="F538" s="811"/>
      <c r="G538" s="1128"/>
      <c r="H538" s="811"/>
      <c r="I538" s="812"/>
    </row>
    <row r="539" spans="1:9" s="786" customFormat="1" x14ac:dyDescent="0.25">
      <c r="A539" s="1125"/>
      <c r="B539" s="1126"/>
      <c r="C539" s="1127"/>
      <c r="D539" s="1127"/>
      <c r="E539" s="1126"/>
      <c r="F539" s="811"/>
      <c r="G539" s="1128"/>
      <c r="H539" s="811"/>
      <c r="I539" s="812"/>
    </row>
    <row r="540" spans="1:9" s="786" customFormat="1" x14ac:dyDescent="0.25">
      <c r="A540" s="1125"/>
      <c r="B540" s="1126"/>
      <c r="C540" s="1127"/>
      <c r="D540" s="1127"/>
      <c r="E540" s="1126"/>
      <c r="F540" s="811"/>
      <c r="G540" s="1128"/>
      <c r="H540" s="811"/>
      <c r="I540" s="812"/>
    </row>
    <row r="541" spans="1:9" s="786" customFormat="1" x14ac:dyDescent="0.25">
      <c r="A541" s="1125"/>
      <c r="B541" s="1126"/>
      <c r="C541" s="1127"/>
      <c r="D541" s="1127"/>
      <c r="E541" s="1126"/>
      <c r="F541" s="811"/>
      <c r="G541" s="1128"/>
      <c r="H541" s="811"/>
      <c r="I541" s="812"/>
    </row>
    <row r="542" spans="1:9" s="786" customFormat="1" x14ac:dyDescent="0.25">
      <c r="A542" s="1125"/>
      <c r="B542" s="1126"/>
      <c r="C542" s="1127"/>
      <c r="D542" s="1127"/>
      <c r="E542" s="1126"/>
      <c r="F542" s="811"/>
      <c r="G542" s="1128"/>
      <c r="H542" s="811"/>
      <c r="I542" s="812"/>
    </row>
    <row r="543" spans="1:9" s="786" customFormat="1" x14ac:dyDescent="0.25">
      <c r="A543" s="1125"/>
      <c r="B543" s="1126"/>
      <c r="C543" s="1127"/>
      <c r="D543" s="1127"/>
      <c r="E543" s="1126"/>
      <c r="F543" s="811"/>
      <c r="G543" s="1128"/>
      <c r="H543" s="811"/>
      <c r="I543" s="812"/>
    </row>
    <row r="544" spans="1:9" s="786" customFormat="1" x14ac:dyDescent="0.25">
      <c r="A544" s="1125"/>
      <c r="B544" s="1126"/>
      <c r="C544" s="1127"/>
      <c r="D544" s="1127"/>
      <c r="E544" s="1126"/>
      <c r="F544" s="811"/>
      <c r="G544" s="1128"/>
      <c r="H544" s="811"/>
      <c r="I544" s="812"/>
    </row>
    <row r="545" spans="1:9" s="786" customFormat="1" x14ac:dyDescent="0.25">
      <c r="A545" s="1125"/>
      <c r="B545" s="1126"/>
      <c r="C545" s="1127"/>
      <c r="D545" s="1127"/>
      <c r="E545" s="1126"/>
      <c r="F545" s="811"/>
      <c r="G545" s="1128"/>
      <c r="H545" s="811"/>
      <c r="I545" s="812"/>
    </row>
    <row r="546" spans="1:9" s="786" customFormat="1" x14ac:dyDescent="0.25">
      <c r="A546" s="1125"/>
      <c r="B546" s="1126"/>
      <c r="C546" s="1127"/>
      <c r="D546" s="1127"/>
      <c r="E546" s="1126"/>
      <c r="F546" s="811"/>
      <c r="G546" s="1128"/>
      <c r="H546" s="811"/>
      <c r="I546" s="812"/>
    </row>
    <row r="547" spans="1:9" s="786" customFormat="1" x14ac:dyDescent="0.25">
      <c r="A547" s="1125"/>
      <c r="B547" s="1126"/>
      <c r="C547" s="1127"/>
      <c r="D547" s="1127"/>
      <c r="E547" s="1126"/>
      <c r="F547" s="811"/>
      <c r="G547" s="1128"/>
      <c r="H547" s="811"/>
      <c r="I547" s="812"/>
    </row>
    <row r="548" spans="1:9" s="786" customFormat="1" x14ac:dyDescent="0.25">
      <c r="A548" s="1125"/>
      <c r="B548" s="1126"/>
      <c r="C548" s="1127"/>
      <c r="D548" s="1127"/>
      <c r="E548" s="1126"/>
      <c r="F548" s="811"/>
      <c r="G548" s="1128"/>
      <c r="H548" s="811"/>
      <c r="I548" s="812"/>
    </row>
    <row r="549" spans="1:9" s="786" customFormat="1" x14ac:dyDescent="0.25">
      <c r="A549" s="1125"/>
      <c r="B549" s="1126"/>
      <c r="C549" s="1127"/>
      <c r="D549" s="1127"/>
      <c r="E549" s="1126"/>
      <c r="F549" s="811"/>
      <c r="G549" s="1128"/>
      <c r="H549" s="811"/>
      <c r="I549" s="812"/>
    </row>
    <row r="550" spans="1:9" s="786" customFormat="1" x14ac:dyDescent="0.25">
      <c r="A550" s="1125"/>
      <c r="B550" s="1126"/>
      <c r="C550" s="1127"/>
      <c r="D550" s="1127"/>
      <c r="E550" s="1126"/>
      <c r="F550" s="811"/>
      <c r="G550" s="1128"/>
      <c r="H550" s="811"/>
      <c r="I550" s="812"/>
    </row>
    <row r="551" spans="1:9" s="786" customFormat="1" x14ac:dyDescent="0.25">
      <c r="A551" s="1125"/>
      <c r="B551" s="1126"/>
      <c r="C551" s="1127"/>
      <c r="D551" s="1127"/>
      <c r="E551" s="1126"/>
      <c r="F551" s="811"/>
      <c r="G551" s="1128"/>
      <c r="H551" s="811"/>
      <c r="I551" s="812"/>
    </row>
    <row r="552" spans="1:9" s="786" customFormat="1" x14ac:dyDescent="0.25">
      <c r="A552" s="1125"/>
      <c r="B552" s="1126"/>
      <c r="C552" s="1127"/>
      <c r="D552" s="1127"/>
      <c r="E552" s="1126"/>
      <c r="F552" s="811"/>
      <c r="G552" s="1128"/>
      <c r="H552" s="811"/>
      <c r="I552" s="812"/>
    </row>
    <row r="553" spans="1:9" s="786" customFormat="1" x14ac:dyDescent="0.25">
      <c r="A553" s="1125"/>
      <c r="B553" s="1126"/>
      <c r="C553" s="1127"/>
      <c r="D553" s="1127"/>
      <c r="E553" s="1126"/>
      <c r="F553" s="811"/>
      <c r="G553" s="1128"/>
      <c r="H553" s="811"/>
      <c r="I553" s="812"/>
    </row>
    <row r="554" spans="1:9" s="786" customFormat="1" x14ac:dyDescent="0.25">
      <c r="A554" s="1125"/>
      <c r="B554" s="1126"/>
      <c r="C554" s="1127"/>
      <c r="D554" s="1127"/>
      <c r="E554" s="1126"/>
      <c r="F554" s="811"/>
      <c r="G554" s="1128"/>
      <c r="H554" s="811"/>
      <c r="I554" s="812"/>
    </row>
    <row r="555" spans="1:9" s="786" customFormat="1" x14ac:dyDescent="0.25">
      <c r="A555" s="1125"/>
      <c r="B555" s="1126"/>
      <c r="C555" s="1127"/>
      <c r="D555" s="1127"/>
      <c r="E555" s="1126"/>
      <c r="F555" s="811"/>
      <c r="G555" s="1128"/>
      <c r="H555" s="811"/>
      <c r="I555" s="812"/>
    </row>
    <row r="556" spans="1:9" s="786" customFormat="1" x14ac:dyDescent="0.25">
      <c r="A556" s="1125"/>
      <c r="B556" s="1126"/>
      <c r="C556" s="1127"/>
      <c r="D556" s="1127"/>
      <c r="E556" s="1126"/>
      <c r="F556" s="811"/>
      <c r="G556" s="1128"/>
      <c r="H556" s="811"/>
      <c r="I556" s="812"/>
    </row>
    <row r="557" spans="1:9" s="786" customFormat="1" x14ac:dyDescent="0.25">
      <c r="A557" s="1125"/>
      <c r="B557" s="1126"/>
      <c r="C557" s="1127"/>
      <c r="D557" s="1127"/>
      <c r="E557" s="1126"/>
      <c r="F557" s="811"/>
      <c r="G557" s="1128"/>
      <c r="H557" s="811"/>
      <c r="I557" s="812"/>
    </row>
    <row r="558" spans="1:9" s="786" customFormat="1" x14ac:dyDescent="0.25">
      <c r="A558" s="1125"/>
      <c r="B558" s="1126"/>
      <c r="C558" s="1127"/>
      <c r="D558" s="1127"/>
      <c r="E558" s="1126"/>
      <c r="F558" s="811"/>
      <c r="G558" s="1128"/>
      <c r="H558" s="811"/>
      <c r="I558" s="812"/>
    </row>
    <row r="559" spans="1:9" s="786" customFormat="1" x14ac:dyDescent="0.25">
      <c r="A559" s="1125"/>
      <c r="B559" s="1126"/>
      <c r="C559" s="1127"/>
      <c r="D559" s="1127"/>
      <c r="E559" s="1126"/>
      <c r="F559" s="811"/>
      <c r="G559" s="1128"/>
      <c r="H559" s="811"/>
      <c r="I559" s="812"/>
    </row>
    <row r="560" spans="1:9" s="786" customFormat="1" x14ac:dyDescent="0.25">
      <c r="A560" s="1125"/>
      <c r="B560" s="1126"/>
      <c r="C560" s="1127"/>
      <c r="D560" s="1127"/>
      <c r="E560" s="1126"/>
      <c r="F560" s="811"/>
      <c r="G560" s="1128"/>
      <c r="H560" s="811"/>
      <c r="I560" s="812"/>
    </row>
    <row r="561" spans="1:9" s="786" customFormat="1" x14ac:dyDescent="0.25">
      <c r="A561" s="1125"/>
      <c r="B561" s="1126"/>
      <c r="C561" s="1127"/>
      <c r="D561" s="1127"/>
      <c r="E561" s="1126"/>
      <c r="F561" s="811"/>
      <c r="G561" s="1128"/>
      <c r="H561" s="811"/>
      <c r="I561" s="812"/>
    </row>
    <row r="562" spans="1:9" s="786" customFormat="1" x14ac:dyDescent="0.25">
      <c r="A562" s="1125"/>
      <c r="B562" s="1126"/>
      <c r="C562" s="1127"/>
      <c r="D562" s="1127"/>
      <c r="E562" s="1126"/>
      <c r="F562" s="811"/>
      <c r="G562" s="1128"/>
      <c r="H562" s="811"/>
      <c r="I562" s="812"/>
    </row>
    <row r="563" spans="1:9" s="786" customFormat="1" x14ac:dyDescent="0.25">
      <c r="A563" s="1125"/>
      <c r="B563" s="1126"/>
      <c r="C563" s="1127"/>
      <c r="D563" s="1127"/>
      <c r="E563" s="1126"/>
      <c r="F563" s="811"/>
      <c r="G563" s="1128"/>
      <c r="H563" s="811"/>
      <c r="I563" s="812"/>
    </row>
    <row r="564" spans="1:9" s="786" customFormat="1" x14ac:dyDescent="0.25">
      <c r="A564" s="1125"/>
      <c r="B564" s="1126"/>
      <c r="C564" s="1127"/>
      <c r="D564" s="1127"/>
      <c r="E564" s="1126"/>
      <c r="F564" s="811"/>
      <c r="G564" s="1128"/>
      <c r="H564" s="811"/>
      <c r="I564" s="812"/>
    </row>
    <row r="565" spans="1:9" s="786" customFormat="1" x14ac:dyDescent="0.25">
      <c r="A565" s="1125"/>
      <c r="B565" s="1126"/>
      <c r="C565" s="1127"/>
      <c r="D565" s="1127"/>
      <c r="E565" s="1126"/>
      <c r="F565" s="811"/>
      <c r="G565" s="1128"/>
      <c r="H565" s="811"/>
      <c r="I565" s="812"/>
    </row>
    <row r="566" spans="1:9" s="786" customFormat="1" x14ac:dyDescent="0.25">
      <c r="A566" s="1125"/>
      <c r="B566" s="1126"/>
      <c r="C566" s="1127"/>
      <c r="D566" s="1127"/>
      <c r="E566" s="1126"/>
      <c r="F566" s="811"/>
      <c r="G566" s="1128"/>
      <c r="H566" s="811"/>
      <c r="I566" s="812"/>
    </row>
    <row r="567" spans="1:9" s="786" customFormat="1" x14ac:dyDescent="0.25">
      <c r="A567" s="1125"/>
      <c r="B567" s="1126"/>
      <c r="C567" s="1127"/>
      <c r="D567" s="1127"/>
      <c r="E567" s="1126"/>
      <c r="F567" s="811"/>
      <c r="G567" s="1128"/>
      <c r="H567" s="811"/>
      <c r="I567" s="812"/>
    </row>
    <row r="568" spans="1:9" s="786" customFormat="1" x14ac:dyDescent="0.25">
      <c r="A568" s="1125"/>
      <c r="B568" s="1126"/>
      <c r="C568" s="1127"/>
      <c r="D568" s="1127"/>
      <c r="E568" s="1126"/>
      <c r="F568" s="811"/>
      <c r="G568" s="1128"/>
      <c r="H568" s="811"/>
      <c r="I568" s="812"/>
    </row>
    <row r="569" spans="1:9" s="786" customFormat="1" x14ac:dyDescent="0.25">
      <c r="A569" s="1125"/>
      <c r="B569" s="1126"/>
      <c r="C569" s="1127"/>
      <c r="D569" s="1127"/>
      <c r="E569" s="1126"/>
      <c r="F569" s="811"/>
      <c r="G569" s="1128"/>
      <c r="H569" s="811"/>
      <c r="I569" s="812"/>
    </row>
    <row r="570" spans="1:9" s="786" customFormat="1" x14ac:dyDescent="0.25">
      <c r="A570" s="1125"/>
      <c r="B570" s="1126"/>
      <c r="C570" s="1127"/>
      <c r="D570" s="1127"/>
      <c r="E570" s="1126"/>
      <c r="F570" s="811"/>
      <c r="G570" s="1128"/>
      <c r="H570" s="811"/>
      <c r="I570" s="812"/>
    </row>
    <row r="571" spans="1:9" s="786" customFormat="1" x14ac:dyDescent="0.25">
      <c r="A571" s="1125"/>
      <c r="B571" s="1126"/>
      <c r="C571" s="1127"/>
      <c r="D571" s="1127"/>
      <c r="E571" s="1126"/>
      <c r="F571" s="811"/>
      <c r="G571" s="1128"/>
      <c r="H571" s="811"/>
      <c r="I571" s="812"/>
    </row>
    <row r="572" spans="1:9" s="786" customFormat="1" x14ac:dyDescent="0.25">
      <c r="A572" s="1125"/>
      <c r="B572" s="1126"/>
      <c r="C572" s="1127"/>
      <c r="D572" s="1127"/>
      <c r="E572" s="1126"/>
      <c r="F572" s="811"/>
      <c r="G572" s="1128"/>
      <c r="H572" s="811"/>
      <c r="I572" s="812"/>
    </row>
    <row r="573" spans="1:9" s="786" customFormat="1" x14ac:dyDescent="0.25">
      <c r="A573" s="1125"/>
      <c r="B573" s="1126"/>
      <c r="C573" s="1127"/>
      <c r="D573" s="1127"/>
      <c r="E573" s="1126"/>
      <c r="F573" s="811"/>
      <c r="G573" s="1128"/>
      <c r="H573" s="811"/>
      <c r="I573" s="812"/>
    </row>
    <row r="574" spans="1:9" s="786" customFormat="1" x14ac:dyDescent="0.25">
      <c r="A574" s="1125"/>
      <c r="B574" s="1126"/>
      <c r="C574" s="1127"/>
      <c r="D574" s="1127"/>
      <c r="E574" s="1126"/>
      <c r="F574" s="811"/>
      <c r="G574" s="1128"/>
      <c r="H574" s="811"/>
      <c r="I574" s="812"/>
    </row>
    <row r="575" spans="1:9" s="786" customFormat="1" x14ac:dyDescent="0.25">
      <c r="A575" s="1125"/>
      <c r="B575" s="1126"/>
      <c r="C575" s="1127"/>
      <c r="D575" s="1127"/>
      <c r="E575" s="1126"/>
      <c r="F575" s="811"/>
      <c r="G575" s="1128"/>
      <c r="H575" s="811"/>
      <c r="I575" s="812"/>
    </row>
    <row r="576" spans="1:9" s="786" customFormat="1" x14ac:dyDescent="0.25">
      <c r="A576" s="1125"/>
      <c r="B576" s="1126"/>
      <c r="C576" s="1127"/>
      <c r="D576" s="1127"/>
      <c r="E576" s="1126"/>
      <c r="F576" s="811"/>
      <c r="G576" s="1128"/>
      <c r="H576" s="811"/>
      <c r="I576" s="812"/>
    </row>
    <row r="577" spans="1:9" s="786" customFormat="1" x14ac:dyDescent="0.25">
      <c r="A577" s="1125"/>
      <c r="B577" s="1126"/>
      <c r="C577" s="1127"/>
      <c r="D577" s="1127"/>
      <c r="E577" s="1126"/>
      <c r="F577" s="811"/>
      <c r="G577" s="1128"/>
      <c r="H577" s="811"/>
      <c r="I577" s="812"/>
    </row>
    <row r="578" spans="1:9" s="786" customFormat="1" x14ac:dyDescent="0.25">
      <c r="A578" s="1125"/>
      <c r="B578" s="1126"/>
      <c r="C578" s="1127"/>
      <c r="D578" s="1127"/>
      <c r="E578" s="1126"/>
      <c r="F578" s="811"/>
      <c r="G578" s="1128"/>
      <c r="H578" s="811"/>
      <c r="I578" s="812"/>
    </row>
    <row r="579" spans="1:9" s="786" customFormat="1" x14ac:dyDescent="0.25">
      <c r="A579" s="1125"/>
      <c r="B579" s="1126"/>
      <c r="C579" s="1127"/>
      <c r="D579" s="1127"/>
      <c r="E579" s="1126"/>
      <c r="F579" s="811"/>
      <c r="G579" s="1128"/>
      <c r="H579" s="811"/>
      <c r="I579" s="812"/>
    </row>
    <row r="580" spans="1:9" s="786" customFormat="1" x14ac:dyDescent="0.25">
      <c r="A580" s="1125"/>
      <c r="B580" s="1126"/>
      <c r="C580" s="1127"/>
      <c r="D580" s="1127"/>
      <c r="E580" s="1126"/>
      <c r="F580" s="811"/>
      <c r="G580" s="1128"/>
      <c r="H580" s="811"/>
      <c r="I580" s="812"/>
    </row>
    <row r="581" spans="1:9" s="786" customFormat="1" x14ac:dyDescent="0.25">
      <c r="A581" s="1125"/>
      <c r="B581" s="1126"/>
      <c r="C581" s="1127"/>
      <c r="D581" s="1127"/>
      <c r="E581" s="1126"/>
      <c r="F581" s="811"/>
      <c r="G581" s="1128"/>
      <c r="H581" s="811"/>
      <c r="I581" s="812"/>
    </row>
    <row r="582" spans="1:9" s="786" customFormat="1" x14ac:dyDescent="0.25">
      <c r="A582" s="1125"/>
      <c r="B582" s="1126"/>
      <c r="C582" s="1127"/>
      <c r="D582" s="1127"/>
      <c r="E582" s="1126"/>
      <c r="F582" s="811"/>
      <c r="G582" s="1128"/>
      <c r="H582" s="811"/>
      <c r="I582" s="812"/>
    </row>
    <row r="583" spans="1:9" s="786" customFormat="1" x14ac:dyDescent="0.25">
      <c r="A583" s="1125"/>
      <c r="B583" s="1126"/>
      <c r="C583" s="1127"/>
      <c r="D583" s="1127"/>
      <c r="E583" s="1126"/>
      <c r="F583" s="811"/>
      <c r="G583" s="1128"/>
      <c r="H583" s="811"/>
      <c r="I583" s="812"/>
    </row>
    <row r="584" spans="1:9" s="786" customFormat="1" x14ac:dyDescent="0.25">
      <c r="A584" s="1125"/>
      <c r="B584" s="1126"/>
      <c r="C584" s="1127"/>
      <c r="D584" s="1127"/>
      <c r="E584" s="1126"/>
      <c r="F584" s="811"/>
      <c r="G584" s="1128"/>
      <c r="H584" s="811"/>
      <c r="I584" s="812"/>
    </row>
    <row r="585" spans="1:9" s="786" customFormat="1" x14ac:dyDescent="0.25">
      <c r="A585" s="1125"/>
      <c r="B585" s="1126"/>
      <c r="C585" s="1127"/>
      <c r="D585" s="1127"/>
      <c r="E585" s="1126"/>
      <c r="F585" s="811"/>
      <c r="G585" s="1128"/>
      <c r="H585" s="811"/>
      <c r="I585" s="812"/>
    </row>
    <row r="586" spans="1:9" s="786" customFormat="1" x14ac:dyDescent="0.25">
      <c r="A586" s="1125"/>
      <c r="B586" s="1126"/>
      <c r="C586" s="1127"/>
      <c r="D586" s="1127"/>
      <c r="E586" s="1126"/>
      <c r="F586" s="811"/>
      <c r="G586" s="1128"/>
      <c r="H586" s="811"/>
      <c r="I586" s="812"/>
    </row>
    <row r="587" spans="1:9" s="786" customFormat="1" x14ac:dyDescent="0.25">
      <c r="A587" s="1125"/>
      <c r="B587" s="1126"/>
      <c r="C587" s="1127"/>
      <c r="D587" s="1127"/>
      <c r="E587" s="1126"/>
      <c r="F587" s="811"/>
      <c r="G587" s="1128"/>
      <c r="H587" s="811"/>
      <c r="I587" s="812"/>
    </row>
    <row r="588" spans="1:9" s="786" customFormat="1" x14ac:dyDescent="0.25">
      <c r="A588" s="1125"/>
      <c r="B588" s="1126"/>
      <c r="C588" s="1127"/>
      <c r="D588" s="1127"/>
      <c r="E588" s="1126"/>
      <c r="F588" s="811"/>
      <c r="G588" s="1128"/>
      <c r="H588" s="811"/>
      <c r="I588" s="812"/>
    </row>
    <row r="589" spans="1:9" s="786" customFormat="1" x14ac:dyDescent="0.25">
      <c r="A589" s="1125"/>
      <c r="B589" s="1126"/>
      <c r="C589" s="1127"/>
      <c r="D589" s="1127"/>
      <c r="E589" s="1126"/>
      <c r="F589" s="811"/>
      <c r="G589" s="1128"/>
      <c r="H589" s="811"/>
      <c r="I589" s="812"/>
    </row>
    <row r="590" spans="1:9" s="786" customFormat="1" x14ac:dyDescent="0.25">
      <c r="A590" s="1125"/>
      <c r="B590" s="1126"/>
      <c r="C590" s="1127"/>
      <c r="D590" s="1127"/>
      <c r="E590" s="1126"/>
      <c r="F590" s="811"/>
      <c r="G590" s="1128"/>
      <c r="H590" s="811"/>
      <c r="I590" s="812"/>
    </row>
    <row r="591" spans="1:9" s="786" customFormat="1" x14ac:dyDescent="0.25">
      <c r="A591" s="1125"/>
      <c r="B591" s="1126"/>
      <c r="C591" s="1127"/>
      <c r="D591" s="1127"/>
      <c r="E591" s="1126"/>
      <c r="F591" s="811"/>
      <c r="G591" s="1128"/>
      <c r="H591" s="811"/>
      <c r="I591" s="812"/>
    </row>
    <row r="592" spans="1:9" s="786" customFormat="1" x14ac:dyDescent="0.25">
      <c r="A592" s="1125"/>
      <c r="B592" s="1126"/>
      <c r="C592" s="1127"/>
      <c r="D592" s="1127"/>
      <c r="E592" s="1126"/>
      <c r="F592" s="811"/>
      <c r="G592" s="1128"/>
      <c r="H592" s="811"/>
      <c r="I592" s="812"/>
    </row>
    <row r="593" spans="1:9" s="786" customFormat="1" x14ac:dyDescent="0.25">
      <c r="A593" s="1125"/>
      <c r="B593" s="1126"/>
      <c r="C593" s="1127"/>
      <c r="D593" s="1127"/>
      <c r="E593" s="1126"/>
      <c r="F593" s="811"/>
      <c r="G593" s="1128"/>
      <c r="H593" s="811"/>
      <c r="I593" s="812"/>
    </row>
    <row r="594" spans="1:9" s="786" customFormat="1" x14ac:dyDescent="0.25">
      <c r="A594" s="1125"/>
      <c r="B594" s="1126"/>
      <c r="C594" s="1127"/>
      <c r="D594" s="1127"/>
      <c r="E594" s="1126"/>
      <c r="F594" s="811"/>
      <c r="G594" s="1128"/>
      <c r="H594" s="811"/>
      <c r="I594" s="812"/>
    </row>
    <row r="595" spans="1:9" s="786" customFormat="1" x14ac:dyDescent="0.25">
      <c r="A595" s="1125"/>
      <c r="B595" s="1126"/>
      <c r="C595" s="1127"/>
      <c r="D595" s="1127"/>
      <c r="E595" s="1126"/>
      <c r="F595" s="811"/>
      <c r="G595" s="1128"/>
      <c r="H595" s="811"/>
      <c r="I595" s="812"/>
    </row>
    <row r="596" spans="1:9" s="786" customFormat="1" x14ac:dyDescent="0.25">
      <c r="A596" s="1125"/>
      <c r="B596" s="1126"/>
      <c r="C596" s="1127"/>
      <c r="D596" s="1127"/>
      <c r="E596" s="1126"/>
      <c r="F596" s="811"/>
      <c r="G596" s="1128"/>
      <c r="H596" s="811"/>
      <c r="I596" s="812"/>
    </row>
    <row r="597" spans="1:9" s="786" customFormat="1" x14ac:dyDescent="0.25">
      <c r="A597" s="1125"/>
      <c r="B597" s="1126"/>
      <c r="C597" s="1127"/>
      <c r="D597" s="1127"/>
      <c r="E597" s="1126"/>
      <c r="F597" s="811"/>
      <c r="G597" s="1128"/>
      <c r="H597" s="811"/>
      <c r="I597" s="812"/>
    </row>
    <row r="598" spans="1:9" s="786" customFormat="1" x14ac:dyDescent="0.25">
      <c r="A598" s="1125"/>
      <c r="B598" s="1126"/>
      <c r="C598" s="1127"/>
      <c r="D598" s="1127"/>
      <c r="E598" s="1126"/>
      <c r="F598" s="811"/>
      <c r="G598" s="1128"/>
      <c r="H598" s="811"/>
      <c r="I598" s="812"/>
    </row>
    <row r="599" spans="1:9" s="786" customFormat="1" x14ac:dyDescent="0.25">
      <c r="A599" s="1125"/>
      <c r="B599" s="1126"/>
      <c r="C599" s="1127"/>
      <c r="D599" s="1127"/>
      <c r="E599" s="1126"/>
      <c r="F599" s="811"/>
      <c r="G599" s="1128"/>
      <c r="H599" s="811"/>
      <c r="I599" s="812"/>
    </row>
    <row r="600" spans="1:9" s="786" customFormat="1" x14ac:dyDescent="0.25">
      <c r="A600" s="1125"/>
      <c r="B600" s="1126"/>
      <c r="C600" s="1127"/>
      <c r="D600" s="1127"/>
      <c r="E600" s="1126"/>
      <c r="F600" s="811"/>
      <c r="G600" s="1128"/>
      <c r="H600" s="811"/>
      <c r="I600" s="812"/>
    </row>
    <row r="601" spans="1:9" s="786" customFormat="1" x14ac:dyDescent="0.25">
      <c r="A601" s="1125"/>
      <c r="B601" s="1126"/>
      <c r="C601" s="1127"/>
      <c r="D601" s="1127"/>
      <c r="E601" s="1126"/>
      <c r="F601" s="811"/>
      <c r="G601" s="1128"/>
      <c r="H601" s="811"/>
      <c r="I601" s="812"/>
    </row>
    <row r="602" spans="1:9" s="786" customFormat="1" x14ac:dyDescent="0.25">
      <c r="A602" s="1125"/>
      <c r="B602" s="1126"/>
      <c r="C602" s="1127"/>
      <c r="D602" s="1127"/>
      <c r="E602" s="1126"/>
      <c r="F602" s="811"/>
      <c r="G602" s="1128"/>
      <c r="H602" s="811"/>
      <c r="I602" s="812"/>
    </row>
    <row r="603" spans="1:9" s="786" customFormat="1" x14ac:dyDescent="0.25">
      <c r="A603" s="1125"/>
      <c r="B603" s="1126"/>
      <c r="C603" s="1127"/>
      <c r="D603" s="1127"/>
      <c r="E603" s="1126"/>
      <c r="F603" s="811"/>
      <c r="G603" s="1128"/>
      <c r="H603" s="811"/>
      <c r="I603" s="812"/>
    </row>
    <row r="604" spans="1:9" s="786" customFormat="1" x14ac:dyDescent="0.25">
      <c r="A604" s="1125"/>
      <c r="B604" s="1126"/>
      <c r="C604" s="1127"/>
      <c r="D604" s="1127"/>
      <c r="E604" s="1126"/>
      <c r="F604" s="811"/>
      <c r="G604" s="1128"/>
      <c r="H604" s="811"/>
      <c r="I604" s="812"/>
    </row>
    <row r="605" spans="1:9" s="786" customFormat="1" x14ac:dyDescent="0.25">
      <c r="A605" s="1125"/>
      <c r="B605" s="1126"/>
      <c r="C605" s="1127"/>
      <c r="D605" s="1127"/>
      <c r="E605" s="1126"/>
      <c r="F605" s="811"/>
      <c r="G605" s="1128"/>
      <c r="H605" s="811"/>
      <c r="I605" s="812"/>
    </row>
    <row r="606" spans="1:9" s="786" customFormat="1" x14ac:dyDescent="0.25">
      <c r="A606" s="1125"/>
      <c r="B606" s="1126"/>
      <c r="C606" s="1127"/>
      <c r="D606" s="1127"/>
      <c r="E606" s="1126"/>
      <c r="F606" s="811"/>
      <c r="G606" s="1128"/>
      <c r="H606" s="811"/>
      <c r="I606" s="812"/>
    </row>
    <row r="607" spans="1:9" s="786" customFormat="1" x14ac:dyDescent="0.25">
      <c r="A607" s="1125"/>
      <c r="B607" s="1126"/>
      <c r="C607" s="1127"/>
      <c r="D607" s="1127"/>
      <c r="E607" s="1126"/>
      <c r="F607" s="811"/>
      <c r="G607" s="1128"/>
      <c r="H607" s="811"/>
      <c r="I607" s="812"/>
    </row>
    <row r="608" spans="1:9" s="786" customFormat="1" x14ac:dyDescent="0.25">
      <c r="A608" s="1125"/>
      <c r="B608" s="1126"/>
      <c r="C608" s="1127"/>
      <c r="D608" s="1127"/>
      <c r="E608" s="1126"/>
      <c r="F608" s="811"/>
      <c r="G608" s="1128"/>
      <c r="H608" s="811"/>
      <c r="I608" s="812"/>
    </row>
    <row r="609" spans="1:9" s="786" customFormat="1" x14ac:dyDescent="0.25">
      <c r="A609" s="1125"/>
      <c r="B609" s="1126"/>
      <c r="C609" s="1127"/>
      <c r="D609" s="1127"/>
      <c r="E609" s="1126"/>
      <c r="F609" s="811"/>
      <c r="G609" s="1128"/>
      <c r="H609" s="811"/>
      <c r="I609" s="812"/>
    </row>
    <row r="610" spans="1:9" s="786" customFormat="1" x14ac:dyDescent="0.25">
      <c r="A610" s="1125"/>
      <c r="B610" s="1126"/>
      <c r="C610" s="1127"/>
      <c r="D610" s="1127"/>
      <c r="E610" s="1126"/>
      <c r="F610" s="811"/>
      <c r="G610" s="1128"/>
      <c r="H610" s="811"/>
      <c r="I610" s="812"/>
    </row>
    <row r="611" spans="1:9" s="786" customFormat="1" x14ac:dyDescent="0.25">
      <c r="A611" s="1125"/>
      <c r="B611" s="1126"/>
      <c r="C611" s="1127"/>
      <c r="D611" s="1127"/>
      <c r="E611" s="1126"/>
      <c r="F611" s="811"/>
      <c r="G611" s="1128"/>
      <c r="H611" s="811"/>
      <c r="I611" s="812"/>
    </row>
    <row r="612" spans="1:9" s="786" customFormat="1" x14ac:dyDescent="0.25">
      <c r="A612" s="1125"/>
      <c r="B612" s="1126"/>
      <c r="C612" s="1127"/>
      <c r="D612" s="1127"/>
      <c r="E612" s="1126"/>
      <c r="F612" s="811"/>
      <c r="G612" s="1128"/>
      <c r="H612" s="811"/>
      <c r="I612" s="812"/>
    </row>
    <row r="613" spans="1:9" s="786" customFormat="1" x14ac:dyDescent="0.25">
      <c r="A613" s="1125"/>
      <c r="B613" s="1126"/>
      <c r="C613" s="1127"/>
      <c r="D613" s="1127"/>
      <c r="E613" s="1126"/>
      <c r="F613" s="811"/>
      <c r="G613" s="1128"/>
      <c r="H613" s="811"/>
      <c r="I613" s="812"/>
    </row>
    <row r="614" spans="1:9" s="786" customFormat="1" x14ac:dyDescent="0.25">
      <c r="A614" s="1125"/>
      <c r="B614" s="1126"/>
      <c r="C614" s="1127"/>
      <c r="D614" s="1127"/>
      <c r="E614" s="1126"/>
      <c r="F614" s="811"/>
      <c r="G614" s="1128"/>
      <c r="H614" s="811"/>
      <c r="I614" s="812"/>
    </row>
    <row r="615" spans="1:9" s="786" customFormat="1" x14ac:dyDescent="0.25">
      <c r="A615" s="1125"/>
      <c r="B615" s="1126"/>
      <c r="C615" s="1127"/>
      <c r="D615" s="1127"/>
      <c r="E615" s="1126"/>
      <c r="F615" s="811"/>
      <c r="G615" s="1128"/>
      <c r="H615" s="811"/>
      <c r="I615" s="812"/>
    </row>
    <row r="616" spans="1:9" s="786" customFormat="1" x14ac:dyDescent="0.25">
      <c r="A616" s="1125"/>
      <c r="B616" s="1126"/>
      <c r="C616" s="1127"/>
      <c r="D616" s="1127"/>
      <c r="E616" s="1126"/>
      <c r="F616" s="811"/>
      <c r="G616" s="1128"/>
      <c r="H616" s="811"/>
      <c r="I616" s="812"/>
    </row>
    <row r="617" spans="1:9" s="786" customFormat="1" x14ac:dyDescent="0.25">
      <c r="A617" s="1125"/>
      <c r="B617" s="1126"/>
      <c r="C617" s="1127"/>
      <c r="D617" s="1127"/>
      <c r="E617" s="1126"/>
      <c r="F617" s="811"/>
      <c r="G617" s="1128"/>
      <c r="H617" s="811"/>
      <c r="I617" s="812"/>
    </row>
    <row r="618" spans="1:9" s="786" customFormat="1" x14ac:dyDescent="0.25">
      <c r="A618" s="1125"/>
      <c r="B618" s="1126"/>
      <c r="C618" s="1127"/>
      <c r="D618" s="1127"/>
      <c r="E618" s="1126"/>
      <c r="F618" s="811"/>
      <c r="G618" s="1128"/>
      <c r="H618" s="811"/>
      <c r="I618" s="812"/>
    </row>
    <row r="619" spans="1:9" s="786" customFormat="1" x14ac:dyDescent="0.25">
      <c r="A619" s="1125"/>
      <c r="B619" s="1126"/>
      <c r="C619" s="1127"/>
      <c r="D619" s="1127"/>
      <c r="E619" s="1126"/>
      <c r="F619" s="811"/>
      <c r="G619" s="1128"/>
      <c r="H619" s="811"/>
      <c r="I619" s="812"/>
    </row>
    <row r="620" spans="1:9" s="786" customFormat="1" x14ac:dyDescent="0.25">
      <c r="A620" s="1125"/>
      <c r="B620" s="1126"/>
      <c r="C620" s="1127"/>
      <c r="D620" s="1127"/>
      <c r="E620" s="1126"/>
      <c r="F620" s="811"/>
      <c r="G620" s="1128"/>
      <c r="H620" s="811"/>
      <c r="I620" s="812"/>
    </row>
    <row r="621" spans="1:9" s="786" customFormat="1" x14ac:dyDescent="0.25">
      <c r="A621" s="1125"/>
      <c r="B621" s="1126"/>
      <c r="C621" s="1127"/>
      <c r="D621" s="1127"/>
      <c r="E621" s="1126"/>
      <c r="F621" s="811"/>
      <c r="G621" s="1128"/>
      <c r="H621" s="811"/>
      <c r="I621" s="812"/>
    </row>
    <row r="622" spans="1:9" s="786" customFormat="1" x14ac:dyDescent="0.25">
      <c r="A622" s="1125"/>
      <c r="B622" s="1126"/>
      <c r="C622" s="1127"/>
      <c r="D622" s="1127"/>
      <c r="E622" s="1126"/>
      <c r="F622" s="811"/>
      <c r="G622" s="1128"/>
      <c r="H622" s="811"/>
      <c r="I622" s="812"/>
    </row>
    <row r="623" spans="1:9" s="786" customFormat="1" x14ac:dyDescent="0.25">
      <c r="A623" s="1125"/>
      <c r="B623" s="1126"/>
      <c r="C623" s="1127"/>
      <c r="D623" s="1127"/>
      <c r="E623" s="1126"/>
      <c r="F623" s="811"/>
      <c r="G623" s="1128"/>
      <c r="H623" s="811"/>
      <c r="I623" s="812"/>
    </row>
    <row r="624" spans="1:9" s="786" customFormat="1" x14ac:dyDescent="0.25">
      <c r="A624" s="1125"/>
      <c r="B624" s="1126"/>
      <c r="C624" s="1127"/>
      <c r="D624" s="1127"/>
      <c r="E624" s="1126"/>
      <c r="F624" s="811"/>
      <c r="G624" s="1128"/>
      <c r="H624" s="811"/>
      <c r="I624" s="812"/>
    </row>
    <row r="625" spans="1:9" s="786" customFormat="1" x14ac:dyDescent="0.25">
      <c r="A625" s="1125"/>
      <c r="B625" s="1126"/>
      <c r="C625" s="1127"/>
      <c r="D625" s="1127"/>
      <c r="E625" s="1126"/>
      <c r="F625" s="811"/>
      <c r="G625" s="1128"/>
      <c r="H625" s="811"/>
      <c r="I625" s="812"/>
    </row>
    <row r="626" spans="1:9" s="786" customFormat="1" x14ac:dyDescent="0.25">
      <c r="A626" s="1125"/>
      <c r="B626" s="1126"/>
      <c r="C626" s="1127"/>
      <c r="D626" s="1127"/>
      <c r="E626" s="1126"/>
      <c r="F626" s="811"/>
      <c r="G626" s="1128"/>
      <c r="H626" s="811"/>
      <c r="I626" s="812"/>
    </row>
    <row r="627" spans="1:9" s="786" customFormat="1" x14ac:dyDescent="0.25">
      <c r="A627" s="1125"/>
      <c r="B627" s="1126"/>
      <c r="C627" s="1127"/>
      <c r="D627" s="1127"/>
      <c r="E627" s="1126"/>
      <c r="F627" s="811"/>
      <c r="G627" s="1128"/>
      <c r="H627" s="811"/>
      <c r="I627" s="812"/>
    </row>
    <row r="628" spans="1:9" s="786" customFormat="1" x14ac:dyDescent="0.25">
      <c r="A628" s="1125"/>
      <c r="B628" s="1126"/>
      <c r="C628" s="1127"/>
      <c r="D628" s="1127"/>
      <c r="E628" s="1126"/>
      <c r="F628" s="811"/>
      <c r="G628" s="1128"/>
      <c r="H628" s="811"/>
      <c r="I628" s="812"/>
    </row>
    <row r="629" spans="1:9" s="786" customFormat="1" x14ac:dyDescent="0.25">
      <c r="A629" s="1125"/>
      <c r="B629" s="1126"/>
      <c r="C629" s="1127"/>
      <c r="D629" s="1127"/>
      <c r="E629" s="1126"/>
      <c r="F629" s="811"/>
      <c r="G629" s="1128"/>
      <c r="H629" s="811"/>
      <c r="I629" s="812"/>
    </row>
    <row r="630" spans="1:9" s="786" customFormat="1" x14ac:dyDescent="0.25">
      <c r="A630" s="1125"/>
      <c r="B630" s="1126"/>
      <c r="C630" s="1127"/>
      <c r="D630" s="1127"/>
      <c r="E630" s="1126"/>
      <c r="F630" s="811"/>
      <c r="G630" s="1128"/>
      <c r="H630" s="811"/>
      <c r="I630" s="812"/>
    </row>
    <row r="631" spans="1:9" s="786" customFormat="1" x14ac:dyDescent="0.25">
      <c r="A631" s="1125"/>
      <c r="B631" s="1126"/>
      <c r="C631" s="1127"/>
      <c r="D631" s="1127"/>
      <c r="E631" s="1126"/>
      <c r="F631" s="811"/>
      <c r="G631" s="1128"/>
      <c r="H631" s="811"/>
      <c r="I631" s="812"/>
    </row>
    <row r="632" spans="1:9" s="786" customFormat="1" x14ac:dyDescent="0.25">
      <c r="A632" s="1125"/>
      <c r="B632" s="1126"/>
      <c r="C632" s="1127"/>
      <c r="D632" s="1127"/>
      <c r="E632" s="1126"/>
      <c r="F632" s="811"/>
      <c r="G632" s="1128"/>
      <c r="H632" s="811"/>
      <c r="I632" s="812"/>
    </row>
    <row r="633" spans="1:9" s="786" customFormat="1" x14ac:dyDescent="0.25">
      <c r="A633" s="1125"/>
      <c r="B633" s="1126"/>
      <c r="C633" s="1127"/>
      <c r="D633" s="1127"/>
      <c r="E633" s="1126"/>
      <c r="F633" s="811"/>
      <c r="G633" s="1128"/>
      <c r="H633" s="811"/>
      <c r="I633" s="812"/>
    </row>
    <row r="634" spans="1:9" s="786" customFormat="1" x14ac:dyDescent="0.25">
      <c r="A634" s="1125"/>
      <c r="B634" s="1126"/>
      <c r="C634" s="1127"/>
      <c r="D634" s="1127"/>
      <c r="E634" s="1126"/>
      <c r="F634" s="811"/>
      <c r="G634" s="1128"/>
      <c r="H634" s="811"/>
      <c r="I634" s="812"/>
    </row>
    <row r="635" spans="1:9" s="786" customFormat="1" x14ac:dyDescent="0.25">
      <c r="A635" s="1125"/>
      <c r="B635" s="1126"/>
      <c r="C635" s="1127"/>
      <c r="D635" s="1127"/>
      <c r="E635" s="1126"/>
      <c r="F635" s="811"/>
      <c r="G635" s="1128"/>
      <c r="H635" s="811"/>
      <c r="I635" s="812"/>
    </row>
    <row r="636" spans="1:9" s="786" customFormat="1" x14ac:dyDescent="0.25">
      <c r="A636" s="1125"/>
      <c r="B636" s="1126"/>
      <c r="C636" s="1127"/>
      <c r="D636" s="1127"/>
      <c r="E636" s="1126"/>
      <c r="F636" s="811"/>
      <c r="G636" s="1128"/>
      <c r="H636" s="811"/>
      <c r="I636" s="812"/>
    </row>
    <row r="637" spans="1:9" s="786" customFormat="1" x14ac:dyDescent="0.25">
      <c r="A637" s="1125"/>
      <c r="B637" s="1126"/>
      <c r="C637" s="1127"/>
      <c r="D637" s="1127"/>
      <c r="E637" s="1126"/>
      <c r="F637" s="811"/>
      <c r="G637" s="1128"/>
      <c r="H637" s="811"/>
      <c r="I637" s="812"/>
    </row>
    <row r="638" spans="1:9" s="786" customFormat="1" x14ac:dyDescent="0.25">
      <c r="A638" s="1125"/>
      <c r="B638" s="1126"/>
      <c r="C638" s="1127"/>
      <c r="D638" s="1127"/>
      <c r="E638" s="1126"/>
      <c r="F638" s="811"/>
      <c r="G638" s="1128"/>
      <c r="H638" s="811"/>
      <c r="I638" s="812"/>
    </row>
    <row r="639" spans="1:9" s="786" customFormat="1" x14ac:dyDescent="0.25">
      <c r="A639" s="1125"/>
      <c r="B639" s="1126"/>
      <c r="C639" s="1127"/>
      <c r="D639" s="1127"/>
      <c r="E639" s="1126"/>
      <c r="F639" s="811"/>
      <c r="G639" s="1128"/>
      <c r="H639" s="811"/>
      <c r="I639" s="812"/>
    </row>
    <row r="640" spans="1:9" s="786" customFormat="1" x14ac:dyDescent="0.25">
      <c r="A640" s="1125"/>
      <c r="B640" s="1126"/>
      <c r="C640" s="1127"/>
      <c r="D640" s="1127"/>
      <c r="E640" s="1126"/>
      <c r="F640" s="811"/>
      <c r="G640" s="1128"/>
      <c r="H640" s="811"/>
      <c r="I640" s="812"/>
    </row>
    <row r="641" spans="1:9" s="786" customFormat="1" x14ac:dyDescent="0.25">
      <c r="A641" s="1125"/>
      <c r="B641" s="1126"/>
      <c r="C641" s="1127"/>
      <c r="D641" s="1127"/>
      <c r="E641" s="1126"/>
      <c r="F641" s="811"/>
      <c r="G641" s="1128"/>
      <c r="H641" s="811"/>
      <c r="I641" s="812"/>
    </row>
    <row r="642" spans="1:9" s="786" customFormat="1" x14ac:dyDescent="0.25">
      <c r="A642" s="1125"/>
      <c r="B642" s="1126"/>
      <c r="C642" s="1127"/>
      <c r="D642" s="1127"/>
      <c r="E642" s="1126"/>
      <c r="F642" s="811"/>
      <c r="G642" s="1128"/>
      <c r="H642" s="811"/>
      <c r="I642" s="812"/>
    </row>
    <row r="643" spans="1:9" s="786" customFormat="1" x14ac:dyDescent="0.25">
      <c r="A643" s="1125"/>
      <c r="B643" s="1126"/>
      <c r="C643" s="1127"/>
      <c r="D643" s="1127"/>
      <c r="E643" s="1126"/>
      <c r="F643" s="811"/>
      <c r="G643" s="1128"/>
      <c r="H643" s="811"/>
      <c r="I643" s="812"/>
    </row>
    <row r="644" spans="1:9" s="786" customFormat="1" x14ac:dyDescent="0.25">
      <c r="A644" s="1125"/>
      <c r="B644" s="1126"/>
      <c r="C644" s="1127"/>
      <c r="D644" s="1127"/>
      <c r="E644" s="1126"/>
      <c r="F644" s="811"/>
      <c r="G644" s="1128"/>
      <c r="H644" s="811"/>
      <c r="I644" s="812"/>
    </row>
    <row r="645" spans="1:9" s="786" customFormat="1" x14ac:dyDescent="0.25">
      <c r="A645" s="1125"/>
      <c r="B645" s="1126"/>
      <c r="C645" s="1127"/>
      <c r="D645" s="1127"/>
      <c r="E645" s="1126"/>
      <c r="F645" s="811"/>
      <c r="G645" s="1128"/>
      <c r="H645" s="811"/>
      <c r="I645" s="812"/>
    </row>
    <row r="646" spans="1:9" s="786" customFormat="1" x14ac:dyDescent="0.25">
      <c r="A646" s="1125"/>
      <c r="B646" s="1126"/>
      <c r="C646" s="1127"/>
      <c r="D646" s="1127"/>
      <c r="E646" s="1126"/>
      <c r="F646" s="811"/>
      <c r="G646" s="1128"/>
      <c r="H646" s="811"/>
      <c r="I646" s="812"/>
    </row>
    <row r="647" spans="1:9" s="786" customFormat="1" x14ac:dyDescent="0.25">
      <c r="A647" s="1125"/>
      <c r="B647" s="1126"/>
      <c r="C647" s="1127"/>
      <c r="D647" s="1127"/>
      <c r="E647" s="1126"/>
      <c r="F647" s="811"/>
      <c r="G647" s="1128"/>
      <c r="H647" s="811"/>
      <c r="I647" s="812"/>
    </row>
    <row r="648" spans="1:9" s="786" customFormat="1" x14ac:dyDescent="0.25">
      <c r="A648" s="1125"/>
      <c r="B648" s="1126"/>
      <c r="C648" s="1127"/>
      <c r="D648" s="1127"/>
      <c r="E648" s="1126"/>
      <c r="F648" s="811"/>
      <c r="G648" s="1128"/>
      <c r="H648" s="811"/>
      <c r="I648" s="812"/>
    </row>
    <row r="649" spans="1:9" s="786" customFormat="1" x14ac:dyDescent="0.25">
      <c r="A649" s="1125"/>
      <c r="B649" s="1126"/>
      <c r="C649" s="1127"/>
      <c r="D649" s="1127"/>
      <c r="E649" s="1126"/>
      <c r="F649" s="811"/>
      <c r="G649" s="1128"/>
      <c r="H649" s="811"/>
      <c r="I649" s="812"/>
    </row>
    <row r="650" spans="1:9" s="786" customFormat="1" x14ac:dyDescent="0.25">
      <c r="A650" s="1125"/>
      <c r="B650" s="1126"/>
      <c r="C650" s="1127"/>
      <c r="D650" s="1127"/>
      <c r="E650" s="1126"/>
      <c r="F650" s="811"/>
      <c r="G650" s="1128"/>
      <c r="H650" s="811"/>
      <c r="I650" s="812"/>
    </row>
    <row r="651" spans="1:9" s="786" customFormat="1" x14ac:dyDescent="0.25">
      <c r="A651" s="1125"/>
      <c r="B651" s="1126"/>
      <c r="C651" s="1127"/>
      <c r="D651" s="1127"/>
      <c r="E651" s="1126"/>
      <c r="F651" s="811"/>
      <c r="G651" s="1128"/>
      <c r="H651" s="811"/>
      <c r="I651" s="812"/>
    </row>
    <row r="652" spans="1:9" s="786" customFormat="1" x14ac:dyDescent="0.25">
      <c r="A652" s="1125"/>
      <c r="B652" s="1126"/>
      <c r="C652" s="1127"/>
      <c r="D652" s="1127"/>
      <c r="E652" s="1126"/>
      <c r="F652" s="811"/>
      <c r="G652" s="1128"/>
      <c r="H652" s="811"/>
      <c r="I652" s="812"/>
    </row>
    <row r="653" spans="1:9" s="786" customFormat="1" x14ac:dyDescent="0.25">
      <c r="A653" s="1125"/>
      <c r="B653" s="1126"/>
      <c r="C653" s="1127"/>
      <c r="D653" s="1127"/>
      <c r="E653" s="1126"/>
      <c r="F653" s="811"/>
      <c r="G653" s="1128"/>
      <c r="H653" s="811"/>
      <c r="I653" s="812"/>
    </row>
    <row r="654" spans="1:9" s="786" customFormat="1" x14ac:dyDescent="0.25">
      <c r="A654" s="1125"/>
      <c r="B654" s="1126"/>
      <c r="C654" s="1127"/>
      <c r="D654" s="1127"/>
      <c r="E654" s="1126"/>
      <c r="F654" s="811"/>
      <c r="G654" s="1128"/>
      <c r="H654" s="811"/>
      <c r="I654" s="812"/>
    </row>
    <row r="655" spans="1:9" s="786" customFormat="1" x14ac:dyDescent="0.25">
      <c r="A655" s="1125"/>
      <c r="B655" s="1126"/>
      <c r="C655" s="1127"/>
      <c r="D655" s="1127"/>
      <c r="E655" s="1126"/>
      <c r="F655" s="811"/>
      <c r="G655" s="1128"/>
      <c r="H655" s="811"/>
      <c r="I655" s="812"/>
    </row>
    <row r="656" spans="1:9" s="786" customFormat="1" x14ac:dyDescent="0.25">
      <c r="A656" s="1125"/>
      <c r="B656" s="1126"/>
      <c r="C656" s="1127"/>
      <c r="D656" s="1127"/>
      <c r="E656" s="1126"/>
      <c r="F656" s="811"/>
      <c r="G656" s="1128"/>
      <c r="H656" s="811"/>
      <c r="I656" s="812"/>
    </row>
    <row r="657" spans="1:9" s="786" customFormat="1" x14ac:dyDescent="0.25">
      <c r="A657" s="1125"/>
      <c r="B657" s="1126"/>
      <c r="C657" s="1127"/>
      <c r="D657" s="1127"/>
      <c r="E657" s="1126"/>
      <c r="F657" s="811"/>
      <c r="G657" s="1128"/>
      <c r="H657" s="811"/>
      <c r="I657" s="812"/>
    </row>
    <row r="658" spans="1:9" s="786" customFormat="1" x14ac:dyDescent="0.25">
      <c r="A658" s="1125"/>
      <c r="B658" s="1126"/>
      <c r="C658" s="1127"/>
      <c r="D658" s="1127"/>
      <c r="E658" s="1126"/>
      <c r="F658" s="811"/>
      <c r="G658" s="1128"/>
      <c r="H658" s="811"/>
      <c r="I658" s="812"/>
    </row>
    <row r="659" spans="1:9" s="786" customFormat="1" x14ac:dyDescent="0.25">
      <c r="A659" s="1125"/>
      <c r="B659" s="1126"/>
      <c r="C659" s="1127"/>
      <c r="D659" s="1127"/>
      <c r="E659" s="1126"/>
      <c r="F659" s="811"/>
      <c r="G659" s="1128"/>
      <c r="H659" s="811"/>
      <c r="I659" s="812"/>
    </row>
    <row r="660" spans="1:9" s="786" customFormat="1" x14ac:dyDescent="0.25">
      <c r="A660" s="1125"/>
      <c r="B660" s="1126"/>
      <c r="C660" s="1127"/>
      <c r="D660" s="1127"/>
      <c r="E660" s="1126"/>
      <c r="F660" s="811"/>
      <c r="G660" s="1128"/>
      <c r="H660" s="811"/>
      <c r="I660" s="812"/>
    </row>
    <row r="661" spans="1:9" s="786" customFormat="1" x14ac:dyDescent="0.25">
      <c r="A661" s="1125"/>
      <c r="B661" s="1126"/>
      <c r="C661" s="1127"/>
      <c r="D661" s="1127"/>
      <c r="E661" s="1126"/>
      <c r="F661" s="811"/>
      <c r="G661" s="1128"/>
      <c r="H661" s="811"/>
      <c r="I661" s="812"/>
    </row>
    <row r="662" spans="1:9" s="786" customFormat="1" x14ac:dyDescent="0.25">
      <c r="A662" s="1125"/>
      <c r="B662" s="1126"/>
      <c r="C662" s="1127"/>
      <c r="D662" s="1127"/>
      <c r="E662" s="1126"/>
      <c r="F662" s="811"/>
      <c r="G662" s="1128"/>
      <c r="H662" s="811"/>
      <c r="I662" s="812"/>
    </row>
    <row r="663" spans="1:9" s="786" customFormat="1" x14ac:dyDescent="0.25">
      <c r="A663" s="1125"/>
      <c r="B663" s="1126"/>
      <c r="C663" s="1127"/>
      <c r="D663" s="1127"/>
      <c r="E663" s="1126"/>
      <c r="F663" s="811"/>
      <c r="G663" s="1128"/>
      <c r="H663" s="811"/>
      <c r="I663" s="812"/>
    </row>
    <row r="664" spans="1:9" s="786" customFormat="1" x14ac:dyDescent="0.25">
      <c r="A664" s="1125"/>
      <c r="B664" s="1126"/>
      <c r="C664" s="1127"/>
      <c r="D664" s="1127"/>
      <c r="E664" s="1126"/>
      <c r="F664" s="811"/>
      <c r="G664" s="1128"/>
      <c r="H664" s="811"/>
      <c r="I664" s="812"/>
    </row>
    <row r="665" spans="1:9" s="786" customFormat="1" x14ac:dyDescent="0.25">
      <c r="A665" s="1125"/>
      <c r="B665" s="1126"/>
      <c r="C665" s="1127"/>
      <c r="D665" s="1127"/>
      <c r="E665" s="1126"/>
      <c r="F665" s="811"/>
      <c r="G665" s="1128"/>
      <c r="H665" s="811"/>
      <c r="I665" s="812"/>
    </row>
    <row r="666" spans="1:9" s="786" customFormat="1" x14ac:dyDescent="0.25">
      <c r="A666" s="1125"/>
      <c r="B666" s="1126"/>
      <c r="C666" s="1127"/>
      <c r="D666" s="1127"/>
      <c r="E666" s="1126"/>
      <c r="F666" s="811"/>
      <c r="G666" s="1128"/>
      <c r="H666" s="811"/>
      <c r="I666" s="812"/>
    </row>
    <row r="667" spans="1:9" s="786" customFormat="1" x14ac:dyDescent="0.25">
      <c r="A667" s="1125"/>
      <c r="B667" s="1126"/>
      <c r="C667" s="1127"/>
      <c r="D667" s="1127"/>
      <c r="E667" s="1126"/>
      <c r="F667" s="811"/>
      <c r="G667" s="1128"/>
      <c r="H667" s="811"/>
      <c r="I667" s="812"/>
    </row>
    <row r="668" spans="1:9" s="786" customFormat="1" x14ac:dyDescent="0.25">
      <c r="A668" s="1125"/>
      <c r="B668" s="1126"/>
      <c r="C668" s="1127"/>
      <c r="D668" s="1127"/>
      <c r="E668" s="1126"/>
      <c r="F668" s="811"/>
      <c r="G668" s="1128"/>
      <c r="H668" s="811"/>
      <c r="I668" s="812"/>
    </row>
    <row r="669" spans="1:9" s="786" customFormat="1" x14ac:dyDescent="0.25">
      <c r="A669" s="1125"/>
      <c r="B669" s="1126"/>
      <c r="C669" s="1127"/>
      <c r="D669" s="1127"/>
      <c r="E669" s="1126"/>
      <c r="F669" s="811"/>
      <c r="G669" s="1128"/>
      <c r="H669" s="811"/>
      <c r="I669" s="812"/>
    </row>
    <row r="670" spans="1:9" s="786" customFormat="1" x14ac:dyDescent="0.25">
      <c r="A670" s="1125"/>
      <c r="B670" s="1126"/>
      <c r="C670" s="1127"/>
      <c r="D670" s="1127"/>
      <c r="E670" s="1126"/>
      <c r="F670" s="811"/>
      <c r="G670" s="1128"/>
      <c r="H670" s="811"/>
      <c r="I670" s="812"/>
    </row>
    <row r="671" spans="1:9" s="786" customFormat="1" x14ac:dyDescent="0.25">
      <c r="A671" s="1125"/>
      <c r="B671" s="1126"/>
      <c r="C671" s="1127"/>
      <c r="D671" s="1127"/>
      <c r="E671" s="1126"/>
      <c r="F671" s="811"/>
      <c r="G671" s="1128"/>
      <c r="H671" s="811"/>
      <c r="I671" s="812"/>
    </row>
    <row r="672" spans="1:9" s="786" customFormat="1" x14ac:dyDescent="0.25">
      <c r="A672" s="1125"/>
      <c r="B672" s="1126"/>
      <c r="C672" s="1127"/>
      <c r="D672" s="1127"/>
      <c r="E672" s="1126"/>
      <c r="F672" s="811"/>
      <c r="G672" s="1128"/>
      <c r="H672" s="811"/>
      <c r="I672" s="812"/>
    </row>
    <row r="673" spans="1:9" s="786" customFormat="1" x14ac:dyDescent="0.25">
      <c r="A673" s="1125"/>
      <c r="B673" s="1126"/>
      <c r="C673" s="1127"/>
      <c r="D673" s="1127"/>
      <c r="E673" s="1126"/>
      <c r="F673" s="811"/>
      <c r="G673" s="1128"/>
      <c r="H673" s="811"/>
      <c r="I673" s="812"/>
    </row>
    <row r="674" spans="1:9" s="786" customFormat="1" x14ac:dyDescent="0.25">
      <c r="A674" s="1125"/>
      <c r="B674" s="1126"/>
      <c r="C674" s="1127"/>
      <c r="D674" s="1127"/>
      <c r="E674" s="1126"/>
      <c r="F674" s="811"/>
      <c r="G674" s="1128"/>
      <c r="H674" s="811"/>
      <c r="I674" s="812"/>
    </row>
    <row r="675" spans="1:9" s="786" customFormat="1" x14ac:dyDescent="0.25">
      <c r="A675" s="1125"/>
      <c r="B675" s="1126"/>
      <c r="C675" s="1127"/>
      <c r="D675" s="1127"/>
      <c r="E675" s="1126"/>
      <c r="F675" s="811"/>
      <c r="G675" s="1128"/>
      <c r="H675" s="811"/>
      <c r="I675" s="812"/>
    </row>
    <row r="676" spans="1:9" s="786" customFormat="1" x14ac:dyDescent="0.25">
      <c r="A676" s="1125"/>
      <c r="B676" s="1126"/>
      <c r="C676" s="1127"/>
      <c r="D676" s="1127"/>
      <c r="E676" s="1126"/>
      <c r="F676" s="811"/>
      <c r="G676" s="1128"/>
      <c r="H676" s="811"/>
      <c r="I676" s="812"/>
    </row>
    <row r="677" spans="1:9" s="786" customFormat="1" x14ac:dyDescent="0.25">
      <c r="A677" s="1125"/>
      <c r="B677" s="1126"/>
      <c r="C677" s="1127"/>
      <c r="D677" s="1127"/>
      <c r="E677" s="1126"/>
      <c r="F677" s="811"/>
      <c r="G677" s="1128"/>
      <c r="H677" s="811"/>
      <c r="I677" s="812"/>
    </row>
    <row r="678" spans="1:9" s="786" customFormat="1" x14ac:dyDescent="0.25">
      <c r="A678" s="1125"/>
      <c r="B678" s="1126"/>
      <c r="C678" s="1127"/>
      <c r="D678" s="1127"/>
      <c r="E678" s="1126"/>
      <c r="F678" s="811"/>
      <c r="G678" s="1128"/>
      <c r="H678" s="811"/>
      <c r="I678" s="812"/>
    </row>
    <row r="679" spans="1:9" s="786" customFormat="1" x14ac:dyDescent="0.25">
      <c r="A679" s="1125"/>
      <c r="B679" s="1126"/>
      <c r="C679" s="1127"/>
      <c r="D679" s="1127"/>
      <c r="E679" s="1126"/>
      <c r="F679" s="811"/>
      <c r="G679" s="1128"/>
      <c r="H679" s="811"/>
      <c r="I679" s="812"/>
    </row>
    <row r="680" spans="1:9" s="786" customFormat="1" x14ac:dyDescent="0.25">
      <c r="A680" s="1125"/>
      <c r="B680" s="1126"/>
      <c r="C680" s="1127"/>
      <c r="D680" s="1127"/>
      <c r="E680" s="1126"/>
      <c r="F680" s="811"/>
      <c r="G680" s="1128"/>
      <c r="H680" s="811"/>
      <c r="I680" s="812"/>
    </row>
    <row r="681" spans="1:9" s="786" customFormat="1" x14ac:dyDescent="0.25">
      <c r="A681" s="1125"/>
      <c r="B681" s="1126"/>
      <c r="C681" s="1127"/>
      <c r="D681" s="1127"/>
      <c r="E681" s="1126"/>
      <c r="F681" s="811"/>
      <c r="G681" s="1128"/>
      <c r="H681" s="811"/>
      <c r="I681" s="812"/>
    </row>
    <row r="682" spans="1:9" s="786" customFormat="1" x14ac:dyDescent="0.25">
      <c r="A682" s="1125"/>
      <c r="B682" s="1126"/>
      <c r="C682" s="1127"/>
      <c r="D682" s="1127"/>
      <c r="E682" s="1126"/>
      <c r="F682" s="811"/>
      <c r="G682" s="1128"/>
      <c r="H682" s="811"/>
      <c r="I682" s="812"/>
    </row>
    <row r="683" spans="1:9" s="786" customFormat="1" x14ac:dyDescent="0.25">
      <c r="A683" s="1125"/>
      <c r="B683" s="1126"/>
      <c r="C683" s="1127"/>
      <c r="D683" s="1127"/>
      <c r="E683" s="1126"/>
      <c r="F683" s="811"/>
      <c r="G683" s="1128"/>
      <c r="H683" s="811"/>
      <c r="I683" s="812"/>
    </row>
    <row r="684" spans="1:9" s="786" customFormat="1" x14ac:dyDescent="0.25">
      <c r="A684" s="1125"/>
      <c r="B684" s="1126"/>
      <c r="C684" s="1127"/>
      <c r="D684" s="1127"/>
      <c r="E684" s="1126"/>
      <c r="F684" s="811"/>
      <c r="G684" s="1128"/>
      <c r="H684" s="811"/>
      <c r="I684" s="812"/>
    </row>
    <row r="685" spans="1:9" s="786" customFormat="1" x14ac:dyDescent="0.25">
      <c r="A685" s="1125"/>
      <c r="B685" s="1126"/>
      <c r="C685" s="1127"/>
      <c r="D685" s="1127"/>
      <c r="E685" s="1126"/>
      <c r="F685" s="811"/>
      <c r="G685" s="1128"/>
      <c r="H685" s="811"/>
      <c r="I685" s="812"/>
    </row>
    <row r="686" spans="1:9" s="786" customFormat="1" x14ac:dyDescent="0.25">
      <c r="A686" s="1125"/>
      <c r="B686" s="1126"/>
      <c r="C686" s="1127"/>
      <c r="D686" s="1127"/>
      <c r="E686" s="1126"/>
      <c r="F686" s="811"/>
      <c r="G686" s="1128"/>
      <c r="H686" s="811"/>
      <c r="I686" s="812"/>
    </row>
    <row r="687" spans="1:9" s="786" customFormat="1" x14ac:dyDescent="0.25">
      <c r="A687" s="1125"/>
      <c r="B687" s="1126"/>
      <c r="C687" s="1127"/>
      <c r="D687" s="1127"/>
      <c r="E687" s="1126"/>
      <c r="F687" s="811"/>
      <c r="G687" s="1128"/>
      <c r="H687" s="811"/>
      <c r="I687" s="812"/>
    </row>
    <row r="688" spans="1:9" s="786" customFormat="1" x14ac:dyDescent="0.25">
      <c r="A688" s="1125"/>
      <c r="B688" s="1126"/>
      <c r="C688" s="1127"/>
      <c r="D688" s="1127"/>
      <c r="E688" s="1126"/>
      <c r="F688" s="811"/>
      <c r="G688" s="1128"/>
      <c r="H688" s="811"/>
      <c r="I688" s="812"/>
    </row>
    <row r="689" spans="1:9" s="786" customFormat="1" x14ac:dyDescent="0.25">
      <c r="A689" s="1125"/>
      <c r="B689" s="1126"/>
      <c r="C689" s="1127"/>
      <c r="D689" s="1127"/>
      <c r="E689" s="1126"/>
      <c r="F689" s="811"/>
      <c r="G689" s="1128"/>
      <c r="H689" s="811"/>
      <c r="I689" s="812"/>
    </row>
    <row r="690" spans="1:9" s="786" customFormat="1" x14ac:dyDescent="0.25">
      <c r="A690" s="1125"/>
      <c r="B690" s="1126"/>
      <c r="C690" s="1127"/>
      <c r="D690" s="1127"/>
      <c r="E690" s="1126"/>
      <c r="F690" s="811"/>
      <c r="G690" s="1128"/>
      <c r="H690" s="811"/>
      <c r="I690" s="812"/>
    </row>
    <row r="691" spans="1:9" s="786" customFormat="1" x14ac:dyDescent="0.25">
      <c r="A691" s="1125"/>
      <c r="B691" s="1126"/>
      <c r="C691" s="1127"/>
      <c r="D691" s="1127"/>
      <c r="E691" s="1126"/>
      <c r="F691" s="811"/>
      <c r="G691" s="1128"/>
      <c r="H691" s="811"/>
      <c r="I691" s="812"/>
    </row>
    <row r="692" spans="1:9" s="786" customFormat="1" x14ac:dyDescent="0.25">
      <c r="A692" s="1125"/>
      <c r="B692" s="1126"/>
      <c r="C692" s="1127"/>
      <c r="D692" s="1127"/>
      <c r="E692" s="1126"/>
      <c r="F692" s="811"/>
      <c r="G692" s="1128"/>
      <c r="H692" s="811"/>
      <c r="I692" s="812"/>
    </row>
    <row r="693" spans="1:9" s="786" customFormat="1" x14ac:dyDescent="0.25">
      <c r="A693" s="1125"/>
      <c r="B693" s="1126"/>
      <c r="C693" s="1127"/>
      <c r="D693" s="1127"/>
      <c r="E693" s="1126"/>
      <c r="F693" s="811"/>
      <c r="G693" s="1128"/>
      <c r="H693" s="811"/>
      <c r="I693" s="812"/>
    </row>
    <row r="694" spans="1:9" s="786" customFormat="1" x14ac:dyDescent="0.25">
      <c r="A694" s="1125"/>
      <c r="B694" s="1126"/>
      <c r="C694" s="1127"/>
      <c r="D694" s="1127"/>
      <c r="E694" s="1126"/>
      <c r="F694" s="811"/>
      <c r="G694" s="1128"/>
      <c r="H694" s="811"/>
      <c r="I694" s="812"/>
    </row>
    <row r="695" spans="1:9" s="786" customFormat="1" x14ac:dyDescent="0.25">
      <c r="A695" s="1125"/>
      <c r="B695" s="1126"/>
      <c r="C695" s="1127"/>
      <c r="D695" s="1127"/>
      <c r="E695" s="1126"/>
      <c r="F695" s="811"/>
      <c r="G695" s="1128"/>
      <c r="H695" s="811"/>
      <c r="I695" s="812"/>
    </row>
    <row r="696" spans="1:9" s="786" customFormat="1" x14ac:dyDescent="0.25">
      <c r="A696" s="1125"/>
      <c r="B696" s="1126"/>
      <c r="C696" s="1127"/>
      <c r="D696" s="1127"/>
      <c r="E696" s="1126"/>
      <c r="F696" s="811"/>
      <c r="G696" s="1128"/>
      <c r="H696" s="811"/>
      <c r="I696" s="812"/>
    </row>
    <row r="697" spans="1:9" s="786" customFormat="1" x14ac:dyDescent="0.25">
      <c r="A697" s="1125"/>
      <c r="B697" s="1126"/>
      <c r="C697" s="1127"/>
      <c r="D697" s="1127"/>
      <c r="E697" s="1126"/>
      <c r="F697" s="811"/>
      <c r="G697" s="1128"/>
      <c r="H697" s="811"/>
      <c r="I697" s="812"/>
    </row>
    <row r="698" spans="1:9" s="786" customFormat="1" x14ac:dyDescent="0.25">
      <c r="A698" s="1125"/>
      <c r="B698" s="1126"/>
      <c r="C698" s="1127"/>
      <c r="D698" s="1127"/>
      <c r="E698" s="1126"/>
      <c r="F698" s="811"/>
      <c r="G698" s="1128"/>
      <c r="H698" s="811"/>
      <c r="I698" s="812"/>
    </row>
    <row r="699" spans="1:9" s="786" customFormat="1" x14ac:dyDescent="0.25">
      <c r="A699" s="1125"/>
      <c r="B699" s="1126"/>
      <c r="C699" s="1127"/>
      <c r="D699" s="1127"/>
      <c r="E699" s="1126"/>
      <c r="F699" s="811"/>
      <c r="G699" s="1128"/>
      <c r="H699" s="811"/>
      <c r="I699" s="812"/>
    </row>
    <row r="700" spans="1:9" s="786" customFormat="1" x14ac:dyDescent="0.25">
      <c r="A700" s="1125"/>
      <c r="B700" s="1126"/>
      <c r="C700" s="1127"/>
      <c r="D700" s="1127"/>
      <c r="E700" s="1126"/>
      <c r="F700" s="811"/>
      <c r="G700" s="1128"/>
      <c r="H700" s="811"/>
      <c r="I700" s="812"/>
    </row>
    <row r="701" spans="1:9" s="786" customFormat="1" x14ac:dyDescent="0.25">
      <c r="A701" s="1125"/>
      <c r="B701" s="1126"/>
      <c r="C701" s="1127"/>
      <c r="D701" s="1127"/>
      <c r="E701" s="1126"/>
      <c r="F701" s="811"/>
      <c r="G701" s="1128"/>
      <c r="H701" s="811"/>
      <c r="I701" s="812"/>
    </row>
    <row r="702" spans="1:9" s="786" customFormat="1" x14ac:dyDescent="0.25">
      <c r="A702" s="1125"/>
      <c r="B702" s="1126"/>
      <c r="C702" s="1127"/>
      <c r="D702" s="1127"/>
      <c r="E702" s="1126"/>
      <c r="F702" s="811"/>
      <c r="G702" s="1128"/>
      <c r="H702" s="811"/>
      <c r="I702" s="812"/>
    </row>
    <row r="703" spans="1:9" s="786" customFormat="1" x14ac:dyDescent="0.25">
      <c r="A703" s="1125"/>
      <c r="B703" s="1126"/>
      <c r="C703" s="1127"/>
      <c r="D703" s="1127"/>
      <c r="E703" s="1126"/>
      <c r="F703" s="811"/>
      <c r="G703" s="1128"/>
      <c r="H703" s="811"/>
      <c r="I703" s="812"/>
    </row>
    <row r="704" spans="1:9" s="786" customFormat="1" x14ac:dyDescent="0.25">
      <c r="A704" s="1125"/>
      <c r="B704" s="1126"/>
      <c r="C704" s="1127"/>
      <c r="D704" s="1127"/>
      <c r="E704" s="1126"/>
      <c r="F704" s="811"/>
      <c r="G704" s="1128"/>
      <c r="H704" s="811"/>
      <c r="I704" s="812"/>
    </row>
    <row r="705" spans="1:9" s="786" customFormat="1" x14ac:dyDescent="0.25">
      <c r="A705" s="1125"/>
      <c r="B705" s="1126"/>
      <c r="C705" s="1127"/>
      <c r="D705" s="1127"/>
      <c r="E705" s="1126"/>
      <c r="F705" s="811"/>
      <c r="G705" s="1128"/>
      <c r="H705" s="811"/>
      <c r="I705" s="812"/>
    </row>
    <row r="706" spans="1:9" s="786" customFormat="1" x14ac:dyDescent="0.25">
      <c r="A706" s="1125"/>
      <c r="B706" s="1126"/>
      <c r="C706" s="1127"/>
      <c r="D706" s="1127"/>
      <c r="E706" s="1126"/>
      <c r="F706" s="811"/>
      <c r="G706" s="1128"/>
      <c r="H706" s="811"/>
      <c r="I706" s="812"/>
    </row>
    <row r="707" spans="1:9" s="786" customFormat="1" x14ac:dyDescent="0.25">
      <c r="A707" s="1125"/>
      <c r="B707" s="1126"/>
      <c r="C707" s="1127"/>
      <c r="D707" s="1127"/>
      <c r="E707" s="1126"/>
      <c r="F707" s="811"/>
      <c r="G707" s="1128"/>
      <c r="H707" s="811"/>
      <c r="I707" s="812"/>
    </row>
    <row r="708" spans="1:9" s="786" customFormat="1" x14ac:dyDescent="0.25">
      <c r="A708" s="1125"/>
      <c r="B708" s="1126"/>
      <c r="C708" s="1127"/>
      <c r="D708" s="1127"/>
      <c r="E708" s="1126"/>
      <c r="F708" s="811"/>
      <c r="G708" s="1128"/>
      <c r="H708" s="811"/>
      <c r="I708" s="812"/>
    </row>
    <row r="709" spans="1:9" s="786" customFormat="1" x14ac:dyDescent="0.25">
      <c r="A709" s="1125"/>
      <c r="B709" s="1126"/>
      <c r="C709" s="1127"/>
      <c r="D709" s="1127"/>
      <c r="E709" s="1126"/>
      <c r="F709" s="811"/>
      <c r="G709" s="1128"/>
      <c r="H709" s="811"/>
      <c r="I709" s="812"/>
    </row>
    <row r="710" spans="1:9" s="786" customFormat="1" x14ac:dyDescent="0.25">
      <c r="A710" s="1125"/>
      <c r="B710" s="1126"/>
      <c r="C710" s="1127"/>
      <c r="D710" s="1127"/>
      <c r="E710" s="1126"/>
      <c r="F710" s="811"/>
      <c r="G710" s="1128"/>
      <c r="H710" s="811"/>
      <c r="I710" s="812"/>
    </row>
    <row r="711" spans="1:9" s="786" customFormat="1" x14ac:dyDescent="0.25">
      <c r="A711" s="1125"/>
      <c r="B711" s="1126"/>
      <c r="C711" s="1127"/>
      <c r="D711" s="1127"/>
      <c r="E711" s="1126"/>
      <c r="F711" s="811"/>
      <c r="G711" s="1128"/>
      <c r="H711" s="811"/>
      <c r="I711" s="812"/>
    </row>
    <row r="712" spans="1:9" s="786" customFormat="1" x14ac:dyDescent="0.25">
      <c r="A712" s="1125"/>
      <c r="B712" s="1126"/>
      <c r="C712" s="1127"/>
      <c r="D712" s="1127"/>
      <c r="E712" s="1126"/>
      <c r="F712" s="811"/>
      <c r="G712" s="1128"/>
      <c r="H712" s="811"/>
      <c r="I712" s="812"/>
    </row>
    <row r="713" spans="1:9" s="786" customFormat="1" x14ac:dyDescent="0.25">
      <c r="A713" s="1125"/>
      <c r="B713" s="1126"/>
      <c r="C713" s="1127"/>
      <c r="D713" s="1127"/>
      <c r="E713" s="1126"/>
      <c r="F713" s="811"/>
      <c r="G713" s="1128"/>
      <c r="H713" s="811"/>
      <c r="I713" s="812"/>
    </row>
    <row r="714" spans="1:9" s="786" customFormat="1" x14ac:dyDescent="0.25">
      <c r="A714" s="1125"/>
      <c r="B714" s="1126"/>
      <c r="C714" s="1127"/>
      <c r="D714" s="1127"/>
      <c r="E714" s="1126"/>
      <c r="F714" s="811"/>
      <c r="G714" s="1128"/>
      <c r="H714" s="811"/>
      <c r="I714" s="812"/>
    </row>
    <row r="715" spans="1:9" s="786" customFormat="1" x14ac:dyDescent="0.25">
      <c r="A715" s="1125"/>
      <c r="B715" s="1126"/>
      <c r="C715" s="1127"/>
      <c r="D715" s="1127"/>
      <c r="E715" s="1126"/>
      <c r="F715" s="811"/>
      <c r="G715" s="1128"/>
      <c r="H715" s="811"/>
      <c r="I715" s="812"/>
    </row>
    <row r="716" spans="1:9" s="786" customFormat="1" x14ac:dyDescent="0.25">
      <c r="A716" s="1125"/>
      <c r="B716" s="1126"/>
      <c r="C716" s="1127"/>
      <c r="D716" s="1127"/>
      <c r="E716" s="1126"/>
      <c r="F716" s="811"/>
      <c r="G716" s="1128"/>
      <c r="H716" s="811"/>
      <c r="I716" s="812"/>
    </row>
    <row r="717" spans="1:9" s="786" customFormat="1" x14ac:dyDescent="0.25">
      <c r="A717" s="1125"/>
      <c r="B717" s="1126"/>
      <c r="C717" s="1127"/>
      <c r="D717" s="1127"/>
      <c r="E717" s="1126"/>
      <c r="F717" s="811"/>
      <c r="G717" s="1128"/>
      <c r="H717" s="811"/>
      <c r="I717" s="812"/>
    </row>
    <row r="718" spans="1:9" s="786" customFormat="1" x14ac:dyDescent="0.25">
      <c r="A718" s="1125"/>
      <c r="B718" s="1126"/>
      <c r="C718" s="1127"/>
      <c r="D718" s="1127"/>
      <c r="E718" s="1126"/>
      <c r="F718" s="811"/>
      <c r="G718" s="1128"/>
      <c r="H718" s="811"/>
      <c r="I718" s="812"/>
    </row>
    <row r="719" spans="1:9" s="786" customFormat="1" x14ac:dyDescent="0.25">
      <c r="A719" s="1125"/>
      <c r="B719" s="1126"/>
      <c r="C719" s="1127"/>
      <c r="D719" s="1127"/>
      <c r="E719" s="1126"/>
      <c r="F719" s="811"/>
      <c r="G719" s="1128"/>
      <c r="H719" s="811"/>
      <c r="I719" s="812"/>
    </row>
    <row r="720" spans="1:9" s="786" customFormat="1" x14ac:dyDescent="0.25">
      <c r="A720" s="1125"/>
      <c r="B720" s="1126"/>
      <c r="C720" s="1127"/>
      <c r="D720" s="1127"/>
      <c r="E720" s="1126"/>
      <c r="F720" s="811"/>
      <c r="G720" s="1128"/>
      <c r="H720" s="811"/>
      <c r="I720" s="812"/>
    </row>
    <row r="721" spans="1:9" s="786" customFormat="1" x14ac:dyDescent="0.25">
      <c r="A721" s="1125"/>
      <c r="B721" s="1126"/>
      <c r="C721" s="1127"/>
      <c r="D721" s="1127"/>
      <c r="E721" s="1126"/>
      <c r="F721" s="811"/>
      <c r="G721" s="1128"/>
      <c r="H721" s="811"/>
      <c r="I721" s="812"/>
    </row>
    <row r="722" spans="1:9" s="786" customFormat="1" x14ac:dyDescent="0.25">
      <c r="A722" s="1125"/>
      <c r="B722" s="1126"/>
      <c r="C722" s="1127"/>
      <c r="D722" s="1127"/>
      <c r="E722" s="1126"/>
      <c r="F722" s="811"/>
      <c r="G722" s="1128"/>
      <c r="H722" s="811"/>
      <c r="I722" s="812"/>
    </row>
    <row r="723" spans="1:9" s="786" customFormat="1" x14ac:dyDescent="0.25">
      <c r="A723" s="1125"/>
      <c r="B723" s="1126"/>
      <c r="C723" s="1127"/>
      <c r="D723" s="1127"/>
      <c r="E723" s="1126"/>
      <c r="F723" s="811"/>
      <c r="G723" s="1128"/>
      <c r="H723" s="811"/>
      <c r="I723" s="812"/>
    </row>
    <row r="724" spans="1:9" s="786" customFormat="1" x14ac:dyDescent="0.25">
      <c r="A724" s="1125"/>
      <c r="B724" s="1126"/>
      <c r="C724" s="1127"/>
      <c r="D724" s="1127"/>
      <c r="E724" s="1126"/>
      <c r="F724" s="811"/>
      <c r="G724" s="1128"/>
      <c r="H724" s="811"/>
      <c r="I724" s="812"/>
    </row>
    <row r="725" spans="1:9" s="786" customFormat="1" x14ac:dyDescent="0.25">
      <c r="A725" s="1125"/>
      <c r="B725" s="1126"/>
      <c r="C725" s="1127"/>
      <c r="D725" s="1127"/>
      <c r="E725" s="1126"/>
      <c r="F725" s="811"/>
      <c r="G725" s="1128"/>
      <c r="H725" s="811"/>
      <c r="I725" s="812"/>
    </row>
    <row r="726" spans="1:9" s="786" customFormat="1" x14ac:dyDescent="0.25">
      <c r="A726" s="1125"/>
      <c r="B726" s="1126"/>
      <c r="C726" s="1127"/>
      <c r="D726" s="1127"/>
      <c r="E726" s="1126"/>
      <c r="F726" s="811"/>
      <c r="G726" s="1128"/>
      <c r="H726" s="811"/>
      <c r="I726" s="812"/>
    </row>
    <row r="727" spans="1:9" s="786" customFormat="1" x14ac:dyDescent="0.25">
      <c r="A727" s="1125"/>
      <c r="B727" s="1126"/>
      <c r="C727" s="1127"/>
      <c r="D727" s="1127"/>
      <c r="E727" s="1126"/>
      <c r="F727" s="811"/>
      <c r="G727" s="1128"/>
      <c r="H727" s="811"/>
      <c r="I727" s="812"/>
    </row>
    <row r="728" spans="1:9" s="786" customFormat="1" x14ac:dyDescent="0.25">
      <c r="A728" s="1125"/>
      <c r="B728" s="1126"/>
      <c r="C728" s="1127"/>
      <c r="D728" s="1127"/>
      <c r="E728" s="1126"/>
      <c r="F728" s="811"/>
      <c r="G728" s="1128"/>
      <c r="H728" s="811"/>
      <c r="I728" s="812"/>
    </row>
    <row r="729" spans="1:9" s="786" customFormat="1" x14ac:dyDescent="0.25">
      <c r="A729" s="1125"/>
      <c r="B729" s="1126"/>
      <c r="C729" s="1127"/>
      <c r="D729" s="1127"/>
      <c r="E729" s="1126"/>
      <c r="F729" s="811"/>
      <c r="G729" s="1128"/>
      <c r="H729" s="811"/>
      <c r="I729" s="812"/>
    </row>
    <row r="730" spans="1:9" s="786" customFormat="1" x14ac:dyDescent="0.25">
      <c r="A730" s="1125"/>
      <c r="B730" s="1126"/>
      <c r="C730" s="1127"/>
      <c r="D730" s="1127"/>
      <c r="E730" s="1126"/>
      <c r="F730" s="811"/>
      <c r="G730" s="1128"/>
      <c r="H730" s="811"/>
      <c r="I730" s="812"/>
    </row>
    <row r="731" spans="1:9" s="786" customFormat="1" x14ac:dyDescent="0.25">
      <c r="A731" s="1125"/>
      <c r="B731" s="1126"/>
      <c r="C731" s="1127"/>
      <c r="D731" s="1127"/>
      <c r="E731" s="1126"/>
      <c r="F731" s="811"/>
      <c r="G731" s="1128"/>
      <c r="H731" s="811"/>
      <c r="I731" s="812"/>
    </row>
    <row r="732" spans="1:9" s="786" customFormat="1" x14ac:dyDescent="0.25">
      <c r="A732" s="1125"/>
      <c r="B732" s="1126"/>
      <c r="C732" s="1127"/>
      <c r="D732" s="1127"/>
      <c r="E732" s="1126"/>
      <c r="F732" s="811"/>
      <c r="G732" s="1128"/>
      <c r="H732" s="811"/>
      <c r="I732" s="812"/>
    </row>
    <row r="733" spans="1:9" s="786" customFormat="1" x14ac:dyDescent="0.25">
      <c r="A733" s="1125"/>
      <c r="B733" s="1126"/>
      <c r="C733" s="1127"/>
      <c r="D733" s="1127"/>
      <c r="E733" s="1126"/>
      <c r="F733" s="811"/>
      <c r="G733" s="1128"/>
      <c r="H733" s="811"/>
      <c r="I733" s="812"/>
    </row>
    <row r="734" spans="1:9" s="786" customFormat="1" x14ac:dyDescent="0.25">
      <c r="A734" s="1125"/>
      <c r="B734" s="1126"/>
      <c r="C734" s="1127"/>
      <c r="D734" s="1127"/>
      <c r="E734" s="1126"/>
      <c r="F734" s="811"/>
      <c r="G734" s="1128"/>
      <c r="H734" s="811"/>
      <c r="I734" s="812"/>
    </row>
    <row r="735" spans="1:9" s="786" customFormat="1" x14ac:dyDescent="0.25">
      <c r="A735" s="1125"/>
      <c r="B735" s="1126"/>
      <c r="C735" s="1127"/>
      <c r="D735" s="1127"/>
      <c r="E735" s="1126"/>
      <c r="F735" s="811"/>
      <c r="G735" s="1128"/>
      <c r="H735" s="811"/>
      <c r="I735" s="812"/>
    </row>
    <row r="736" spans="1:9" s="786" customFormat="1" x14ac:dyDescent="0.25">
      <c r="A736" s="1125"/>
      <c r="B736" s="1126"/>
      <c r="C736" s="1127"/>
      <c r="D736" s="1127"/>
      <c r="E736" s="1126"/>
      <c r="F736" s="811"/>
      <c r="G736" s="1128"/>
      <c r="H736" s="811"/>
      <c r="I736" s="812"/>
    </row>
    <row r="737" spans="1:9" s="786" customFormat="1" x14ac:dyDescent="0.25">
      <c r="A737" s="1125"/>
      <c r="B737" s="1126"/>
      <c r="C737" s="1127"/>
      <c r="D737" s="1127"/>
      <c r="E737" s="1126"/>
      <c r="F737" s="811"/>
      <c r="G737" s="1128"/>
      <c r="H737" s="811"/>
      <c r="I737" s="812"/>
    </row>
    <row r="738" spans="1:9" s="786" customFormat="1" x14ac:dyDescent="0.25">
      <c r="A738" s="1125"/>
      <c r="B738" s="1126"/>
      <c r="C738" s="1127"/>
      <c r="D738" s="1127"/>
      <c r="E738" s="1126"/>
      <c r="F738" s="811"/>
      <c r="G738" s="1128"/>
      <c r="H738" s="811"/>
      <c r="I738" s="812"/>
    </row>
    <row r="739" spans="1:9" s="786" customFormat="1" x14ac:dyDescent="0.25">
      <c r="A739" s="1125"/>
      <c r="B739" s="1126"/>
      <c r="C739" s="1127"/>
      <c r="D739" s="1127"/>
      <c r="E739" s="1126"/>
      <c r="F739" s="811"/>
      <c r="G739" s="1128"/>
      <c r="H739" s="811"/>
      <c r="I739" s="812"/>
    </row>
    <row r="740" spans="1:9" s="786" customFormat="1" x14ac:dyDescent="0.25">
      <c r="A740" s="1125"/>
      <c r="B740" s="1126"/>
      <c r="C740" s="1127"/>
      <c r="D740" s="1127"/>
      <c r="E740" s="1126"/>
      <c r="F740" s="811"/>
      <c r="G740" s="1128"/>
      <c r="H740" s="811"/>
      <c r="I740" s="812"/>
    </row>
    <row r="741" spans="1:9" s="786" customFormat="1" x14ac:dyDescent="0.25">
      <c r="A741" s="1125"/>
      <c r="B741" s="1126"/>
      <c r="C741" s="1127"/>
      <c r="D741" s="1127"/>
      <c r="E741" s="1126"/>
      <c r="F741" s="811"/>
      <c r="G741" s="1128"/>
      <c r="H741" s="811"/>
      <c r="I741" s="812"/>
    </row>
    <row r="742" spans="1:9" s="786" customFormat="1" x14ac:dyDescent="0.25">
      <c r="A742" s="1125"/>
      <c r="B742" s="1126"/>
      <c r="C742" s="1127"/>
      <c r="D742" s="1127"/>
      <c r="E742" s="1126"/>
      <c r="F742" s="811"/>
      <c r="G742" s="1128"/>
      <c r="H742" s="811"/>
      <c r="I742" s="812"/>
    </row>
    <row r="743" spans="1:9" s="786" customFormat="1" x14ac:dyDescent="0.25">
      <c r="A743" s="1125"/>
      <c r="B743" s="1126"/>
      <c r="C743" s="1127"/>
      <c r="D743" s="1127"/>
      <c r="E743" s="1126"/>
      <c r="F743" s="811"/>
      <c r="G743" s="1128"/>
      <c r="H743" s="811"/>
      <c r="I743" s="812"/>
    </row>
    <row r="744" spans="1:9" s="786" customFormat="1" x14ac:dyDescent="0.25">
      <c r="A744" s="1125"/>
      <c r="B744" s="1126"/>
      <c r="C744" s="1127"/>
      <c r="D744" s="1127"/>
      <c r="E744" s="1126"/>
      <c r="F744" s="811"/>
      <c r="G744" s="1128"/>
      <c r="H744" s="811"/>
      <c r="I744" s="812"/>
    </row>
    <row r="745" spans="1:9" s="786" customFormat="1" x14ac:dyDescent="0.25">
      <c r="A745" s="1125"/>
      <c r="B745" s="1126"/>
      <c r="C745" s="1127"/>
      <c r="D745" s="1127"/>
      <c r="E745" s="1126"/>
      <c r="F745" s="811"/>
      <c r="G745" s="1128"/>
      <c r="H745" s="811"/>
      <c r="I745" s="812"/>
    </row>
    <row r="746" spans="1:9" s="786" customFormat="1" x14ac:dyDescent="0.25">
      <c r="A746" s="1125"/>
      <c r="B746" s="1126"/>
      <c r="C746" s="1127"/>
      <c r="D746" s="1127"/>
      <c r="E746" s="1126"/>
      <c r="F746" s="811"/>
      <c r="G746" s="1128"/>
      <c r="H746" s="811"/>
      <c r="I746" s="812"/>
    </row>
    <row r="747" spans="1:9" s="786" customFormat="1" x14ac:dyDescent="0.25">
      <c r="A747" s="1125"/>
      <c r="B747" s="1126"/>
      <c r="C747" s="1127"/>
      <c r="D747" s="1127"/>
      <c r="E747" s="1126"/>
      <c r="F747" s="811"/>
      <c r="G747" s="1128"/>
      <c r="H747" s="811"/>
      <c r="I747" s="812"/>
    </row>
    <row r="748" spans="1:9" s="786" customFormat="1" x14ac:dyDescent="0.25">
      <c r="A748" s="1125"/>
      <c r="B748" s="1126"/>
      <c r="C748" s="1127"/>
      <c r="D748" s="1127"/>
      <c r="E748" s="1126"/>
      <c r="F748" s="811"/>
      <c r="G748" s="1128"/>
      <c r="H748" s="811"/>
      <c r="I748" s="812"/>
    </row>
    <row r="749" spans="1:9" s="786" customFormat="1" x14ac:dyDescent="0.25">
      <c r="A749" s="1125"/>
      <c r="B749" s="1126"/>
      <c r="C749" s="1127"/>
      <c r="D749" s="1127"/>
      <c r="E749" s="1126"/>
      <c r="F749" s="811"/>
      <c r="G749" s="1128"/>
      <c r="H749" s="811"/>
      <c r="I749" s="812"/>
    </row>
    <row r="750" spans="1:9" s="786" customFormat="1" x14ac:dyDescent="0.25">
      <c r="A750" s="1125"/>
      <c r="B750" s="1126"/>
      <c r="C750" s="1127"/>
      <c r="D750" s="1127"/>
      <c r="E750" s="1126"/>
      <c r="F750" s="811"/>
      <c r="G750" s="1128"/>
      <c r="H750" s="811"/>
      <c r="I750" s="812"/>
    </row>
    <row r="751" spans="1:9" s="786" customFormat="1" x14ac:dyDescent="0.25">
      <c r="A751" s="1125"/>
      <c r="B751" s="1126"/>
      <c r="C751" s="1127"/>
      <c r="D751" s="1127"/>
      <c r="E751" s="1126"/>
      <c r="F751" s="811"/>
      <c r="G751" s="1128"/>
      <c r="H751" s="811"/>
      <c r="I751" s="812"/>
    </row>
    <row r="752" spans="1:9" s="786" customFormat="1" x14ac:dyDescent="0.25">
      <c r="A752" s="1125"/>
      <c r="B752" s="1126"/>
      <c r="C752" s="1127"/>
      <c r="D752" s="1127"/>
      <c r="E752" s="1126"/>
      <c r="F752" s="811"/>
      <c r="G752" s="1128"/>
      <c r="H752" s="811"/>
      <c r="I752" s="812"/>
    </row>
    <row r="753" spans="1:9" s="786" customFormat="1" x14ac:dyDescent="0.25">
      <c r="A753" s="1125"/>
      <c r="B753" s="1126"/>
      <c r="C753" s="1127"/>
      <c r="D753" s="1127"/>
      <c r="E753" s="1126"/>
      <c r="F753" s="811"/>
      <c r="G753" s="1128"/>
      <c r="H753" s="811"/>
      <c r="I753" s="812"/>
    </row>
    <row r="754" spans="1:9" s="786" customFormat="1" x14ac:dyDescent="0.25">
      <c r="A754" s="1125"/>
      <c r="B754" s="1126"/>
      <c r="C754" s="1127"/>
      <c r="D754" s="1127"/>
      <c r="E754" s="1126"/>
      <c r="F754" s="811"/>
      <c r="G754" s="1128"/>
      <c r="H754" s="811"/>
      <c r="I754" s="812"/>
    </row>
    <row r="755" spans="1:9" s="786" customFormat="1" x14ac:dyDescent="0.25">
      <c r="A755" s="1125"/>
      <c r="B755" s="1126"/>
      <c r="C755" s="1127"/>
      <c r="D755" s="1127"/>
      <c r="E755" s="1126"/>
      <c r="F755" s="811"/>
      <c r="G755" s="1128"/>
      <c r="H755" s="811"/>
      <c r="I755" s="812"/>
    </row>
    <row r="756" spans="1:9" s="786" customFormat="1" x14ac:dyDescent="0.25">
      <c r="A756" s="1125"/>
      <c r="B756" s="1126"/>
      <c r="C756" s="1127"/>
      <c r="D756" s="1127"/>
      <c r="E756" s="1126"/>
      <c r="F756" s="811"/>
      <c r="G756" s="1128"/>
      <c r="H756" s="811"/>
      <c r="I756" s="812"/>
    </row>
    <row r="757" spans="1:9" s="786" customFormat="1" x14ac:dyDescent="0.25">
      <c r="A757" s="1125"/>
      <c r="B757" s="1126"/>
      <c r="C757" s="1127"/>
      <c r="D757" s="1127"/>
      <c r="E757" s="1126"/>
      <c r="F757" s="811"/>
      <c r="G757" s="1128"/>
      <c r="H757" s="811"/>
      <c r="I757" s="812"/>
    </row>
    <row r="758" spans="1:9" s="786" customFormat="1" x14ac:dyDescent="0.25">
      <c r="A758" s="1125"/>
      <c r="B758" s="1126"/>
      <c r="C758" s="1127"/>
      <c r="D758" s="1127"/>
      <c r="E758" s="1126"/>
      <c r="F758" s="811"/>
      <c r="G758" s="1128"/>
      <c r="H758" s="811"/>
      <c r="I758" s="812"/>
    </row>
    <row r="759" spans="1:9" s="786" customFormat="1" x14ac:dyDescent="0.25">
      <c r="A759" s="1125"/>
      <c r="B759" s="1126"/>
      <c r="C759" s="1127"/>
      <c r="D759" s="1127"/>
      <c r="E759" s="1126"/>
      <c r="F759" s="811"/>
      <c r="G759" s="1128"/>
      <c r="H759" s="811"/>
      <c r="I759" s="812"/>
    </row>
    <row r="760" spans="1:9" s="786" customFormat="1" x14ac:dyDescent="0.25">
      <c r="A760" s="1125"/>
      <c r="B760" s="1126"/>
      <c r="C760" s="1127"/>
      <c r="D760" s="1127"/>
      <c r="E760" s="1126"/>
      <c r="F760" s="811"/>
      <c r="G760" s="1128"/>
      <c r="H760" s="811"/>
      <c r="I760" s="812"/>
    </row>
    <row r="761" spans="1:9" s="786" customFormat="1" x14ac:dyDescent="0.25">
      <c r="A761" s="1125"/>
      <c r="B761" s="1126"/>
      <c r="C761" s="1127"/>
      <c r="D761" s="1127"/>
      <c r="E761" s="1126"/>
      <c r="F761" s="811"/>
      <c r="G761" s="1128"/>
      <c r="H761" s="811"/>
      <c r="I761" s="812"/>
    </row>
    <row r="762" spans="1:9" s="786" customFormat="1" x14ac:dyDescent="0.25">
      <c r="A762" s="1125"/>
      <c r="B762" s="1126"/>
      <c r="C762" s="1127"/>
      <c r="D762" s="1127"/>
      <c r="E762" s="1126"/>
      <c r="F762" s="811"/>
      <c r="G762" s="1128"/>
      <c r="H762" s="811"/>
      <c r="I762" s="812"/>
    </row>
    <row r="763" spans="1:9" s="786" customFormat="1" x14ac:dyDescent="0.25">
      <c r="A763" s="1125"/>
      <c r="B763" s="1126"/>
      <c r="C763" s="1127"/>
      <c r="D763" s="1127"/>
      <c r="E763" s="1126"/>
      <c r="F763" s="811"/>
      <c r="G763" s="1128"/>
      <c r="H763" s="811"/>
      <c r="I763" s="812"/>
    </row>
    <row r="764" spans="1:9" s="786" customFormat="1" x14ac:dyDescent="0.25">
      <c r="A764" s="1125"/>
      <c r="B764" s="1126"/>
      <c r="C764" s="1127"/>
      <c r="D764" s="1127"/>
      <c r="E764" s="1126"/>
      <c r="F764" s="811"/>
      <c r="G764" s="1128"/>
      <c r="H764" s="811"/>
      <c r="I764" s="812"/>
    </row>
    <row r="765" spans="1:9" s="786" customFormat="1" x14ac:dyDescent="0.25">
      <c r="A765" s="1125"/>
      <c r="B765" s="1126"/>
      <c r="C765" s="1127"/>
      <c r="D765" s="1127"/>
      <c r="E765" s="1126"/>
      <c r="F765" s="811"/>
      <c r="G765" s="1128"/>
      <c r="H765" s="811"/>
      <c r="I765" s="812"/>
    </row>
    <row r="766" spans="1:9" s="786" customFormat="1" x14ac:dyDescent="0.25">
      <c r="A766" s="1125"/>
      <c r="B766" s="1126"/>
      <c r="C766" s="1127"/>
      <c r="D766" s="1127"/>
      <c r="E766" s="1126"/>
      <c r="F766" s="811"/>
      <c r="G766" s="1128"/>
      <c r="H766" s="811"/>
      <c r="I766" s="812"/>
    </row>
    <row r="767" spans="1:9" s="786" customFormat="1" x14ac:dyDescent="0.25">
      <c r="A767" s="1125"/>
      <c r="B767" s="1126"/>
      <c r="C767" s="1127"/>
      <c r="D767" s="1127"/>
      <c r="E767" s="1126"/>
      <c r="F767" s="811"/>
      <c r="G767" s="1128"/>
      <c r="H767" s="811"/>
      <c r="I767" s="812"/>
    </row>
    <row r="768" spans="1:9" s="786" customFormat="1" x14ac:dyDescent="0.25">
      <c r="A768" s="1125"/>
      <c r="B768" s="1126"/>
      <c r="C768" s="1127"/>
      <c r="D768" s="1127"/>
      <c r="E768" s="1126"/>
      <c r="F768" s="811"/>
      <c r="G768" s="1128"/>
      <c r="H768" s="811"/>
      <c r="I768" s="812"/>
    </row>
    <row r="769" spans="1:9" s="786" customFormat="1" x14ac:dyDescent="0.25">
      <c r="A769" s="1125"/>
      <c r="B769" s="1126"/>
      <c r="C769" s="1127"/>
      <c r="D769" s="1127"/>
      <c r="E769" s="1126"/>
      <c r="F769" s="811"/>
      <c r="G769" s="1128"/>
      <c r="H769" s="811"/>
      <c r="I769" s="812"/>
    </row>
    <row r="770" spans="1:9" s="786" customFormat="1" x14ac:dyDescent="0.25">
      <c r="A770" s="1125"/>
      <c r="B770" s="1126"/>
      <c r="C770" s="1127"/>
      <c r="D770" s="1127"/>
      <c r="E770" s="1126"/>
      <c r="F770" s="811"/>
      <c r="G770" s="1128"/>
      <c r="H770" s="811"/>
      <c r="I770" s="812"/>
    </row>
    <row r="771" spans="1:9" s="786" customFormat="1" x14ac:dyDescent="0.25">
      <c r="A771" s="1125"/>
      <c r="B771" s="1126"/>
      <c r="C771" s="1127"/>
      <c r="D771" s="1127"/>
      <c r="E771" s="1126"/>
      <c r="F771" s="811"/>
      <c r="G771" s="1128"/>
      <c r="H771" s="811"/>
      <c r="I771" s="812"/>
    </row>
    <row r="772" spans="1:9" s="786" customFormat="1" x14ac:dyDescent="0.25">
      <c r="A772" s="1125"/>
      <c r="B772" s="1126"/>
      <c r="C772" s="1127"/>
      <c r="D772" s="1127"/>
      <c r="E772" s="1126"/>
      <c r="F772" s="811"/>
      <c r="G772" s="1128"/>
      <c r="H772" s="811"/>
      <c r="I772" s="812"/>
    </row>
    <row r="773" spans="1:9" s="786" customFormat="1" x14ac:dyDescent="0.25">
      <c r="A773" s="1125"/>
      <c r="B773" s="1126"/>
      <c r="C773" s="1127"/>
      <c r="D773" s="1127"/>
      <c r="E773" s="1126"/>
      <c r="F773" s="811"/>
      <c r="G773" s="1128"/>
      <c r="H773" s="811"/>
      <c r="I773" s="812"/>
    </row>
    <row r="774" spans="1:9" s="786" customFormat="1" x14ac:dyDescent="0.25">
      <c r="A774" s="1125"/>
      <c r="B774" s="1126"/>
      <c r="C774" s="1127"/>
      <c r="D774" s="1127"/>
      <c r="E774" s="1126"/>
      <c r="F774" s="811"/>
      <c r="G774" s="1128"/>
      <c r="H774" s="811"/>
      <c r="I774" s="812"/>
    </row>
    <row r="775" spans="1:9" s="786" customFormat="1" x14ac:dyDescent="0.25">
      <c r="A775" s="1125"/>
      <c r="B775" s="1126"/>
      <c r="C775" s="1127"/>
      <c r="D775" s="1127"/>
      <c r="E775" s="1126"/>
      <c r="F775" s="811"/>
      <c r="G775" s="1128"/>
      <c r="H775" s="811"/>
      <c r="I775" s="812"/>
    </row>
    <row r="776" spans="1:9" s="786" customFormat="1" x14ac:dyDescent="0.25">
      <c r="A776" s="1125"/>
      <c r="B776" s="1126"/>
      <c r="C776" s="1127"/>
      <c r="D776" s="1127"/>
      <c r="E776" s="1126"/>
      <c r="F776" s="811"/>
      <c r="G776" s="1128"/>
      <c r="H776" s="811"/>
      <c r="I776" s="812"/>
    </row>
    <row r="777" spans="1:9" s="786" customFormat="1" x14ac:dyDescent="0.25">
      <c r="A777" s="1125"/>
      <c r="B777" s="1126"/>
      <c r="C777" s="1127"/>
      <c r="D777" s="1127"/>
      <c r="E777" s="1126"/>
      <c r="F777" s="811"/>
      <c r="G777" s="1128"/>
      <c r="H777" s="811"/>
      <c r="I777" s="812"/>
    </row>
    <row r="778" spans="1:9" s="786" customFormat="1" x14ac:dyDescent="0.25">
      <c r="A778" s="1125"/>
      <c r="B778" s="1126"/>
      <c r="C778" s="1127"/>
      <c r="D778" s="1127"/>
      <c r="E778" s="1126"/>
      <c r="F778" s="811"/>
      <c r="G778" s="1128"/>
      <c r="H778" s="811"/>
      <c r="I778" s="812"/>
    </row>
    <row r="779" spans="1:9" s="786" customFormat="1" x14ac:dyDescent="0.25">
      <c r="A779" s="1125"/>
      <c r="B779" s="1126"/>
      <c r="C779" s="1127"/>
      <c r="D779" s="1127"/>
      <c r="E779" s="1126"/>
      <c r="F779" s="811"/>
      <c r="G779" s="1128"/>
      <c r="H779" s="811"/>
      <c r="I779" s="812"/>
    </row>
    <row r="780" spans="1:9" s="786" customFormat="1" x14ac:dyDescent="0.25">
      <c r="A780" s="1125"/>
      <c r="B780" s="1126"/>
      <c r="C780" s="1127"/>
      <c r="D780" s="1127"/>
      <c r="E780" s="1126"/>
      <c r="F780" s="811"/>
      <c r="G780" s="1128"/>
      <c r="H780" s="811"/>
      <c r="I780" s="812"/>
    </row>
    <row r="781" spans="1:9" s="786" customFormat="1" x14ac:dyDescent="0.25">
      <c r="A781" s="1125"/>
      <c r="B781" s="1126"/>
      <c r="C781" s="1127"/>
      <c r="D781" s="1127"/>
      <c r="E781" s="1126"/>
      <c r="F781" s="811"/>
      <c r="G781" s="1128"/>
      <c r="H781" s="811"/>
      <c r="I781" s="812"/>
    </row>
    <row r="782" spans="1:9" s="786" customFormat="1" x14ac:dyDescent="0.25">
      <c r="A782" s="1125"/>
      <c r="B782" s="1126"/>
      <c r="C782" s="1127"/>
      <c r="D782" s="1127"/>
      <c r="E782" s="1126"/>
      <c r="F782" s="811"/>
      <c r="G782" s="1128"/>
      <c r="H782" s="811"/>
      <c r="I782" s="812"/>
    </row>
    <row r="783" spans="1:9" s="786" customFormat="1" x14ac:dyDescent="0.25">
      <c r="A783" s="1125"/>
      <c r="B783" s="1126"/>
      <c r="C783" s="1127"/>
      <c r="D783" s="1127"/>
      <c r="E783" s="1126"/>
      <c r="F783" s="811"/>
      <c r="G783" s="1128"/>
      <c r="H783" s="811"/>
      <c r="I783" s="812"/>
    </row>
    <row r="784" spans="1:9" s="786" customFormat="1" x14ac:dyDescent="0.25">
      <c r="A784" s="1125"/>
      <c r="B784" s="1126"/>
      <c r="C784" s="1127"/>
      <c r="D784" s="1127"/>
      <c r="E784" s="1126"/>
      <c r="F784" s="811"/>
      <c r="G784" s="1128"/>
      <c r="H784" s="811"/>
      <c r="I784" s="812"/>
    </row>
    <row r="785" spans="1:9" s="786" customFormat="1" x14ac:dyDescent="0.25">
      <c r="A785" s="1125"/>
      <c r="B785" s="1126"/>
      <c r="C785" s="1127"/>
      <c r="D785" s="1127"/>
      <c r="E785" s="1126"/>
      <c r="F785" s="811"/>
      <c r="G785" s="1128"/>
      <c r="H785" s="811"/>
      <c r="I785" s="812"/>
    </row>
    <row r="786" spans="1:9" s="786" customFormat="1" x14ac:dyDescent="0.25">
      <c r="A786" s="1125"/>
      <c r="B786" s="1126"/>
      <c r="C786" s="1127"/>
      <c r="D786" s="1127"/>
      <c r="E786" s="1126"/>
      <c r="F786" s="811"/>
      <c r="G786" s="1128"/>
      <c r="H786" s="811"/>
      <c r="I786" s="812"/>
    </row>
    <row r="787" spans="1:9" s="786" customFormat="1" x14ac:dyDescent="0.25">
      <c r="A787" s="1125"/>
      <c r="B787" s="1126"/>
      <c r="C787" s="1127"/>
      <c r="D787" s="1127"/>
      <c r="E787" s="1126"/>
      <c r="F787" s="811"/>
      <c r="G787" s="1128"/>
      <c r="H787" s="811"/>
      <c r="I787" s="812"/>
    </row>
    <row r="788" spans="1:9" s="786" customFormat="1" x14ac:dyDescent="0.25">
      <c r="A788" s="1125"/>
      <c r="B788" s="1126"/>
      <c r="C788" s="1127"/>
      <c r="D788" s="1127"/>
      <c r="E788" s="1126"/>
      <c r="F788" s="811"/>
      <c r="G788" s="1128"/>
      <c r="H788" s="811"/>
      <c r="I788" s="812"/>
    </row>
    <row r="789" spans="1:9" s="786" customFormat="1" x14ac:dyDescent="0.25">
      <c r="A789" s="1125"/>
      <c r="B789" s="1126"/>
      <c r="C789" s="1127"/>
      <c r="D789" s="1127"/>
      <c r="E789" s="1126"/>
      <c r="F789" s="811"/>
      <c r="G789" s="1128"/>
      <c r="H789" s="811"/>
      <c r="I789" s="812"/>
    </row>
    <row r="790" spans="1:9" s="786" customFormat="1" x14ac:dyDescent="0.25">
      <c r="A790" s="1125"/>
      <c r="B790" s="1126"/>
      <c r="C790" s="1127"/>
      <c r="D790" s="1127"/>
      <c r="E790" s="1126"/>
      <c r="F790" s="811"/>
      <c r="G790" s="1128"/>
      <c r="H790" s="811"/>
      <c r="I790" s="812"/>
    </row>
    <row r="791" spans="1:9" s="786" customFormat="1" x14ac:dyDescent="0.25">
      <c r="A791" s="1125"/>
      <c r="B791" s="1126"/>
      <c r="C791" s="1127"/>
      <c r="D791" s="1127"/>
      <c r="E791" s="1126"/>
      <c r="F791" s="811"/>
      <c r="G791" s="1128"/>
      <c r="H791" s="811"/>
      <c r="I791" s="812"/>
    </row>
    <row r="792" spans="1:9" s="786" customFormat="1" x14ac:dyDescent="0.25">
      <c r="A792" s="1125"/>
      <c r="B792" s="1126"/>
      <c r="C792" s="1127"/>
      <c r="D792" s="1127"/>
      <c r="E792" s="1126"/>
      <c r="F792" s="811"/>
      <c r="G792" s="1128"/>
      <c r="H792" s="811"/>
      <c r="I792" s="812"/>
    </row>
    <row r="793" spans="1:9" s="786" customFormat="1" x14ac:dyDescent="0.25">
      <c r="A793" s="1125"/>
      <c r="B793" s="1126"/>
      <c r="C793" s="1127"/>
      <c r="D793" s="1127"/>
      <c r="E793" s="1126"/>
      <c r="F793" s="811"/>
      <c r="G793" s="1128"/>
      <c r="H793" s="811"/>
      <c r="I793" s="812"/>
    </row>
    <row r="794" spans="1:9" s="786" customFormat="1" x14ac:dyDescent="0.25">
      <c r="A794" s="1125"/>
      <c r="B794" s="1126"/>
      <c r="C794" s="1127"/>
      <c r="D794" s="1127"/>
      <c r="E794" s="1126"/>
      <c r="F794" s="811"/>
      <c r="G794" s="1128"/>
      <c r="H794" s="811"/>
      <c r="I794" s="812"/>
    </row>
    <row r="795" spans="1:9" s="786" customFormat="1" x14ac:dyDescent="0.25">
      <c r="A795" s="1125"/>
      <c r="B795" s="1126"/>
      <c r="C795" s="1127"/>
      <c r="D795" s="1127"/>
      <c r="E795" s="1126"/>
      <c r="F795" s="811"/>
      <c r="G795" s="1128"/>
      <c r="H795" s="811"/>
      <c r="I795" s="812"/>
    </row>
    <row r="796" spans="1:9" s="786" customFormat="1" x14ac:dyDescent="0.25">
      <c r="A796" s="1125"/>
      <c r="B796" s="1126"/>
      <c r="C796" s="1127"/>
      <c r="D796" s="1127"/>
      <c r="E796" s="1126"/>
      <c r="F796" s="811"/>
      <c r="G796" s="1128"/>
      <c r="H796" s="811"/>
      <c r="I796" s="812"/>
    </row>
    <row r="797" spans="1:9" s="786" customFormat="1" x14ac:dyDescent="0.25">
      <c r="A797" s="1125"/>
      <c r="B797" s="1126"/>
      <c r="C797" s="1127"/>
      <c r="D797" s="1127"/>
      <c r="E797" s="1126"/>
      <c r="F797" s="811"/>
      <c r="G797" s="1128"/>
      <c r="H797" s="811"/>
      <c r="I797" s="812"/>
    </row>
    <row r="798" spans="1:9" s="786" customFormat="1" x14ac:dyDescent="0.25">
      <c r="A798" s="1125"/>
      <c r="B798" s="1126"/>
      <c r="C798" s="1127"/>
      <c r="D798" s="1127"/>
      <c r="E798" s="1126"/>
      <c r="F798" s="811"/>
      <c r="G798" s="1128"/>
      <c r="H798" s="811"/>
      <c r="I798" s="812"/>
    </row>
    <row r="799" spans="1:9" s="786" customFormat="1" x14ac:dyDescent="0.25">
      <c r="A799" s="1125"/>
      <c r="B799" s="1126"/>
      <c r="C799" s="1127"/>
      <c r="D799" s="1127"/>
      <c r="E799" s="1126"/>
      <c r="F799" s="811"/>
      <c r="G799" s="1128"/>
      <c r="H799" s="811"/>
      <c r="I799" s="812"/>
    </row>
    <row r="800" spans="1:9" s="786" customFormat="1" x14ac:dyDescent="0.25">
      <c r="A800" s="1125"/>
      <c r="B800" s="1126"/>
      <c r="C800" s="1127"/>
      <c r="D800" s="1127"/>
      <c r="E800" s="1126"/>
      <c r="F800" s="811"/>
      <c r="G800" s="1128"/>
      <c r="H800" s="811"/>
      <c r="I800" s="812"/>
    </row>
    <row r="801" spans="1:9" s="786" customFormat="1" x14ac:dyDescent="0.25">
      <c r="A801" s="1125"/>
      <c r="B801" s="1126"/>
      <c r="C801" s="1127"/>
      <c r="D801" s="1127"/>
      <c r="E801" s="1126"/>
      <c r="F801" s="811"/>
      <c r="G801" s="1128"/>
      <c r="H801" s="811"/>
      <c r="I801" s="812"/>
    </row>
    <row r="802" spans="1:9" s="786" customFormat="1" x14ac:dyDescent="0.25">
      <c r="A802" s="1125"/>
      <c r="B802" s="1126"/>
      <c r="C802" s="1127"/>
      <c r="D802" s="1127"/>
      <c r="E802" s="1126"/>
      <c r="F802" s="811"/>
      <c r="G802" s="1128"/>
      <c r="H802" s="811"/>
      <c r="I802" s="812"/>
    </row>
    <row r="803" spans="1:9" s="786" customFormat="1" x14ac:dyDescent="0.25">
      <c r="A803" s="1125"/>
      <c r="B803" s="1126"/>
      <c r="C803" s="1127"/>
      <c r="D803" s="1127"/>
      <c r="E803" s="1126"/>
      <c r="F803" s="811"/>
      <c r="G803" s="1128"/>
      <c r="H803" s="811"/>
      <c r="I803" s="812"/>
    </row>
    <row r="804" spans="1:9" s="786" customFormat="1" x14ac:dyDescent="0.25">
      <c r="A804" s="1125"/>
      <c r="B804" s="1126"/>
      <c r="C804" s="1127"/>
      <c r="D804" s="1127"/>
      <c r="E804" s="1126"/>
      <c r="F804" s="811"/>
      <c r="G804" s="1128"/>
      <c r="H804" s="811"/>
      <c r="I804" s="812"/>
    </row>
    <row r="805" spans="1:9" s="786" customFormat="1" x14ac:dyDescent="0.25">
      <c r="A805" s="1125"/>
      <c r="B805" s="1126"/>
      <c r="C805" s="1127"/>
      <c r="D805" s="1127"/>
      <c r="E805" s="1126"/>
      <c r="F805" s="811"/>
      <c r="G805" s="1128"/>
      <c r="H805" s="811"/>
      <c r="I805" s="812"/>
    </row>
    <row r="806" spans="1:9" s="786" customFormat="1" x14ac:dyDescent="0.25">
      <c r="A806" s="1125"/>
      <c r="B806" s="1126"/>
      <c r="C806" s="1127"/>
      <c r="D806" s="1127"/>
      <c r="E806" s="1126"/>
      <c r="F806" s="811"/>
      <c r="G806" s="1128"/>
      <c r="H806" s="811"/>
      <c r="I806" s="812"/>
    </row>
    <row r="807" spans="1:9" s="786" customFormat="1" x14ac:dyDescent="0.25">
      <c r="A807" s="1125"/>
      <c r="B807" s="1126"/>
      <c r="C807" s="1127"/>
      <c r="D807" s="1127"/>
      <c r="E807" s="1126"/>
      <c r="F807" s="811"/>
      <c r="G807" s="1128"/>
      <c r="H807" s="811"/>
      <c r="I807" s="812"/>
    </row>
    <row r="808" spans="1:9" s="786" customFormat="1" x14ac:dyDescent="0.25">
      <c r="A808" s="1125"/>
      <c r="B808" s="1126"/>
      <c r="C808" s="1127"/>
      <c r="D808" s="1127"/>
      <c r="E808" s="1126"/>
      <c r="F808" s="811"/>
      <c r="G808" s="1128"/>
      <c r="H808" s="811"/>
      <c r="I808" s="812"/>
    </row>
    <row r="809" spans="1:9" s="786" customFormat="1" x14ac:dyDescent="0.25">
      <c r="A809" s="1125"/>
      <c r="B809" s="1126"/>
      <c r="C809" s="1127"/>
      <c r="D809" s="1127"/>
      <c r="E809" s="1126"/>
      <c r="F809" s="811"/>
      <c r="G809" s="1128"/>
      <c r="H809" s="811"/>
      <c r="I809" s="812"/>
    </row>
    <row r="810" spans="1:9" s="786" customFormat="1" x14ac:dyDescent="0.25">
      <c r="A810" s="1125"/>
      <c r="B810" s="1126"/>
      <c r="C810" s="1127"/>
      <c r="D810" s="1127"/>
      <c r="E810" s="1126"/>
      <c r="F810" s="811"/>
      <c r="G810" s="1128"/>
      <c r="H810" s="811"/>
      <c r="I810" s="812"/>
    </row>
    <row r="811" spans="1:9" s="786" customFormat="1" x14ac:dyDescent="0.25">
      <c r="A811" s="1125"/>
      <c r="B811" s="1126"/>
      <c r="C811" s="1127"/>
      <c r="D811" s="1127"/>
      <c r="E811" s="1126"/>
      <c r="F811" s="811"/>
      <c r="G811" s="1128"/>
      <c r="H811" s="811"/>
      <c r="I811" s="812"/>
    </row>
    <row r="812" spans="1:9" s="786" customFormat="1" x14ac:dyDescent="0.25">
      <c r="A812" s="1125"/>
      <c r="B812" s="1126"/>
      <c r="C812" s="1127"/>
      <c r="D812" s="1127"/>
      <c r="E812" s="1126"/>
      <c r="F812" s="811"/>
      <c r="G812" s="1128"/>
      <c r="H812" s="811"/>
      <c r="I812" s="812"/>
    </row>
    <row r="813" spans="1:9" s="786" customFormat="1" x14ac:dyDescent="0.25">
      <c r="A813" s="1125"/>
      <c r="B813" s="1126"/>
      <c r="C813" s="1127"/>
      <c r="D813" s="1127"/>
      <c r="E813" s="1126"/>
      <c r="F813" s="811"/>
      <c r="G813" s="1128"/>
      <c r="H813" s="811"/>
      <c r="I813" s="812"/>
    </row>
    <row r="814" spans="1:9" s="786" customFormat="1" x14ac:dyDescent="0.25">
      <c r="A814" s="1125"/>
      <c r="B814" s="1126"/>
      <c r="C814" s="1127"/>
      <c r="D814" s="1127"/>
      <c r="E814" s="1126"/>
      <c r="F814" s="811"/>
      <c r="G814" s="1128"/>
      <c r="H814" s="811"/>
      <c r="I814" s="812"/>
    </row>
    <row r="815" spans="1:9" s="786" customFormat="1" x14ac:dyDescent="0.25">
      <c r="A815" s="1125"/>
      <c r="B815" s="1126"/>
      <c r="C815" s="1127"/>
      <c r="D815" s="1127"/>
      <c r="E815" s="1126"/>
      <c r="F815" s="811"/>
      <c r="G815" s="1128"/>
      <c r="H815" s="811"/>
      <c r="I815" s="812"/>
    </row>
    <row r="816" spans="1:9" s="786" customFormat="1" x14ac:dyDescent="0.25">
      <c r="A816" s="1125"/>
      <c r="B816" s="1126"/>
      <c r="C816" s="1127"/>
      <c r="D816" s="1127"/>
      <c r="E816" s="1126"/>
      <c r="F816" s="811"/>
      <c r="G816" s="1128"/>
      <c r="H816" s="811"/>
      <c r="I816" s="812"/>
    </row>
    <row r="817" spans="1:9" s="786" customFormat="1" x14ac:dyDescent="0.25">
      <c r="A817" s="1125"/>
      <c r="B817" s="1126"/>
      <c r="C817" s="1127"/>
      <c r="D817" s="1127"/>
      <c r="E817" s="1126"/>
      <c r="F817" s="811"/>
      <c r="G817" s="1128"/>
      <c r="H817" s="811"/>
      <c r="I817" s="812"/>
    </row>
    <row r="818" spans="1:9" s="786" customFormat="1" x14ac:dyDescent="0.25">
      <c r="A818" s="1125"/>
      <c r="B818" s="1126"/>
      <c r="C818" s="1127"/>
      <c r="D818" s="1127"/>
      <c r="E818" s="1126"/>
      <c r="F818" s="811"/>
      <c r="G818" s="1128"/>
      <c r="H818" s="811"/>
      <c r="I818" s="812"/>
    </row>
    <row r="819" spans="1:9" s="786" customFormat="1" x14ac:dyDescent="0.25">
      <c r="A819" s="1125"/>
      <c r="B819" s="1126"/>
      <c r="C819" s="1127"/>
      <c r="D819" s="1127"/>
      <c r="E819" s="1126"/>
      <c r="F819" s="811"/>
      <c r="G819" s="1128"/>
      <c r="H819" s="811"/>
      <c r="I819" s="812"/>
    </row>
    <row r="820" spans="1:9" s="786" customFormat="1" x14ac:dyDescent="0.25">
      <c r="A820" s="1125"/>
      <c r="B820" s="1126"/>
      <c r="C820" s="1127"/>
      <c r="D820" s="1127"/>
      <c r="E820" s="1126"/>
      <c r="F820" s="811"/>
      <c r="G820" s="1128"/>
      <c r="H820" s="811"/>
      <c r="I820" s="812"/>
    </row>
    <row r="821" spans="1:9" s="786" customFormat="1" x14ac:dyDescent="0.25">
      <c r="A821" s="1125"/>
      <c r="B821" s="1126"/>
      <c r="C821" s="1127"/>
      <c r="D821" s="1127"/>
      <c r="E821" s="1126"/>
      <c r="F821" s="811"/>
      <c r="G821" s="1128"/>
      <c r="H821" s="811"/>
      <c r="I821" s="812"/>
    </row>
    <row r="822" spans="1:9" s="786" customFormat="1" x14ac:dyDescent="0.25">
      <c r="A822" s="1125"/>
      <c r="B822" s="1126"/>
      <c r="C822" s="1127"/>
      <c r="D822" s="1127"/>
      <c r="E822" s="1126"/>
      <c r="F822" s="811"/>
      <c r="G822" s="1128"/>
      <c r="H822" s="811"/>
      <c r="I822" s="812"/>
    </row>
    <row r="823" spans="1:9" s="786" customFormat="1" x14ac:dyDescent="0.25">
      <c r="A823" s="1125"/>
      <c r="B823" s="1126"/>
      <c r="C823" s="1127"/>
      <c r="D823" s="1127"/>
      <c r="E823" s="1126"/>
      <c r="F823" s="811"/>
      <c r="G823" s="1128"/>
      <c r="H823" s="811"/>
      <c r="I823" s="812"/>
    </row>
    <row r="824" spans="1:9" s="786" customFormat="1" x14ac:dyDescent="0.25">
      <c r="A824" s="1125"/>
      <c r="B824" s="1126"/>
      <c r="C824" s="1127"/>
      <c r="D824" s="1127"/>
      <c r="E824" s="1126"/>
      <c r="F824" s="811"/>
      <c r="G824" s="1128"/>
      <c r="H824" s="811"/>
      <c r="I824" s="812"/>
    </row>
    <row r="825" spans="1:9" s="786" customFormat="1" x14ac:dyDescent="0.25">
      <c r="A825" s="1125"/>
      <c r="B825" s="1126"/>
      <c r="C825" s="1127"/>
      <c r="D825" s="1127"/>
      <c r="E825" s="1126"/>
      <c r="F825" s="811"/>
      <c r="G825" s="1128"/>
      <c r="H825" s="811"/>
      <c r="I825" s="812"/>
    </row>
    <row r="826" spans="1:9" s="786" customFormat="1" x14ac:dyDescent="0.25">
      <c r="A826" s="1125"/>
      <c r="B826" s="1126"/>
      <c r="C826" s="1127"/>
      <c r="D826" s="1127"/>
      <c r="E826" s="1126"/>
      <c r="F826" s="811"/>
      <c r="G826" s="1128"/>
      <c r="H826" s="811"/>
      <c r="I826" s="812"/>
    </row>
    <row r="827" spans="1:9" s="786" customFormat="1" x14ac:dyDescent="0.25">
      <c r="A827" s="1125"/>
      <c r="B827" s="1126"/>
      <c r="C827" s="1127"/>
      <c r="D827" s="1127"/>
      <c r="E827" s="1126"/>
      <c r="F827" s="811"/>
      <c r="G827" s="1128"/>
      <c r="H827" s="811"/>
      <c r="I827" s="812"/>
    </row>
    <row r="828" spans="1:9" s="786" customFormat="1" x14ac:dyDescent="0.25">
      <c r="A828" s="1125"/>
      <c r="B828" s="1126"/>
      <c r="C828" s="1127"/>
      <c r="D828" s="1127"/>
      <c r="E828" s="1126"/>
      <c r="F828" s="811"/>
      <c r="G828" s="1128"/>
      <c r="H828" s="811"/>
      <c r="I828" s="812"/>
    </row>
    <row r="829" spans="1:9" s="786" customFormat="1" x14ac:dyDescent="0.25">
      <c r="A829" s="1125"/>
      <c r="B829" s="1126"/>
      <c r="C829" s="1127"/>
      <c r="D829" s="1127"/>
      <c r="E829" s="1126"/>
      <c r="F829" s="811"/>
      <c r="G829" s="1128"/>
      <c r="H829" s="811"/>
      <c r="I829" s="812"/>
    </row>
    <row r="830" spans="1:9" s="786" customFormat="1" x14ac:dyDescent="0.25">
      <c r="A830" s="1125"/>
      <c r="B830" s="1126"/>
      <c r="C830" s="1127"/>
      <c r="D830" s="1127"/>
      <c r="E830" s="1126"/>
      <c r="F830" s="811"/>
      <c r="G830" s="1128"/>
      <c r="H830" s="811"/>
      <c r="I830" s="812"/>
    </row>
    <row r="831" spans="1:9" s="786" customFormat="1" x14ac:dyDescent="0.25">
      <c r="A831" s="1125"/>
      <c r="B831" s="1126"/>
      <c r="C831" s="1127"/>
      <c r="D831" s="1127"/>
      <c r="E831" s="1126"/>
      <c r="F831" s="811"/>
      <c r="G831" s="1128"/>
      <c r="H831" s="811"/>
      <c r="I831" s="812"/>
    </row>
    <row r="832" spans="1:9" s="786" customFormat="1" x14ac:dyDescent="0.25">
      <c r="A832" s="1125"/>
      <c r="B832" s="1126"/>
      <c r="C832" s="1127"/>
      <c r="D832" s="1127"/>
      <c r="E832" s="1126"/>
      <c r="F832" s="811"/>
      <c r="G832" s="1128"/>
      <c r="H832" s="811"/>
      <c r="I832" s="812"/>
    </row>
    <row r="833" spans="1:9" s="786" customFormat="1" x14ac:dyDescent="0.25">
      <c r="A833" s="1125"/>
      <c r="B833" s="1126"/>
      <c r="C833" s="1127"/>
      <c r="D833" s="1127"/>
      <c r="E833" s="1126"/>
      <c r="F833" s="811"/>
      <c r="G833" s="1128"/>
      <c r="H833" s="811"/>
      <c r="I833" s="812"/>
    </row>
    <row r="834" spans="1:9" s="786" customFormat="1" x14ac:dyDescent="0.25">
      <c r="A834" s="1125"/>
      <c r="B834" s="1126"/>
      <c r="C834" s="1127"/>
      <c r="D834" s="1127"/>
      <c r="E834" s="1126"/>
      <c r="F834" s="811"/>
      <c r="G834" s="1128"/>
      <c r="H834" s="811"/>
      <c r="I834" s="812"/>
    </row>
    <row r="835" spans="1:9" s="786" customFormat="1" x14ac:dyDescent="0.25">
      <c r="A835" s="1125"/>
      <c r="B835" s="1126"/>
      <c r="C835" s="1127"/>
      <c r="D835" s="1127"/>
      <c r="E835" s="1126"/>
      <c r="F835" s="811"/>
      <c r="G835" s="1128"/>
      <c r="H835" s="811"/>
      <c r="I835" s="812"/>
    </row>
    <row r="836" spans="1:9" s="786" customFormat="1" x14ac:dyDescent="0.25">
      <c r="A836" s="1125"/>
      <c r="B836" s="1126"/>
      <c r="C836" s="1127"/>
      <c r="D836" s="1127"/>
      <c r="E836" s="1126"/>
      <c r="F836" s="811"/>
      <c r="G836" s="1128"/>
      <c r="H836" s="811"/>
      <c r="I836" s="812"/>
    </row>
    <row r="837" spans="1:9" s="786" customFormat="1" x14ac:dyDescent="0.25">
      <c r="A837" s="1125"/>
      <c r="B837" s="1126"/>
      <c r="C837" s="1127"/>
      <c r="D837" s="1127"/>
      <c r="E837" s="1126"/>
      <c r="F837" s="811"/>
      <c r="G837" s="1128"/>
      <c r="H837" s="811"/>
      <c r="I837" s="812"/>
    </row>
    <row r="838" spans="1:9" s="786" customFormat="1" x14ac:dyDescent="0.25">
      <c r="A838" s="1125"/>
      <c r="B838" s="1126"/>
      <c r="C838" s="1127"/>
      <c r="D838" s="1127"/>
      <c r="E838" s="1126"/>
      <c r="F838" s="811"/>
      <c r="G838" s="1128"/>
      <c r="H838" s="811"/>
      <c r="I838" s="812"/>
    </row>
    <row r="839" spans="1:9" s="786" customFormat="1" x14ac:dyDescent="0.25">
      <c r="A839" s="1125"/>
      <c r="B839" s="1126"/>
      <c r="C839" s="1127"/>
      <c r="D839" s="1127"/>
      <c r="E839" s="1126"/>
      <c r="F839" s="811"/>
      <c r="G839" s="1128"/>
      <c r="H839" s="811"/>
      <c r="I839" s="812"/>
    </row>
    <row r="840" spans="1:9" s="786" customFormat="1" x14ac:dyDescent="0.25">
      <c r="A840" s="1125"/>
      <c r="B840" s="1126"/>
      <c r="C840" s="1127"/>
      <c r="D840" s="1127"/>
      <c r="E840" s="1126"/>
      <c r="F840" s="811"/>
      <c r="G840" s="1128"/>
      <c r="H840" s="811"/>
      <c r="I840" s="812"/>
    </row>
    <row r="841" spans="1:9" s="786" customFormat="1" x14ac:dyDescent="0.25">
      <c r="A841" s="1125"/>
      <c r="B841" s="1126"/>
      <c r="C841" s="1127"/>
      <c r="D841" s="1127"/>
      <c r="E841" s="1126"/>
      <c r="F841" s="811"/>
      <c r="G841" s="1128"/>
      <c r="H841" s="811"/>
      <c r="I841" s="812"/>
    </row>
    <row r="842" spans="1:9" s="786" customFormat="1" x14ac:dyDescent="0.25">
      <c r="A842" s="1125"/>
      <c r="B842" s="1126"/>
      <c r="C842" s="1127"/>
      <c r="D842" s="1127"/>
      <c r="E842" s="1126"/>
      <c r="F842" s="811"/>
      <c r="G842" s="1128"/>
      <c r="H842" s="811"/>
      <c r="I842" s="812"/>
    </row>
    <row r="843" spans="1:9" s="786" customFormat="1" x14ac:dyDescent="0.25">
      <c r="A843" s="1125"/>
      <c r="B843" s="1126"/>
      <c r="C843" s="1127"/>
      <c r="D843" s="1127"/>
      <c r="E843" s="1126"/>
      <c r="F843" s="811"/>
      <c r="G843" s="1128"/>
      <c r="H843" s="811"/>
      <c r="I843" s="812"/>
    </row>
    <row r="844" spans="1:9" s="786" customFormat="1" x14ac:dyDescent="0.25">
      <c r="A844" s="1125"/>
      <c r="B844" s="1126"/>
      <c r="C844" s="1127"/>
      <c r="D844" s="1127"/>
      <c r="E844" s="1126"/>
      <c r="F844" s="811"/>
      <c r="G844" s="1128"/>
      <c r="H844" s="811"/>
      <c r="I844" s="812"/>
    </row>
    <row r="845" spans="1:9" s="786" customFormat="1" x14ac:dyDescent="0.25">
      <c r="A845" s="1125"/>
      <c r="B845" s="1126"/>
      <c r="C845" s="1127"/>
      <c r="D845" s="1127"/>
      <c r="E845" s="1126"/>
      <c r="F845" s="811"/>
      <c r="G845" s="1128"/>
      <c r="H845" s="811"/>
      <c r="I845" s="812"/>
    </row>
    <row r="846" spans="1:9" s="786" customFormat="1" x14ac:dyDescent="0.25">
      <c r="A846" s="1125"/>
      <c r="B846" s="1126"/>
      <c r="C846" s="1127"/>
      <c r="D846" s="1127"/>
      <c r="E846" s="1126"/>
      <c r="F846" s="811"/>
      <c r="G846" s="1128"/>
      <c r="H846" s="811"/>
      <c r="I846" s="812"/>
    </row>
    <row r="847" spans="1:9" s="786" customFormat="1" x14ac:dyDescent="0.25">
      <c r="A847" s="1125"/>
      <c r="B847" s="1126"/>
      <c r="C847" s="1127"/>
      <c r="D847" s="1127"/>
      <c r="E847" s="1126"/>
      <c r="F847" s="811"/>
      <c r="G847" s="1128"/>
      <c r="H847" s="811"/>
      <c r="I847" s="812"/>
    </row>
    <row r="848" spans="1:9" s="786" customFormat="1" x14ac:dyDescent="0.25">
      <c r="A848" s="1125"/>
      <c r="B848" s="1126"/>
      <c r="C848" s="1127"/>
      <c r="D848" s="1127"/>
      <c r="E848" s="1126"/>
      <c r="F848" s="811"/>
      <c r="G848" s="1128"/>
      <c r="H848" s="811"/>
      <c r="I848" s="812"/>
    </row>
    <row r="849" spans="1:9" s="786" customFormat="1" x14ac:dyDescent="0.25">
      <c r="A849" s="1125"/>
      <c r="B849" s="1126"/>
      <c r="C849" s="1127"/>
      <c r="D849" s="1127"/>
      <c r="E849" s="1126"/>
      <c r="F849" s="811"/>
      <c r="G849" s="1128"/>
      <c r="H849" s="811"/>
      <c r="I849" s="812"/>
    </row>
    <row r="850" spans="1:9" s="786" customFormat="1" x14ac:dyDescent="0.25">
      <c r="A850" s="1125"/>
      <c r="B850" s="1126"/>
      <c r="C850" s="1127"/>
      <c r="D850" s="1127"/>
      <c r="E850" s="1126"/>
      <c r="F850" s="811"/>
      <c r="G850" s="1128"/>
      <c r="H850" s="811"/>
      <c r="I850" s="812"/>
    </row>
    <row r="851" spans="1:9" s="786" customFormat="1" x14ac:dyDescent="0.25">
      <c r="A851" s="1125"/>
      <c r="B851" s="1126"/>
      <c r="C851" s="1127"/>
      <c r="D851" s="1127"/>
      <c r="E851" s="1126"/>
      <c r="F851" s="811"/>
      <c r="G851" s="1128"/>
      <c r="H851" s="811"/>
      <c r="I851" s="812"/>
    </row>
    <row r="852" spans="1:9" s="786" customFormat="1" x14ac:dyDescent="0.25">
      <c r="A852" s="1125"/>
      <c r="B852" s="1126"/>
      <c r="C852" s="1127"/>
      <c r="D852" s="1127"/>
      <c r="E852" s="1126"/>
      <c r="F852" s="811"/>
      <c r="G852" s="1128"/>
      <c r="H852" s="811"/>
      <c r="I852" s="812"/>
    </row>
    <row r="853" spans="1:9" s="786" customFormat="1" x14ac:dyDescent="0.25">
      <c r="A853" s="1125"/>
      <c r="B853" s="1126"/>
      <c r="C853" s="1127"/>
      <c r="D853" s="1127"/>
      <c r="E853" s="1126"/>
      <c r="F853" s="811"/>
      <c r="G853" s="1128"/>
      <c r="H853" s="811"/>
      <c r="I853" s="812"/>
    </row>
    <row r="854" spans="1:9" s="786" customFormat="1" x14ac:dyDescent="0.25">
      <c r="A854" s="1125"/>
      <c r="B854" s="1126"/>
      <c r="C854" s="1127"/>
      <c r="D854" s="1127"/>
      <c r="E854" s="1126"/>
      <c r="F854" s="811"/>
      <c r="G854" s="1128"/>
      <c r="H854" s="811"/>
      <c r="I854" s="812"/>
    </row>
    <row r="855" spans="1:9" s="786" customFormat="1" x14ac:dyDescent="0.25">
      <c r="A855" s="1125"/>
      <c r="B855" s="1126"/>
      <c r="C855" s="1127"/>
      <c r="D855" s="1127"/>
      <c r="E855" s="1126"/>
      <c r="F855" s="811"/>
      <c r="G855" s="1128"/>
      <c r="H855" s="811"/>
      <c r="I855" s="812"/>
    </row>
    <row r="856" spans="1:9" s="786" customFormat="1" x14ac:dyDescent="0.25">
      <c r="A856" s="1125"/>
      <c r="B856" s="1126"/>
      <c r="C856" s="1127"/>
      <c r="D856" s="1127"/>
      <c r="E856" s="1126"/>
      <c r="F856" s="811"/>
      <c r="G856" s="1128"/>
      <c r="H856" s="811"/>
      <c r="I856" s="812"/>
    </row>
    <row r="857" spans="1:9" s="786" customFormat="1" x14ac:dyDescent="0.25">
      <c r="A857" s="1125"/>
      <c r="B857" s="1126"/>
      <c r="C857" s="1127"/>
      <c r="D857" s="1127"/>
      <c r="E857" s="1126"/>
      <c r="F857" s="811"/>
      <c r="G857" s="1128"/>
      <c r="H857" s="811"/>
      <c r="I857" s="812"/>
    </row>
    <row r="858" spans="1:9" s="786" customFormat="1" x14ac:dyDescent="0.25">
      <c r="A858" s="1125"/>
      <c r="B858" s="1126"/>
      <c r="C858" s="1127"/>
      <c r="D858" s="1127"/>
      <c r="E858" s="1126"/>
      <c r="F858" s="811"/>
      <c r="G858" s="1128"/>
      <c r="H858" s="811"/>
      <c r="I858" s="812"/>
    </row>
    <row r="859" spans="1:9" s="786" customFormat="1" x14ac:dyDescent="0.25">
      <c r="A859" s="1125"/>
      <c r="B859" s="1126"/>
      <c r="C859" s="1127"/>
      <c r="D859" s="1127"/>
      <c r="E859" s="1126"/>
      <c r="F859" s="811"/>
      <c r="G859" s="1128"/>
      <c r="H859" s="811"/>
      <c r="I859" s="812"/>
    </row>
    <row r="860" spans="1:9" s="786" customFormat="1" x14ac:dyDescent="0.25">
      <c r="A860" s="1125"/>
      <c r="B860" s="1126"/>
      <c r="C860" s="1127"/>
      <c r="D860" s="1127"/>
      <c r="E860" s="1126"/>
      <c r="F860" s="811"/>
      <c r="G860" s="1128"/>
      <c r="H860" s="811"/>
      <c r="I860" s="812"/>
    </row>
    <row r="861" spans="1:9" s="786" customFormat="1" x14ac:dyDescent="0.25">
      <c r="A861" s="1125"/>
      <c r="B861" s="1126"/>
      <c r="C861" s="1127"/>
      <c r="D861" s="1127"/>
      <c r="E861" s="1126"/>
      <c r="F861" s="811"/>
      <c r="G861" s="1128"/>
      <c r="H861" s="811"/>
      <c r="I861" s="812"/>
    </row>
    <row r="862" spans="1:9" s="786" customFormat="1" x14ac:dyDescent="0.25">
      <c r="A862" s="1125"/>
      <c r="B862" s="1126"/>
      <c r="C862" s="1127"/>
      <c r="D862" s="1127"/>
      <c r="E862" s="1126"/>
      <c r="F862" s="811"/>
      <c r="G862" s="1128"/>
      <c r="H862" s="811"/>
      <c r="I862" s="812"/>
    </row>
    <row r="863" spans="1:9" s="786" customFormat="1" x14ac:dyDescent="0.25">
      <c r="A863" s="1125"/>
      <c r="B863" s="1126"/>
      <c r="C863" s="1127"/>
      <c r="D863" s="1127"/>
      <c r="E863" s="1126"/>
      <c r="F863" s="811"/>
      <c r="G863" s="1128"/>
      <c r="H863" s="811"/>
      <c r="I863" s="812"/>
    </row>
    <row r="864" spans="1:9" s="786" customFormat="1" x14ac:dyDescent="0.25">
      <c r="A864" s="1125"/>
      <c r="B864" s="1126"/>
      <c r="C864" s="1127"/>
      <c r="D864" s="1127"/>
      <c r="E864" s="1126"/>
      <c r="F864" s="811"/>
      <c r="G864" s="1128"/>
      <c r="H864" s="811"/>
      <c r="I864" s="812"/>
    </row>
    <row r="865" spans="1:9" s="786" customFormat="1" x14ac:dyDescent="0.25">
      <c r="A865" s="1125"/>
      <c r="B865" s="1126"/>
      <c r="C865" s="1127"/>
      <c r="D865" s="1127"/>
      <c r="E865" s="1126"/>
      <c r="F865" s="811"/>
      <c r="G865" s="1128"/>
      <c r="H865" s="811"/>
      <c r="I865" s="812"/>
    </row>
    <row r="866" spans="1:9" s="786" customFormat="1" x14ac:dyDescent="0.25">
      <c r="A866" s="1125"/>
      <c r="B866" s="1126"/>
      <c r="C866" s="1127"/>
      <c r="D866" s="1127"/>
      <c r="E866" s="1126"/>
      <c r="F866" s="811"/>
      <c r="G866" s="1128"/>
      <c r="H866" s="811"/>
      <c r="I866" s="812"/>
    </row>
    <row r="867" spans="1:9" s="786" customFormat="1" x14ac:dyDescent="0.25">
      <c r="A867" s="1125"/>
      <c r="B867" s="1126"/>
      <c r="C867" s="1127"/>
      <c r="D867" s="1127"/>
      <c r="E867" s="1126"/>
      <c r="F867" s="811"/>
      <c r="G867" s="1128"/>
      <c r="H867" s="811"/>
      <c r="I867" s="812"/>
    </row>
    <row r="868" spans="1:9" s="786" customFormat="1" x14ac:dyDescent="0.25">
      <c r="A868" s="1125"/>
      <c r="B868" s="1126"/>
      <c r="C868" s="1127"/>
      <c r="D868" s="1127"/>
      <c r="E868" s="1126"/>
      <c r="F868" s="811"/>
      <c r="G868" s="1128"/>
      <c r="H868" s="811"/>
      <c r="I868" s="812"/>
    </row>
    <row r="869" spans="1:9" s="786" customFormat="1" x14ac:dyDescent="0.25">
      <c r="A869" s="1125"/>
      <c r="B869" s="1126"/>
      <c r="C869" s="1127"/>
      <c r="D869" s="1127"/>
      <c r="E869" s="1126"/>
      <c r="F869" s="811"/>
      <c r="G869" s="1128"/>
      <c r="H869" s="811"/>
      <c r="I869" s="812"/>
    </row>
    <row r="870" spans="1:9" s="786" customFormat="1" x14ac:dyDescent="0.25">
      <c r="A870" s="1125"/>
      <c r="B870" s="1126"/>
      <c r="C870" s="1127"/>
      <c r="D870" s="1127"/>
      <c r="E870" s="1126"/>
      <c r="F870" s="811"/>
      <c r="G870" s="1128"/>
      <c r="H870" s="811"/>
      <c r="I870" s="812"/>
    </row>
    <row r="871" spans="1:9" s="786" customFormat="1" x14ac:dyDescent="0.25">
      <c r="A871" s="1125"/>
      <c r="B871" s="1126"/>
      <c r="C871" s="1127"/>
      <c r="D871" s="1127"/>
      <c r="E871" s="1126"/>
      <c r="F871" s="811"/>
      <c r="G871" s="1128"/>
      <c r="H871" s="811"/>
      <c r="I871" s="812"/>
    </row>
    <row r="872" spans="1:9" s="786" customFormat="1" x14ac:dyDescent="0.25">
      <c r="A872" s="1125"/>
      <c r="B872" s="1126"/>
      <c r="C872" s="1127"/>
      <c r="D872" s="1127"/>
      <c r="E872" s="1126"/>
      <c r="F872" s="811"/>
      <c r="G872" s="1128"/>
      <c r="H872" s="811"/>
      <c r="I872" s="812"/>
    </row>
    <row r="873" spans="1:9" s="786" customFormat="1" x14ac:dyDescent="0.25">
      <c r="A873" s="1125"/>
      <c r="B873" s="1126"/>
      <c r="C873" s="1127"/>
      <c r="D873" s="1127"/>
      <c r="E873" s="1126"/>
      <c r="F873" s="811"/>
      <c r="G873" s="1128"/>
      <c r="H873" s="811"/>
      <c r="I873" s="812"/>
    </row>
    <row r="874" spans="1:9" s="786" customFormat="1" x14ac:dyDescent="0.25">
      <c r="A874" s="1125"/>
      <c r="B874" s="1126"/>
      <c r="C874" s="1127"/>
      <c r="D874" s="1127"/>
      <c r="E874" s="1126"/>
      <c r="F874" s="811"/>
      <c r="G874" s="1128"/>
      <c r="H874" s="811"/>
      <c r="I874" s="812"/>
    </row>
    <row r="875" spans="1:9" s="786" customFormat="1" x14ac:dyDescent="0.25">
      <c r="A875" s="1125"/>
      <c r="B875" s="1126"/>
      <c r="C875" s="1127"/>
      <c r="D875" s="1127"/>
      <c r="E875" s="1126"/>
      <c r="F875" s="811"/>
      <c r="G875" s="1128"/>
      <c r="H875" s="811"/>
      <c r="I875" s="812"/>
    </row>
    <row r="876" spans="1:9" s="786" customFormat="1" x14ac:dyDescent="0.25">
      <c r="A876" s="1125"/>
      <c r="B876" s="1126"/>
      <c r="C876" s="1127"/>
      <c r="D876" s="1127"/>
      <c r="E876" s="1126"/>
      <c r="F876" s="811"/>
      <c r="G876" s="1128"/>
      <c r="H876" s="811"/>
      <c r="I876" s="812"/>
    </row>
    <row r="877" spans="1:9" s="786" customFormat="1" x14ac:dyDescent="0.25">
      <c r="A877" s="1125"/>
      <c r="B877" s="1126"/>
      <c r="C877" s="1127"/>
      <c r="D877" s="1127"/>
      <c r="E877" s="1126"/>
      <c r="F877" s="811"/>
      <c r="G877" s="1128"/>
      <c r="H877" s="811"/>
      <c r="I877" s="812"/>
    </row>
    <row r="878" spans="1:9" s="786" customFormat="1" x14ac:dyDescent="0.25">
      <c r="A878" s="1125"/>
      <c r="B878" s="1126"/>
      <c r="C878" s="1127"/>
      <c r="D878" s="1127"/>
      <c r="E878" s="1126"/>
      <c r="F878" s="811"/>
      <c r="G878" s="1128"/>
      <c r="H878" s="811"/>
      <c r="I878" s="812"/>
    </row>
    <row r="879" spans="1:9" s="786" customFormat="1" x14ac:dyDescent="0.25">
      <c r="A879" s="1125"/>
      <c r="B879" s="1126"/>
      <c r="C879" s="1127"/>
      <c r="D879" s="1127"/>
      <c r="E879" s="1126"/>
      <c r="F879" s="811"/>
      <c r="G879" s="1128"/>
      <c r="H879" s="811"/>
      <c r="I879" s="812"/>
    </row>
    <row r="880" spans="1:9" s="786" customFormat="1" x14ac:dyDescent="0.25">
      <c r="A880" s="1125"/>
      <c r="B880" s="1126"/>
      <c r="C880" s="1127"/>
      <c r="D880" s="1127"/>
      <c r="E880" s="1126"/>
      <c r="F880" s="811"/>
      <c r="G880" s="1128"/>
      <c r="H880" s="811"/>
      <c r="I880" s="812"/>
    </row>
    <row r="881" spans="1:9" s="786" customFormat="1" x14ac:dyDescent="0.25">
      <c r="A881" s="1125"/>
      <c r="B881" s="1126"/>
      <c r="C881" s="1127"/>
      <c r="D881" s="1127"/>
      <c r="E881" s="1126"/>
      <c r="F881" s="811"/>
      <c r="G881" s="1128"/>
      <c r="H881" s="811"/>
      <c r="I881" s="812"/>
    </row>
    <row r="882" spans="1:9" s="786" customFormat="1" x14ac:dyDescent="0.25">
      <c r="A882" s="1125"/>
      <c r="B882" s="1126"/>
      <c r="C882" s="1127"/>
      <c r="D882" s="1127"/>
      <c r="E882" s="1126"/>
      <c r="F882" s="811"/>
      <c r="G882" s="1128"/>
      <c r="H882" s="811"/>
      <c r="I882" s="812"/>
    </row>
    <row r="883" spans="1:9" s="786" customFormat="1" x14ac:dyDescent="0.25">
      <c r="A883" s="1125"/>
      <c r="B883" s="1126"/>
      <c r="C883" s="1127"/>
      <c r="D883" s="1127"/>
      <c r="E883" s="1126"/>
      <c r="F883" s="811"/>
      <c r="G883" s="1128"/>
      <c r="H883" s="811"/>
      <c r="I883" s="812"/>
    </row>
    <row r="884" spans="1:9" s="786" customFormat="1" x14ac:dyDescent="0.25">
      <c r="A884" s="1125"/>
      <c r="B884" s="1126"/>
      <c r="C884" s="1127"/>
      <c r="D884" s="1127"/>
      <c r="E884" s="1126"/>
      <c r="F884" s="811"/>
      <c r="G884" s="1128"/>
      <c r="H884" s="811"/>
      <c r="I884" s="812"/>
    </row>
    <row r="885" spans="1:9" s="786" customFormat="1" x14ac:dyDescent="0.25">
      <c r="A885" s="1125"/>
      <c r="B885" s="1126"/>
      <c r="C885" s="1127"/>
      <c r="D885" s="1127"/>
      <c r="E885" s="1126"/>
      <c r="F885" s="811"/>
      <c r="G885" s="1128"/>
      <c r="H885" s="811"/>
      <c r="I885" s="812"/>
    </row>
    <row r="886" spans="1:9" s="786" customFormat="1" x14ac:dyDescent="0.25">
      <c r="A886" s="1125"/>
      <c r="B886" s="1126"/>
      <c r="C886" s="1127"/>
      <c r="D886" s="1127"/>
      <c r="E886" s="1126"/>
      <c r="F886" s="811"/>
      <c r="G886" s="1128"/>
      <c r="H886" s="811"/>
      <c r="I886" s="812"/>
    </row>
    <row r="887" spans="1:9" s="786" customFormat="1" x14ac:dyDescent="0.25">
      <c r="A887" s="1125"/>
      <c r="B887" s="1126"/>
      <c r="C887" s="1127"/>
      <c r="D887" s="1127"/>
      <c r="E887" s="1126"/>
      <c r="F887" s="811"/>
      <c r="G887" s="1128"/>
      <c r="H887" s="811"/>
      <c r="I887" s="812"/>
    </row>
    <row r="888" spans="1:9" s="786" customFormat="1" x14ac:dyDescent="0.25">
      <c r="A888" s="1125"/>
      <c r="B888" s="1126"/>
      <c r="C888" s="1127"/>
      <c r="D888" s="1127"/>
      <c r="E888" s="1126"/>
      <c r="F888" s="811"/>
      <c r="G888" s="1128"/>
      <c r="H888" s="811"/>
      <c r="I888" s="812"/>
    </row>
    <row r="889" spans="1:9" s="786" customFormat="1" x14ac:dyDescent="0.25">
      <c r="A889" s="1125"/>
      <c r="B889" s="1126"/>
      <c r="C889" s="1127"/>
      <c r="D889" s="1127"/>
      <c r="E889" s="1126"/>
      <c r="F889" s="811"/>
      <c r="G889" s="1128"/>
      <c r="H889" s="811"/>
      <c r="I889" s="812"/>
    </row>
    <row r="890" spans="1:9" s="786" customFormat="1" x14ac:dyDescent="0.25">
      <c r="A890" s="1125"/>
      <c r="B890" s="1126"/>
      <c r="C890" s="1127"/>
      <c r="D890" s="1127"/>
      <c r="E890" s="1126"/>
      <c r="F890" s="811"/>
      <c r="G890" s="1128"/>
      <c r="H890" s="811"/>
      <c r="I890" s="812"/>
    </row>
    <row r="891" spans="1:9" s="786" customFormat="1" x14ac:dyDescent="0.25">
      <c r="A891" s="1125"/>
      <c r="B891" s="1126"/>
      <c r="C891" s="1127"/>
      <c r="D891" s="1127"/>
      <c r="E891" s="1126"/>
      <c r="F891" s="811"/>
      <c r="G891" s="1128"/>
      <c r="H891" s="811"/>
      <c r="I891" s="812"/>
    </row>
    <row r="892" spans="1:9" s="786" customFormat="1" x14ac:dyDescent="0.25">
      <c r="A892" s="1125"/>
      <c r="B892" s="1126"/>
      <c r="C892" s="1127"/>
      <c r="D892" s="1127"/>
      <c r="E892" s="1126"/>
      <c r="F892" s="811"/>
      <c r="G892" s="1128"/>
      <c r="H892" s="811"/>
      <c r="I892" s="812"/>
    </row>
    <row r="893" spans="1:9" s="786" customFormat="1" x14ac:dyDescent="0.25">
      <c r="A893" s="1125"/>
      <c r="B893" s="1126"/>
      <c r="C893" s="1127"/>
      <c r="D893" s="1127"/>
      <c r="E893" s="1126"/>
      <c r="F893" s="811"/>
      <c r="G893" s="1128"/>
      <c r="H893" s="811"/>
      <c r="I893" s="812"/>
    </row>
    <row r="894" spans="1:9" s="786" customFormat="1" x14ac:dyDescent="0.25">
      <c r="A894" s="1125"/>
      <c r="B894" s="1126"/>
      <c r="C894" s="1127"/>
      <c r="D894" s="1127"/>
      <c r="E894" s="1126"/>
      <c r="F894" s="811"/>
      <c r="G894" s="1128"/>
      <c r="H894" s="811"/>
      <c r="I894" s="812"/>
    </row>
    <row r="895" spans="1:9" s="786" customFormat="1" x14ac:dyDescent="0.25">
      <c r="A895" s="1125"/>
      <c r="B895" s="1126"/>
      <c r="C895" s="1127"/>
      <c r="D895" s="1127"/>
      <c r="E895" s="1126"/>
      <c r="F895" s="811"/>
      <c r="G895" s="1128"/>
      <c r="H895" s="811"/>
      <c r="I895" s="812"/>
    </row>
    <row r="896" spans="1:9" s="786" customFormat="1" x14ac:dyDescent="0.25">
      <c r="A896" s="1125"/>
      <c r="B896" s="1126"/>
      <c r="C896" s="1127"/>
      <c r="D896" s="1127"/>
      <c r="E896" s="1126"/>
      <c r="F896" s="811"/>
      <c r="G896" s="1128"/>
      <c r="H896" s="811"/>
      <c r="I896" s="812"/>
    </row>
    <row r="897" spans="1:9" s="786" customFormat="1" x14ac:dyDescent="0.25">
      <c r="A897" s="1125"/>
      <c r="B897" s="1126"/>
      <c r="C897" s="1127"/>
      <c r="D897" s="1127"/>
      <c r="E897" s="1126"/>
      <c r="F897" s="811"/>
      <c r="G897" s="1128"/>
      <c r="H897" s="811"/>
      <c r="I897" s="812"/>
    </row>
    <row r="898" spans="1:9" s="786" customFormat="1" x14ac:dyDescent="0.25">
      <c r="A898" s="1125"/>
      <c r="B898" s="1126"/>
      <c r="C898" s="1127"/>
      <c r="D898" s="1127"/>
      <c r="E898" s="1126"/>
      <c r="F898" s="811"/>
      <c r="G898" s="1128"/>
      <c r="H898" s="811"/>
      <c r="I898" s="812"/>
    </row>
    <row r="899" spans="1:9" s="786" customFormat="1" x14ac:dyDescent="0.25">
      <c r="A899" s="1125"/>
      <c r="B899" s="1126"/>
      <c r="C899" s="1127"/>
      <c r="D899" s="1127"/>
      <c r="E899" s="1126"/>
      <c r="F899" s="811"/>
      <c r="G899" s="1128"/>
      <c r="H899" s="811"/>
      <c r="I899" s="812"/>
    </row>
    <row r="900" spans="1:9" s="786" customFormat="1" x14ac:dyDescent="0.25">
      <c r="A900" s="1125"/>
      <c r="B900" s="1126"/>
      <c r="C900" s="1127"/>
      <c r="D900" s="1127"/>
      <c r="E900" s="1126"/>
      <c r="F900" s="811"/>
      <c r="G900" s="1128"/>
      <c r="H900" s="811"/>
      <c r="I900" s="812"/>
    </row>
    <row r="901" spans="1:9" s="786" customFormat="1" x14ac:dyDescent="0.25">
      <c r="A901" s="1125"/>
      <c r="B901" s="1126"/>
      <c r="C901" s="1127"/>
      <c r="D901" s="1127"/>
      <c r="E901" s="1126"/>
      <c r="F901" s="811"/>
      <c r="G901" s="1128"/>
      <c r="H901" s="811"/>
      <c r="I901" s="812"/>
    </row>
    <row r="902" spans="1:9" s="786" customFormat="1" x14ac:dyDescent="0.25">
      <c r="A902" s="1125"/>
      <c r="B902" s="1126"/>
      <c r="C902" s="1127"/>
      <c r="D902" s="1127"/>
      <c r="E902" s="1126"/>
      <c r="F902" s="811"/>
      <c r="G902" s="1128"/>
      <c r="H902" s="811"/>
      <c r="I902" s="812"/>
    </row>
    <row r="903" spans="1:9" s="786" customFormat="1" x14ac:dyDescent="0.25">
      <c r="A903" s="1125"/>
      <c r="B903" s="1126"/>
      <c r="C903" s="1127"/>
      <c r="D903" s="1127"/>
      <c r="E903" s="1126"/>
      <c r="F903" s="811"/>
      <c r="G903" s="1128"/>
      <c r="H903" s="811"/>
      <c r="I903" s="812"/>
    </row>
    <row r="904" spans="1:9" s="786" customFormat="1" x14ac:dyDescent="0.25">
      <c r="A904" s="1125"/>
      <c r="B904" s="1126"/>
      <c r="C904" s="1127"/>
      <c r="D904" s="1127"/>
      <c r="E904" s="1126"/>
      <c r="F904" s="811"/>
      <c r="G904" s="1128"/>
      <c r="H904" s="811"/>
      <c r="I904" s="812"/>
    </row>
    <row r="905" spans="1:9" s="786" customFormat="1" x14ac:dyDescent="0.25">
      <c r="A905" s="1125"/>
      <c r="B905" s="1126"/>
      <c r="C905" s="1127"/>
      <c r="D905" s="1127"/>
      <c r="E905" s="1126"/>
      <c r="F905" s="811"/>
      <c r="G905" s="1128"/>
      <c r="H905" s="811"/>
      <c r="I905" s="812"/>
    </row>
    <row r="906" spans="1:9" s="786" customFormat="1" x14ac:dyDescent="0.25">
      <c r="A906" s="1125"/>
      <c r="B906" s="1126"/>
      <c r="C906" s="1127"/>
      <c r="D906" s="1127"/>
      <c r="E906" s="1126"/>
      <c r="F906" s="811"/>
      <c r="G906" s="1128"/>
      <c r="H906" s="811"/>
      <c r="I906" s="812"/>
    </row>
    <row r="907" spans="1:9" s="786" customFormat="1" x14ac:dyDescent="0.25">
      <c r="A907" s="1125"/>
      <c r="B907" s="1126"/>
      <c r="C907" s="1127"/>
      <c r="D907" s="1127"/>
      <c r="E907" s="1126"/>
      <c r="F907" s="811"/>
      <c r="G907" s="1128"/>
      <c r="H907" s="811"/>
      <c r="I907" s="812"/>
    </row>
    <row r="908" spans="1:9" s="786" customFormat="1" x14ac:dyDescent="0.25">
      <c r="A908" s="1125"/>
      <c r="B908" s="1126"/>
      <c r="C908" s="1127"/>
      <c r="D908" s="1127"/>
      <c r="E908" s="1126"/>
      <c r="F908" s="811"/>
      <c r="G908" s="1128"/>
      <c r="H908" s="811"/>
      <c r="I908" s="812"/>
    </row>
    <row r="909" spans="1:9" s="786" customFormat="1" x14ac:dyDescent="0.25">
      <c r="A909" s="1125"/>
      <c r="B909" s="1126"/>
      <c r="C909" s="1127"/>
      <c r="D909" s="1127"/>
      <c r="E909" s="1126"/>
      <c r="F909" s="811"/>
      <c r="G909" s="1128"/>
      <c r="H909" s="811"/>
      <c r="I909" s="812"/>
    </row>
    <row r="910" spans="1:9" s="786" customFormat="1" x14ac:dyDescent="0.25">
      <c r="A910" s="1125"/>
      <c r="B910" s="1126"/>
      <c r="C910" s="1127"/>
      <c r="D910" s="1127"/>
      <c r="E910" s="1126"/>
      <c r="F910" s="811"/>
      <c r="G910" s="1128"/>
      <c r="H910" s="811"/>
      <c r="I910" s="812"/>
    </row>
    <row r="911" spans="1:9" s="786" customFormat="1" x14ac:dyDescent="0.25">
      <c r="A911" s="1125"/>
      <c r="B911" s="1126"/>
      <c r="C911" s="1127"/>
      <c r="D911" s="1127"/>
      <c r="E911" s="1126"/>
      <c r="F911" s="811"/>
      <c r="G911" s="1128"/>
      <c r="H911" s="811"/>
      <c r="I911" s="812"/>
    </row>
    <row r="912" spans="1:9" s="786" customFormat="1" x14ac:dyDescent="0.25">
      <c r="A912" s="1125"/>
      <c r="B912" s="1126"/>
      <c r="C912" s="1127"/>
      <c r="D912" s="1127"/>
      <c r="E912" s="1126"/>
      <c r="F912" s="811"/>
      <c r="G912" s="1128"/>
      <c r="H912" s="811"/>
      <c r="I912" s="812"/>
    </row>
    <row r="913" spans="1:9" s="786" customFormat="1" x14ac:dyDescent="0.25">
      <c r="A913" s="1125"/>
      <c r="B913" s="1126"/>
      <c r="C913" s="1127"/>
      <c r="D913" s="1127"/>
      <c r="E913" s="1126"/>
      <c r="F913" s="811"/>
      <c r="G913" s="1128"/>
      <c r="H913" s="811"/>
      <c r="I913" s="812"/>
    </row>
    <row r="914" spans="1:9" s="786" customFormat="1" x14ac:dyDescent="0.25">
      <c r="A914" s="1125"/>
      <c r="B914" s="1126"/>
      <c r="C914" s="1127"/>
      <c r="D914" s="1127"/>
      <c r="E914" s="1126"/>
      <c r="F914" s="811"/>
      <c r="G914" s="1128"/>
      <c r="H914" s="811"/>
      <c r="I914" s="812"/>
    </row>
    <row r="915" spans="1:9" s="786" customFormat="1" x14ac:dyDescent="0.25">
      <c r="A915" s="1125"/>
      <c r="B915" s="1126"/>
      <c r="C915" s="1127"/>
      <c r="D915" s="1127"/>
      <c r="E915" s="1126"/>
      <c r="F915" s="811"/>
      <c r="G915" s="1128"/>
      <c r="H915" s="811"/>
      <c r="I915" s="812"/>
    </row>
    <row r="916" spans="1:9" s="786" customFormat="1" x14ac:dyDescent="0.25">
      <c r="A916" s="1125"/>
      <c r="B916" s="1126"/>
      <c r="C916" s="1127"/>
      <c r="D916" s="1127"/>
      <c r="E916" s="1126"/>
      <c r="F916" s="811"/>
      <c r="G916" s="1128"/>
      <c r="H916" s="811"/>
      <c r="I916" s="812"/>
    </row>
    <row r="917" spans="1:9" s="786" customFormat="1" x14ac:dyDescent="0.25">
      <c r="A917" s="1125"/>
      <c r="B917" s="1126"/>
      <c r="C917" s="1127"/>
      <c r="D917" s="1127"/>
      <c r="E917" s="1126"/>
      <c r="F917" s="811"/>
      <c r="G917" s="1128"/>
      <c r="H917" s="811"/>
      <c r="I917" s="812"/>
    </row>
    <row r="918" spans="1:9" s="786" customFormat="1" x14ac:dyDescent="0.25">
      <c r="A918" s="1125"/>
      <c r="B918" s="1126"/>
      <c r="C918" s="1127"/>
      <c r="D918" s="1127"/>
      <c r="E918" s="1126"/>
      <c r="F918" s="811"/>
      <c r="G918" s="1128"/>
      <c r="H918" s="811"/>
      <c r="I918" s="812"/>
    </row>
    <row r="919" spans="1:9" s="786" customFormat="1" x14ac:dyDescent="0.25">
      <c r="A919" s="1125"/>
      <c r="B919" s="1126"/>
      <c r="C919" s="1127"/>
      <c r="D919" s="1127"/>
      <c r="E919" s="1126"/>
      <c r="F919" s="811"/>
      <c r="G919" s="1128"/>
      <c r="H919" s="811"/>
      <c r="I919" s="812"/>
    </row>
    <row r="920" spans="1:9" s="786" customFormat="1" x14ac:dyDescent="0.25">
      <c r="A920" s="1125"/>
      <c r="B920" s="1126"/>
      <c r="C920" s="1127"/>
      <c r="D920" s="1127"/>
      <c r="E920" s="1126"/>
      <c r="F920" s="811"/>
      <c r="G920" s="1128"/>
      <c r="H920" s="811"/>
      <c r="I920" s="812"/>
    </row>
    <row r="921" spans="1:9" s="786" customFormat="1" x14ac:dyDescent="0.25">
      <c r="A921" s="1125"/>
      <c r="B921" s="1126"/>
      <c r="C921" s="1127"/>
      <c r="D921" s="1127"/>
      <c r="E921" s="1126"/>
      <c r="F921" s="811"/>
      <c r="G921" s="1128"/>
      <c r="H921" s="811"/>
      <c r="I921" s="812"/>
    </row>
    <row r="922" spans="1:9" s="786" customFormat="1" x14ac:dyDescent="0.25">
      <c r="A922" s="1125"/>
      <c r="B922" s="1126"/>
      <c r="C922" s="1127"/>
      <c r="D922" s="1127"/>
      <c r="E922" s="1126"/>
      <c r="F922" s="811"/>
      <c r="G922" s="1128"/>
      <c r="H922" s="811"/>
      <c r="I922" s="812"/>
    </row>
    <row r="923" spans="1:9" s="786" customFormat="1" x14ac:dyDescent="0.25">
      <c r="A923" s="1125"/>
      <c r="B923" s="1126"/>
      <c r="C923" s="1127"/>
      <c r="D923" s="1127"/>
      <c r="E923" s="1126"/>
      <c r="F923" s="811"/>
      <c r="G923" s="1128"/>
      <c r="H923" s="811"/>
      <c r="I923" s="812"/>
    </row>
    <row r="924" spans="1:9" s="786" customFormat="1" x14ac:dyDescent="0.25">
      <c r="A924" s="1125"/>
      <c r="B924" s="1126"/>
      <c r="C924" s="1127"/>
      <c r="D924" s="1127"/>
      <c r="E924" s="1126"/>
      <c r="F924" s="811"/>
      <c r="G924" s="1128"/>
      <c r="H924" s="811"/>
      <c r="I924" s="812"/>
    </row>
    <row r="925" spans="1:9" s="786" customFormat="1" x14ac:dyDescent="0.25">
      <c r="A925" s="1125"/>
      <c r="B925" s="1126"/>
      <c r="C925" s="1127"/>
      <c r="D925" s="1127"/>
      <c r="E925" s="1126"/>
      <c r="F925" s="811"/>
      <c r="G925" s="1128"/>
      <c r="H925" s="811"/>
      <c r="I925" s="812"/>
    </row>
    <row r="926" spans="1:9" s="786" customFormat="1" x14ac:dyDescent="0.25">
      <c r="A926" s="1125"/>
      <c r="B926" s="1126"/>
      <c r="C926" s="1127"/>
      <c r="D926" s="1127"/>
      <c r="E926" s="1126"/>
      <c r="F926" s="811"/>
      <c r="G926" s="1128"/>
      <c r="H926" s="811"/>
      <c r="I926" s="812"/>
    </row>
    <row r="927" spans="1:9" s="786" customFormat="1" x14ac:dyDescent="0.25">
      <c r="A927" s="1125"/>
      <c r="B927" s="1126"/>
      <c r="C927" s="1127"/>
      <c r="D927" s="1127"/>
      <c r="E927" s="1126"/>
      <c r="F927" s="811"/>
      <c r="G927" s="1128"/>
      <c r="H927" s="811"/>
      <c r="I927" s="812"/>
    </row>
    <row r="928" spans="1:9" s="786" customFormat="1" x14ac:dyDescent="0.25">
      <c r="A928" s="1125"/>
      <c r="B928" s="1126"/>
      <c r="C928" s="1127"/>
      <c r="D928" s="1127"/>
      <c r="E928" s="1126"/>
      <c r="F928" s="811"/>
      <c r="G928" s="1128"/>
      <c r="H928" s="811"/>
      <c r="I928" s="812"/>
    </row>
    <row r="929" spans="1:9" s="786" customFormat="1" x14ac:dyDescent="0.25">
      <c r="A929" s="1125"/>
      <c r="B929" s="1126"/>
      <c r="C929" s="1127"/>
      <c r="D929" s="1127"/>
      <c r="E929" s="1126"/>
      <c r="F929" s="811"/>
      <c r="G929" s="1128"/>
      <c r="H929" s="811"/>
      <c r="I929" s="812"/>
    </row>
    <row r="930" spans="1:9" s="786" customFormat="1" x14ac:dyDescent="0.25">
      <c r="A930" s="1125"/>
      <c r="B930" s="1126"/>
      <c r="C930" s="1127"/>
      <c r="D930" s="1127"/>
      <c r="E930" s="1126"/>
      <c r="F930" s="811"/>
      <c r="G930" s="1128"/>
      <c r="H930" s="811"/>
      <c r="I930" s="812"/>
    </row>
    <row r="931" spans="1:9" s="786" customFormat="1" x14ac:dyDescent="0.25">
      <c r="A931" s="1125"/>
      <c r="B931" s="1126"/>
      <c r="C931" s="1127"/>
      <c r="D931" s="1127"/>
      <c r="E931" s="1126"/>
      <c r="F931" s="811"/>
      <c r="G931" s="1128"/>
      <c r="H931" s="811"/>
      <c r="I931" s="812"/>
    </row>
    <row r="932" spans="1:9" s="786" customFormat="1" x14ac:dyDescent="0.25">
      <c r="A932" s="1125"/>
      <c r="B932" s="1126"/>
      <c r="C932" s="1127"/>
      <c r="D932" s="1127"/>
      <c r="E932" s="1126"/>
      <c r="F932" s="811"/>
      <c r="G932" s="1128"/>
      <c r="H932" s="811"/>
      <c r="I932" s="812"/>
    </row>
    <row r="933" spans="1:9" s="786" customFormat="1" x14ac:dyDescent="0.25">
      <c r="A933" s="1125"/>
      <c r="B933" s="1126"/>
      <c r="C933" s="1127"/>
      <c r="D933" s="1127"/>
      <c r="E933" s="1126"/>
      <c r="F933" s="811"/>
      <c r="G933" s="1128"/>
      <c r="H933" s="811"/>
      <c r="I933" s="812"/>
    </row>
    <row r="934" spans="1:9" s="786" customFormat="1" x14ac:dyDescent="0.25">
      <c r="A934" s="1125"/>
      <c r="B934" s="1126"/>
      <c r="C934" s="1127"/>
      <c r="D934" s="1127"/>
      <c r="E934" s="1126"/>
      <c r="F934" s="811"/>
      <c r="G934" s="1128"/>
      <c r="H934" s="811"/>
      <c r="I934" s="812"/>
    </row>
    <row r="935" spans="1:9" s="786" customFormat="1" x14ac:dyDescent="0.25">
      <c r="A935" s="1125"/>
      <c r="B935" s="1126"/>
      <c r="C935" s="1127"/>
      <c r="D935" s="1127"/>
      <c r="E935" s="1126"/>
      <c r="F935" s="811"/>
      <c r="G935" s="1128"/>
      <c r="H935" s="811"/>
      <c r="I935" s="812"/>
    </row>
    <row r="936" spans="1:9" s="786" customFormat="1" x14ac:dyDescent="0.25">
      <c r="A936" s="1125"/>
      <c r="B936" s="1126"/>
      <c r="C936" s="1127"/>
      <c r="D936" s="1127"/>
      <c r="E936" s="1126"/>
      <c r="F936" s="811"/>
      <c r="G936" s="1128"/>
      <c r="H936" s="811"/>
      <c r="I936" s="812"/>
    </row>
    <row r="937" spans="1:9" s="786" customFormat="1" x14ac:dyDescent="0.25">
      <c r="A937" s="1125"/>
      <c r="B937" s="1126"/>
      <c r="C937" s="1127"/>
      <c r="D937" s="1127"/>
      <c r="E937" s="1126"/>
      <c r="F937" s="811"/>
      <c r="G937" s="1128"/>
      <c r="H937" s="811"/>
      <c r="I937" s="812"/>
    </row>
    <row r="938" spans="1:9" s="786" customFormat="1" x14ac:dyDescent="0.25">
      <c r="A938" s="1125"/>
      <c r="B938" s="1126"/>
      <c r="C938" s="1127"/>
      <c r="D938" s="1127"/>
      <c r="E938" s="1126"/>
      <c r="F938" s="811"/>
      <c r="G938" s="1128"/>
      <c r="H938" s="811"/>
      <c r="I938" s="812"/>
    </row>
    <row r="939" spans="1:9" s="786" customFormat="1" x14ac:dyDescent="0.25">
      <c r="A939" s="1125"/>
      <c r="B939" s="1126"/>
      <c r="C939" s="1127"/>
      <c r="D939" s="1127"/>
      <c r="E939" s="1126"/>
      <c r="F939" s="811"/>
      <c r="G939" s="1128"/>
      <c r="H939" s="811"/>
      <c r="I939" s="812"/>
    </row>
    <row r="940" spans="1:9" s="786" customFormat="1" x14ac:dyDescent="0.25">
      <c r="A940" s="1125"/>
      <c r="B940" s="1126"/>
      <c r="C940" s="1127"/>
      <c r="D940" s="1127"/>
      <c r="E940" s="1126"/>
      <c r="F940" s="811"/>
      <c r="G940" s="1128"/>
      <c r="H940" s="811"/>
      <c r="I940" s="812"/>
    </row>
    <row r="941" spans="1:9" s="786" customFormat="1" x14ac:dyDescent="0.25">
      <c r="A941" s="1125"/>
      <c r="B941" s="1126"/>
      <c r="C941" s="1127"/>
      <c r="D941" s="1127"/>
      <c r="E941" s="1126"/>
      <c r="F941" s="811"/>
      <c r="G941" s="1128"/>
      <c r="H941" s="811"/>
      <c r="I941" s="812"/>
    </row>
    <row r="942" spans="1:9" s="786" customFormat="1" x14ac:dyDescent="0.25">
      <c r="A942" s="1125"/>
      <c r="B942" s="1126"/>
      <c r="C942" s="1127"/>
      <c r="D942" s="1127"/>
      <c r="E942" s="1126"/>
      <c r="F942" s="811"/>
      <c r="G942" s="1128"/>
      <c r="H942" s="811"/>
      <c r="I942" s="812"/>
    </row>
    <row r="943" spans="1:9" s="786" customFormat="1" x14ac:dyDescent="0.25">
      <c r="A943" s="1125"/>
      <c r="B943" s="1126"/>
      <c r="C943" s="1127"/>
      <c r="D943" s="1127"/>
      <c r="E943" s="1126"/>
      <c r="F943" s="811"/>
      <c r="G943" s="1128"/>
      <c r="H943" s="811"/>
      <c r="I943" s="812"/>
    </row>
    <row r="944" spans="1:9" s="786" customFormat="1" x14ac:dyDescent="0.25">
      <c r="A944" s="1125"/>
      <c r="B944" s="1126"/>
      <c r="C944" s="1127"/>
      <c r="D944" s="1127"/>
      <c r="E944" s="1126"/>
      <c r="F944" s="811"/>
      <c r="G944" s="1128"/>
      <c r="H944" s="811"/>
      <c r="I944" s="812"/>
    </row>
    <row r="945" spans="1:9" s="786" customFormat="1" x14ac:dyDescent="0.25">
      <c r="A945" s="1125"/>
      <c r="B945" s="1126"/>
      <c r="C945" s="1127"/>
      <c r="D945" s="1127"/>
      <c r="E945" s="1126"/>
      <c r="F945" s="811"/>
      <c r="G945" s="1128"/>
      <c r="H945" s="811"/>
      <c r="I945" s="812"/>
    </row>
    <row r="946" spans="1:9" s="786" customFormat="1" x14ac:dyDescent="0.25">
      <c r="A946" s="1125"/>
      <c r="B946" s="1126"/>
      <c r="C946" s="1127"/>
      <c r="D946" s="1127"/>
      <c r="E946" s="1126"/>
      <c r="F946" s="811"/>
      <c r="G946" s="1128"/>
      <c r="H946" s="811"/>
      <c r="I946" s="812"/>
    </row>
    <row r="947" spans="1:9" s="786" customFormat="1" x14ac:dyDescent="0.25">
      <c r="A947" s="1125"/>
      <c r="B947" s="1126"/>
      <c r="C947" s="1127"/>
      <c r="D947" s="1127"/>
      <c r="E947" s="1126"/>
      <c r="F947" s="811"/>
      <c r="G947" s="1128"/>
      <c r="H947" s="811"/>
      <c r="I947" s="812"/>
    </row>
    <row r="948" spans="1:9" s="786" customFormat="1" x14ac:dyDescent="0.25">
      <c r="A948" s="1125"/>
      <c r="B948" s="1126"/>
      <c r="C948" s="1127"/>
      <c r="D948" s="1127"/>
      <c r="E948" s="1126"/>
      <c r="F948" s="811"/>
      <c r="G948" s="1128"/>
      <c r="H948" s="811"/>
      <c r="I948" s="812"/>
    </row>
    <row r="949" spans="1:9" s="786" customFormat="1" x14ac:dyDescent="0.25">
      <c r="A949" s="1125"/>
      <c r="B949" s="1126"/>
      <c r="C949" s="1127"/>
      <c r="D949" s="1127"/>
      <c r="E949" s="1126"/>
      <c r="F949" s="811"/>
      <c r="G949" s="1128"/>
      <c r="H949" s="811"/>
      <c r="I949" s="812"/>
    </row>
    <row r="950" spans="1:9" s="786" customFormat="1" x14ac:dyDescent="0.25">
      <c r="A950" s="1125"/>
      <c r="B950" s="1126"/>
      <c r="C950" s="1127"/>
      <c r="D950" s="1127"/>
      <c r="E950" s="1126"/>
      <c r="F950" s="811"/>
      <c r="G950" s="1128"/>
      <c r="H950" s="811"/>
      <c r="I950" s="812"/>
    </row>
    <row r="951" spans="1:9" s="786" customFormat="1" x14ac:dyDescent="0.25">
      <c r="A951" s="1125"/>
      <c r="B951" s="1126"/>
      <c r="C951" s="1127"/>
      <c r="D951" s="1127"/>
      <c r="E951" s="1126"/>
      <c r="F951" s="811"/>
      <c r="G951" s="1128"/>
      <c r="H951" s="811"/>
      <c r="I951" s="812"/>
    </row>
    <row r="952" spans="1:9" s="786" customFormat="1" x14ac:dyDescent="0.25">
      <c r="A952" s="1125"/>
      <c r="B952" s="1126"/>
      <c r="C952" s="1127"/>
      <c r="D952" s="1127"/>
      <c r="E952" s="1126"/>
      <c r="F952" s="811"/>
      <c r="G952" s="1128"/>
      <c r="H952" s="811"/>
      <c r="I952" s="812"/>
    </row>
    <row r="953" spans="1:9" s="786" customFormat="1" x14ac:dyDescent="0.25">
      <c r="A953" s="1125"/>
      <c r="B953" s="1126"/>
      <c r="C953" s="1127"/>
      <c r="D953" s="1127"/>
      <c r="E953" s="1126"/>
      <c r="F953" s="811"/>
      <c r="G953" s="1128"/>
      <c r="H953" s="811"/>
      <c r="I953" s="812"/>
    </row>
    <row r="954" spans="1:9" s="786" customFormat="1" x14ac:dyDescent="0.25">
      <c r="A954" s="1125"/>
      <c r="B954" s="1126"/>
      <c r="C954" s="1127"/>
      <c r="D954" s="1127"/>
      <c r="E954" s="1126"/>
      <c r="F954" s="811"/>
      <c r="G954" s="1128"/>
      <c r="H954" s="811"/>
      <c r="I954" s="812"/>
    </row>
    <row r="955" spans="1:9" s="786" customFormat="1" x14ac:dyDescent="0.25">
      <c r="A955" s="1125"/>
      <c r="B955" s="1126"/>
      <c r="C955" s="1127"/>
      <c r="D955" s="1127"/>
      <c r="E955" s="1126"/>
      <c r="F955" s="811"/>
      <c r="G955" s="1128"/>
      <c r="H955" s="811"/>
      <c r="I955" s="812"/>
    </row>
    <row r="956" spans="1:9" s="786" customFormat="1" x14ac:dyDescent="0.25">
      <c r="A956" s="1125"/>
      <c r="B956" s="1126"/>
      <c r="C956" s="1127"/>
      <c r="D956" s="1127"/>
      <c r="E956" s="1126"/>
      <c r="F956" s="811"/>
      <c r="G956" s="1128"/>
      <c r="H956" s="811"/>
      <c r="I956" s="812"/>
    </row>
    <row r="957" spans="1:9" s="786" customFormat="1" x14ac:dyDescent="0.25">
      <c r="A957" s="1125"/>
      <c r="B957" s="1126"/>
      <c r="C957" s="1127"/>
      <c r="D957" s="1127"/>
      <c r="E957" s="1126"/>
      <c r="F957" s="811"/>
      <c r="G957" s="1128"/>
      <c r="H957" s="811"/>
      <c r="I957" s="812"/>
    </row>
    <row r="958" spans="1:9" s="786" customFormat="1" x14ac:dyDescent="0.25">
      <c r="A958" s="1125"/>
      <c r="B958" s="1126"/>
      <c r="C958" s="1127"/>
      <c r="D958" s="1127"/>
      <c r="E958" s="1126"/>
      <c r="F958" s="811"/>
      <c r="G958" s="1128"/>
      <c r="H958" s="811"/>
      <c r="I958" s="812"/>
    </row>
    <row r="959" spans="1:9" s="786" customFormat="1" x14ac:dyDescent="0.25">
      <c r="A959" s="1125"/>
      <c r="B959" s="1126"/>
      <c r="C959" s="1127"/>
      <c r="D959" s="1127"/>
      <c r="E959" s="1126"/>
      <c r="F959" s="811"/>
      <c r="G959" s="1128"/>
      <c r="H959" s="811"/>
      <c r="I959" s="812"/>
    </row>
    <row r="960" spans="1:9" s="786" customFormat="1" x14ac:dyDescent="0.25">
      <c r="A960" s="1125"/>
      <c r="B960" s="1126"/>
      <c r="C960" s="1127"/>
      <c r="D960" s="1127"/>
      <c r="E960" s="1126"/>
      <c r="F960" s="811"/>
      <c r="G960" s="1128"/>
      <c r="H960" s="811"/>
      <c r="I960" s="812"/>
    </row>
    <row r="961" spans="1:9" s="786" customFormat="1" x14ac:dyDescent="0.25">
      <c r="A961" s="1125"/>
      <c r="B961" s="1126"/>
      <c r="C961" s="1127"/>
      <c r="D961" s="1127"/>
      <c r="E961" s="1126"/>
      <c r="F961" s="811"/>
      <c r="G961" s="1128"/>
      <c r="H961" s="811"/>
      <c r="I961" s="812"/>
    </row>
    <row r="962" spans="1:9" s="786" customFormat="1" x14ac:dyDescent="0.25">
      <c r="A962" s="1125"/>
      <c r="B962" s="1126"/>
      <c r="C962" s="1127"/>
      <c r="D962" s="1127"/>
      <c r="E962" s="1126"/>
      <c r="F962" s="811"/>
      <c r="G962" s="1128"/>
      <c r="H962" s="811"/>
      <c r="I962" s="812"/>
    </row>
    <row r="963" spans="1:9" s="786" customFormat="1" x14ac:dyDescent="0.25">
      <c r="A963" s="1125"/>
      <c r="B963" s="1126"/>
      <c r="C963" s="1127"/>
      <c r="D963" s="1127"/>
      <c r="E963" s="1126"/>
      <c r="F963" s="811"/>
      <c r="G963" s="1128"/>
      <c r="H963" s="811"/>
      <c r="I963" s="812"/>
    </row>
    <row r="964" spans="1:9" s="786" customFormat="1" x14ac:dyDescent="0.25">
      <c r="A964" s="1125"/>
      <c r="B964" s="1126"/>
      <c r="C964" s="1127"/>
      <c r="D964" s="1127"/>
      <c r="E964" s="1126"/>
      <c r="F964" s="811"/>
      <c r="G964" s="1128"/>
      <c r="H964" s="811"/>
      <c r="I964" s="812"/>
    </row>
    <row r="965" spans="1:9" s="786" customFormat="1" x14ac:dyDescent="0.25">
      <c r="A965" s="1125"/>
      <c r="B965" s="1126"/>
      <c r="C965" s="1127"/>
      <c r="D965" s="1127"/>
      <c r="E965" s="1126"/>
      <c r="F965" s="811"/>
      <c r="G965" s="1128"/>
      <c r="H965" s="811"/>
      <c r="I965" s="812"/>
    </row>
    <row r="966" spans="1:9" s="786" customFormat="1" x14ac:dyDescent="0.25">
      <c r="A966" s="1125"/>
      <c r="B966" s="1126"/>
      <c r="C966" s="1127"/>
      <c r="D966" s="1127"/>
      <c r="E966" s="1126"/>
      <c r="F966" s="811"/>
      <c r="G966" s="1128"/>
      <c r="H966" s="811"/>
      <c r="I966" s="812"/>
    </row>
    <row r="967" spans="1:9" s="786" customFormat="1" x14ac:dyDescent="0.25">
      <c r="A967" s="1125"/>
      <c r="B967" s="1126"/>
      <c r="C967" s="1127"/>
      <c r="D967" s="1127"/>
      <c r="E967" s="1126"/>
      <c r="F967" s="811"/>
      <c r="G967" s="1128"/>
      <c r="H967" s="811"/>
      <c r="I967" s="812"/>
    </row>
    <row r="968" spans="1:9" s="786" customFormat="1" x14ac:dyDescent="0.25">
      <c r="A968" s="1125"/>
      <c r="B968" s="1126"/>
      <c r="C968" s="1127"/>
      <c r="D968" s="1127"/>
      <c r="E968" s="1126"/>
      <c r="F968" s="811"/>
      <c r="G968" s="1128"/>
      <c r="H968" s="811"/>
      <c r="I968" s="812"/>
    </row>
    <row r="969" spans="1:9" s="786" customFormat="1" x14ac:dyDescent="0.25">
      <c r="A969" s="1125"/>
      <c r="B969" s="1126"/>
      <c r="C969" s="1127"/>
      <c r="D969" s="1127"/>
      <c r="E969" s="1126"/>
      <c r="F969" s="811"/>
      <c r="G969" s="1128"/>
      <c r="H969" s="811"/>
      <c r="I969" s="812"/>
    </row>
    <row r="970" spans="1:9" s="786" customFormat="1" x14ac:dyDescent="0.25">
      <c r="A970" s="1125"/>
      <c r="B970" s="1126"/>
      <c r="C970" s="1127"/>
      <c r="D970" s="1127"/>
      <c r="E970" s="1126"/>
      <c r="F970" s="811"/>
      <c r="G970" s="1128"/>
      <c r="H970" s="811"/>
      <c r="I970" s="812"/>
    </row>
    <row r="971" spans="1:9" s="786" customFormat="1" x14ac:dyDescent="0.25">
      <c r="A971" s="1125"/>
      <c r="B971" s="1126"/>
      <c r="C971" s="1127"/>
      <c r="D971" s="1127"/>
      <c r="E971" s="1126"/>
      <c r="F971" s="811"/>
      <c r="G971" s="1128"/>
      <c r="H971" s="811"/>
      <c r="I971" s="812"/>
    </row>
    <row r="972" spans="1:9" s="786" customFormat="1" x14ac:dyDescent="0.25">
      <c r="A972" s="1125"/>
      <c r="B972" s="1126"/>
      <c r="C972" s="1127"/>
      <c r="D972" s="1127"/>
      <c r="E972" s="1126"/>
      <c r="F972" s="811"/>
      <c r="G972" s="1128"/>
      <c r="H972" s="811"/>
      <c r="I972" s="812"/>
    </row>
    <row r="973" spans="1:9" s="786" customFormat="1" x14ac:dyDescent="0.25">
      <c r="A973" s="1125"/>
      <c r="B973" s="1126"/>
      <c r="C973" s="1127"/>
      <c r="D973" s="1127"/>
      <c r="E973" s="1126"/>
      <c r="F973" s="811"/>
      <c r="G973" s="1128"/>
      <c r="H973" s="811"/>
      <c r="I973" s="812"/>
    </row>
    <row r="974" spans="1:9" s="786" customFormat="1" x14ac:dyDescent="0.25">
      <c r="A974" s="1125"/>
      <c r="B974" s="1126"/>
      <c r="C974" s="1127"/>
      <c r="D974" s="1127"/>
      <c r="E974" s="1126"/>
      <c r="F974" s="811"/>
      <c r="G974" s="1128"/>
      <c r="H974" s="811"/>
      <c r="I974" s="812"/>
    </row>
    <row r="975" spans="1:9" s="786" customFormat="1" x14ac:dyDescent="0.25">
      <c r="A975" s="1125"/>
      <c r="B975" s="1126"/>
      <c r="C975" s="1127"/>
      <c r="D975" s="1127"/>
      <c r="E975" s="1126"/>
      <c r="F975" s="811"/>
      <c r="G975" s="1128"/>
      <c r="H975" s="811"/>
      <c r="I975" s="812"/>
    </row>
    <row r="976" spans="1:9" s="786" customFormat="1" x14ac:dyDescent="0.25">
      <c r="A976" s="1125"/>
      <c r="B976" s="1126"/>
      <c r="C976" s="1127"/>
      <c r="D976" s="1127"/>
      <c r="E976" s="1126"/>
      <c r="F976" s="811"/>
      <c r="G976" s="1128"/>
      <c r="H976" s="811"/>
      <c r="I976" s="812"/>
    </row>
    <row r="977" spans="1:9" s="786" customFormat="1" x14ac:dyDescent="0.25">
      <c r="A977" s="1125"/>
      <c r="B977" s="1126"/>
      <c r="C977" s="1127"/>
      <c r="D977" s="1127"/>
      <c r="E977" s="1126"/>
      <c r="F977" s="811"/>
      <c r="G977" s="1128"/>
      <c r="H977" s="811"/>
      <c r="I977" s="812"/>
    </row>
    <row r="978" spans="1:9" s="786" customFormat="1" x14ac:dyDescent="0.25">
      <c r="A978" s="1125"/>
      <c r="B978" s="1126"/>
      <c r="C978" s="1127"/>
      <c r="D978" s="1127"/>
      <c r="E978" s="1126"/>
      <c r="F978" s="811"/>
      <c r="G978" s="1128"/>
      <c r="H978" s="811"/>
      <c r="I978" s="812"/>
    </row>
    <row r="979" spans="1:9" s="786" customFormat="1" x14ac:dyDescent="0.25">
      <c r="A979" s="1125"/>
      <c r="B979" s="1126"/>
      <c r="C979" s="1127"/>
      <c r="D979" s="1127"/>
      <c r="E979" s="1126"/>
      <c r="F979" s="811"/>
      <c r="G979" s="1128"/>
      <c r="H979" s="811"/>
      <c r="I979" s="812"/>
    </row>
    <row r="980" spans="1:9" s="786" customFormat="1" x14ac:dyDescent="0.25">
      <c r="A980" s="1125"/>
      <c r="B980" s="1126"/>
      <c r="C980" s="1127"/>
      <c r="D980" s="1127"/>
      <c r="E980" s="1126"/>
      <c r="F980" s="811"/>
      <c r="G980" s="1128"/>
      <c r="H980" s="811"/>
      <c r="I980" s="812"/>
    </row>
    <row r="981" spans="1:9" s="786" customFormat="1" x14ac:dyDescent="0.25">
      <c r="A981" s="1125"/>
      <c r="B981" s="1126"/>
      <c r="C981" s="1127"/>
      <c r="D981" s="1127"/>
      <c r="E981" s="1126"/>
      <c r="F981" s="811"/>
      <c r="G981" s="1128"/>
      <c r="H981" s="811"/>
      <c r="I981" s="812"/>
    </row>
    <row r="982" spans="1:9" s="786" customFormat="1" x14ac:dyDescent="0.25">
      <c r="A982" s="1125"/>
      <c r="B982" s="1126"/>
      <c r="C982" s="1127"/>
      <c r="D982" s="1127"/>
      <c r="E982" s="1126"/>
      <c r="F982" s="811"/>
      <c r="G982" s="1128"/>
      <c r="H982" s="811"/>
      <c r="I982" s="812"/>
    </row>
    <row r="983" spans="1:9" s="786" customFormat="1" x14ac:dyDescent="0.25">
      <c r="A983" s="1125"/>
      <c r="B983" s="1126"/>
      <c r="C983" s="1127"/>
      <c r="D983" s="1127"/>
      <c r="E983" s="1126"/>
      <c r="F983" s="811"/>
      <c r="G983" s="1128"/>
      <c r="H983" s="811"/>
      <c r="I983" s="812"/>
    </row>
    <row r="984" spans="1:9" s="786" customFormat="1" x14ac:dyDescent="0.25">
      <c r="A984" s="1125"/>
      <c r="B984" s="1126"/>
      <c r="C984" s="1127"/>
      <c r="D984" s="1127"/>
      <c r="E984" s="1126"/>
      <c r="F984" s="811"/>
      <c r="G984" s="1128"/>
      <c r="H984" s="811"/>
      <c r="I984" s="812"/>
    </row>
    <row r="985" spans="1:9" s="786" customFormat="1" x14ac:dyDescent="0.25">
      <c r="A985" s="1125"/>
      <c r="B985" s="1126"/>
      <c r="C985" s="1127"/>
      <c r="D985" s="1127"/>
      <c r="E985" s="1126"/>
      <c r="F985" s="811"/>
      <c r="G985" s="1128"/>
      <c r="H985" s="811"/>
      <c r="I985" s="812"/>
    </row>
    <row r="986" spans="1:9" s="786" customFormat="1" x14ac:dyDescent="0.25">
      <c r="A986" s="1125"/>
      <c r="B986" s="1126"/>
      <c r="C986" s="1127"/>
      <c r="D986" s="1127"/>
      <c r="E986" s="1126"/>
      <c r="F986" s="811"/>
      <c r="G986" s="1128"/>
      <c r="H986" s="811"/>
      <c r="I986" s="812"/>
    </row>
    <row r="987" spans="1:9" s="786" customFormat="1" x14ac:dyDescent="0.25">
      <c r="A987" s="1125"/>
      <c r="B987" s="1126"/>
      <c r="C987" s="1127"/>
      <c r="D987" s="1127"/>
      <c r="E987" s="1126"/>
      <c r="F987" s="811"/>
      <c r="G987" s="1128"/>
      <c r="H987" s="811"/>
      <c r="I987" s="812"/>
    </row>
    <row r="988" spans="1:9" s="786" customFormat="1" x14ac:dyDescent="0.25">
      <c r="A988" s="1125"/>
      <c r="B988" s="1126"/>
      <c r="C988" s="1127"/>
      <c r="D988" s="1127"/>
      <c r="E988" s="1126"/>
      <c r="F988" s="811"/>
      <c r="G988" s="1128"/>
      <c r="H988" s="811"/>
      <c r="I988" s="812"/>
    </row>
    <row r="989" spans="1:9" s="786" customFormat="1" x14ac:dyDescent="0.25">
      <c r="A989" s="1125"/>
      <c r="B989" s="1126"/>
      <c r="C989" s="1127"/>
      <c r="D989" s="1127"/>
      <c r="E989" s="1126"/>
      <c r="F989" s="811"/>
      <c r="G989" s="1128"/>
      <c r="H989" s="811"/>
      <c r="I989" s="812"/>
    </row>
    <row r="990" spans="1:9" s="786" customFormat="1" x14ac:dyDescent="0.25">
      <c r="A990" s="1125"/>
      <c r="B990" s="1126"/>
      <c r="C990" s="1127"/>
      <c r="D990" s="1127"/>
      <c r="E990" s="1126"/>
      <c r="F990" s="811"/>
      <c r="G990" s="1128"/>
      <c r="H990" s="811"/>
      <c r="I990" s="812"/>
    </row>
    <row r="991" spans="1:9" s="786" customFormat="1" x14ac:dyDescent="0.25">
      <c r="A991" s="1125"/>
      <c r="B991" s="1126"/>
      <c r="C991" s="1127"/>
      <c r="D991" s="1127"/>
      <c r="E991" s="1126"/>
      <c r="F991" s="811"/>
      <c r="G991" s="1128"/>
      <c r="H991" s="811"/>
      <c r="I991" s="812"/>
    </row>
    <row r="992" spans="1:9" s="786" customFormat="1" x14ac:dyDescent="0.25">
      <c r="A992" s="1125"/>
      <c r="B992" s="1126"/>
      <c r="C992" s="1127"/>
      <c r="D992" s="1127"/>
      <c r="E992" s="1126"/>
      <c r="F992" s="811"/>
      <c r="G992" s="1128"/>
      <c r="H992" s="811"/>
      <c r="I992" s="812"/>
    </row>
    <row r="993" spans="1:9" s="786" customFormat="1" x14ac:dyDescent="0.25">
      <c r="A993" s="1125"/>
      <c r="B993" s="1126"/>
      <c r="C993" s="1127"/>
      <c r="D993" s="1127"/>
      <c r="E993" s="1126"/>
      <c r="F993" s="811"/>
      <c r="G993" s="1128"/>
      <c r="H993" s="811"/>
      <c r="I993" s="812"/>
    </row>
    <row r="994" spans="1:9" s="786" customFormat="1" x14ac:dyDescent="0.25">
      <c r="A994" s="1125"/>
      <c r="B994" s="1126"/>
      <c r="C994" s="1127"/>
      <c r="D994" s="1127"/>
      <c r="E994" s="1126"/>
      <c r="F994" s="811"/>
      <c r="G994" s="1128"/>
      <c r="H994" s="811"/>
      <c r="I994" s="812"/>
    </row>
    <row r="995" spans="1:9" s="786" customFormat="1" x14ac:dyDescent="0.25">
      <c r="A995" s="1125"/>
      <c r="B995" s="1126"/>
      <c r="C995" s="1127"/>
      <c r="D995" s="1127"/>
      <c r="E995" s="1126"/>
      <c r="F995" s="811"/>
      <c r="G995" s="1128"/>
      <c r="H995" s="811"/>
      <c r="I995" s="812"/>
    </row>
    <row r="996" spans="1:9" s="786" customFormat="1" x14ac:dyDescent="0.25">
      <c r="A996" s="1125"/>
      <c r="B996" s="1126"/>
      <c r="C996" s="1127"/>
      <c r="D996" s="1127"/>
      <c r="E996" s="1126"/>
      <c r="F996" s="811"/>
      <c r="G996" s="1128"/>
      <c r="H996" s="811"/>
      <c r="I996" s="812"/>
    </row>
    <row r="997" spans="1:9" s="786" customFormat="1" x14ac:dyDescent="0.25">
      <c r="A997" s="1125"/>
      <c r="B997" s="1126"/>
      <c r="C997" s="1127"/>
      <c r="D997" s="1127"/>
      <c r="E997" s="1126"/>
      <c r="F997" s="811"/>
      <c r="G997" s="1128"/>
      <c r="H997" s="811"/>
      <c r="I997" s="812"/>
    </row>
    <row r="998" spans="1:9" s="786" customFormat="1" x14ac:dyDescent="0.25">
      <c r="A998" s="1125"/>
      <c r="B998" s="1126"/>
      <c r="C998" s="1127"/>
      <c r="D998" s="1127"/>
      <c r="E998" s="1126"/>
      <c r="F998" s="811"/>
      <c r="G998" s="1128"/>
      <c r="H998" s="811"/>
      <c r="I998" s="812"/>
    </row>
    <row r="999" spans="1:9" s="786" customFormat="1" x14ac:dyDescent="0.25">
      <c r="A999" s="1125"/>
      <c r="B999" s="1126"/>
      <c r="C999" s="1127"/>
      <c r="D999" s="1127"/>
      <c r="E999" s="1126"/>
      <c r="F999" s="811"/>
      <c r="G999" s="1128"/>
      <c r="H999" s="811"/>
      <c r="I999" s="812"/>
    </row>
    <row r="1000" spans="1:9" s="786" customFormat="1" x14ac:dyDescent="0.25">
      <c r="A1000" s="1125"/>
      <c r="B1000" s="1126"/>
      <c r="C1000" s="1127"/>
      <c r="D1000" s="1127"/>
      <c r="E1000" s="1126"/>
      <c r="F1000" s="811"/>
      <c r="G1000" s="1128"/>
      <c r="H1000" s="811"/>
      <c r="I1000" s="812"/>
    </row>
    <row r="1001" spans="1:9" s="786" customFormat="1" x14ac:dyDescent="0.25">
      <c r="A1001" s="1125"/>
      <c r="B1001" s="1126"/>
      <c r="C1001" s="1127"/>
      <c r="D1001" s="1127"/>
      <c r="E1001" s="1126"/>
      <c r="F1001" s="811"/>
      <c r="G1001" s="1128"/>
      <c r="H1001" s="811"/>
      <c r="I1001" s="812"/>
    </row>
    <row r="1002" spans="1:9" s="786" customFormat="1" x14ac:dyDescent="0.25">
      <c r="A1002" s="1125"/>
      <c r="B1002" s="1126"/>
      <c r="C1002" s="1127"/>
      <c r="D1002" s="1127"/>
      <c r="E1002" s="1126"/>
      <c r="F1002" s="811"/>
      <c r="G1002" s="1128"/>
      <c r="H1002" s="811"/>
      <c r="I1002" s="812"/>
    </row>
    <row r="1003" spans="1:9" s="786" customFormat="1" x14ac:dyDescent="0.25">
      <c r="A1003" s="1125"/>
      <c r="B1003" s="1126"/>
      <c r="C1003" s="1127"/>
      <c r="D1003" s="1127"/>
      <c r="E1003" s="1126"/>
      <c r="F1003" s="811"/>
      <c r="G1003" s="1128"/>
      <c r="H1003" s="811"/>
      <c r="I1003" s="812"/>
    </row>
    <row r="1004" spans="1:9" s="786" customFormat="1" x14ac:dyDescent="0.25">
      <c r="A1004" s="1125"/>
      <c r="B1004" s="1126"/>
      <c r="C1004" s="1127"/>
      <c r="D1004" s="1127"/>
      <c r="E1004" s="1126"/>
      <c r="F1004" s="811"/>
      <c r="G1004" s="1128"/>
      <c r="H1004" s="811"/>
      <c r="I1004" s="812"/>
    </row>
    <row r="1005" spans="1:9" s="786" customFormat="1" x14ac:dyDescent="0.25">
      <c r="A1005" s="1125"/>
      <c r="B1005" s="1126"/>
      <c r="C1005" s="1127"/>
      <c r="D1005" s="1127"/>
      <c r="E1005" s="1126"/>
      <c r="F1005" s="811"/>
      <c r="G1005" s="1128"/>
      <c r="H1005" s="811"/>
      <c r="I1005" s="812"/>
    </row>
    <row r="1006" spans="1:9" s="786" customFormat="1" x14ac:dyDescent="0.25">
      <c r="A1006" s="1125"/>
      <c r="B1006" s="1126"/>
      <c r="C1006" s="1127"/>
      <c r="D1006" s="1127"/>
      <c r="E1006" s="1126"/>
      <c r="F1006" s="811"/>
      <c r="G1006" s="1128"/>
      <c r="H1006" s="811"/>
      <c r="I1006" s="812"/>
    </row>
    <row r="1007" spans="1:9" s="786" customFormat="1" x14ac:dyDescent="0.25">
      <c r="A1007" s="1125"/>
      <c r="B1007" s="1126"/>
      <c r="C1007" s="1127"/>
      <c r="D1007" s="1127"/>
      <c r="E1007" s="1126"/>
      <c r="F1007" s="811"/>
      <c r="G1007" s="1128"/>
      <c r="H1007" s="811"/>
      <c r="I1007" s="812"/>
    </row>
    <row r="1008" spans="1:9" s="786" customFormat="1" x14ac:dyDescent="0.25">
      <c r="A1008" s="1125"/>
      <c r="B1008" s="1126"/>
      <c r="C1008" s="1127"/>
      <c r="D1008" s="1127"/>
      <c r="E1008" s="1126"/>
      <c r="F1008" s="811"/>
      <c r="G1008" s="1128"/>
      <c r="H1008" s="811"/>
      <c r="I1008" s="812"/>
    </row>
    <row r="1009" spans="1:9" s="786" customFormat="1" x14ac:dyDescent="0.25">
      <c r="A1009" s="1125"/>
      <c r="B1009" s="1126"/>
      <c r="C1009" s="1127"/>
      <c r="D1009" s="1127"/>
      <c r="E1009" s="1126"/>
      <c r="F1009" s="811"/>
      <c r="G1009" s="1128"/>
      <c r="H1009" s="811"/>
      <c r="I1009" s="812"/>
    </row>
    <row r="1010" spans="1:9" s="786" customFormat="1" x14ac:dyDescent="0.25">
      <c r="A1010" s="1125"/>
      <c r="B1010" s="1126"/>
      <c r="C1010" s="1127"/>
      <c r="D1010" s="1127"/>
      <c r="E1010" s="1126"/>
      <c r="F1010" s="811"/>
      <c r="G1010" s="1128"/>
      <c r="H1010" s="811"/>
      <c r="I1010" s="812"/>
    </row>
    <row r="1011" spans="1:9" s="786" customFormat="1" x14ac:dyDescent="0.25">
      <c r="A1011" s="1125"/>
      <c r="B1011" s="1126"/>
      <c r="C1011" s="1127"/>
      <c r="D1011" s="1127"/>
      <c r="E1011" s="1126"/>
      <c r="F1011" s="811"/>
      <c r="G1011" s="1128"/>
      <c r="H1011" s="811"/>
      <c r="I1011" s="812"/>
    </row>
    <row r="1012" spans="1:9" s="786" customFormat="1" x14ac:dyDescent="0.25">
      <c r="A1012" s="1125"/>
      <c r="B1012" s="1126"/>
      <c r="C1012" s="1127"/>
      <c r="D1012" s="1127"/>
      <c r="E1012" s="1126"/>
      <c r="F1012" s="811"/>
      <c r="G1012" s="1128"/>
      <c r="H1012" s="811"/>
      <c r="I1012" s="812"/>
    </row>
    <row r="1013" spans="1:9" s="786" customFormat="1" x14ac:dyDescent="0.25">
      <c r="A1013" s="1125"/>
      <c r="B1013" s="1126"/>
      <c r="C1013" s="1127"/>
      <c r="D1013" s="1127"/>
      <c r="E1013" s="1126"/>
      <c r="F1013" s="811"/>
      <c r="G1013" s="1128"/>
      <c r="H1013" s="811"/>
      <c r="I1013" s="812"/>
    </row>
    <row r="1014" spans="1:9" s="786" customFormat="1" x14ac:dyDescent="0.25">
      <c r="A1014" s="1125"/>
      <c r="B1014" s="1126"/>
      <c r="C1014" s="1127"/>
      <c r="D1014" s="1127"/>
      <c r="E1014" s="1126"/>
      <c r="F1014" s="811"/>
      <c r="G1014" s="1128"/>
      <c r="H1014" s="811"/>
      <c r="I1014" s="812"/>
    </row>
    <row r="1015" spans="1:9" s="786" customFormat="1" x14ac:dyDescent="0.25">
      <c r="A1015" s="1125"/>
      <c r="B1015" s="1126"/>
      <c r="C1015" s="1127"/>
      <c r="D1015" s="1127"/>
      <c r="E1015" s="1126"/>
      <c r="F1015" s="811"/>
      <c r="G1015" s="1128"/>
      <c r="H1015" s="811"/>
      <c r="I1015" s="812"/>
    </row>
    <row r="1016" spans="1:9" s="786" customFormat="1" x14ac:dyDescent="0.25">
      <c r="A1016" s="1125"/>
      <c r="B1016" s="1126"/>
      <c r="C1016" s="1127"/>
      <c r="D1016" s="1127"/>
      <c r="E1016" s="1126"/>
      <c r="F1016" s="811"/>
      <c r="G1016" s="1128"/>
      <c r="H1016" s="811"/>
      <c r="I1016" s="812"/>
    </row>
    <row r="1017" spans="1:9" s="786" customFormat="1" x14ac:dyDescent="0.25">
      <c r="A1017" s="1125"/>
      <c r="B1017" s="1126"/>
      <c r="C1017" s="1127"/>
      <c r="D1017" s="1127"/>
      <c r="E1017" s="1126"/>
      <c r="F1017" s="811"/>
      <c r="G1017" s="1128"/>
      <c r="H1017" s="811"/>
      <c r="I1017" s="812"/>
    </row>
    <row r="1018" spans="1:9" s="786" customFormat="1" x14ac:dyDescent="0.25">
      <c r="A1018" s="1125"/>
      <c r="B1018" s="1126"/>
      <c r="C1018" s="1127"/>
      <c r="D1018" s="1127"/>
      <c r="E1018" s="1126"/>
      <c r="F1018" s="811"/>
      <c r="G1018" s="1128"/>
      <c r="H1018" s="811"/>
      <c r="I1018" s="812"/>
    </row>
    <row r="1019" spans="1:9" s="786" customFormat="1" x14ac:dyDescent="0.25">
      <c r="A1019" s="1125"/>
      <c r="B1019" s="1126"/>
      <c r="C1019" s="1127"/>
      <c r="D1019" s="1127"/>
      <c r="E1019" s="1126"/>
      <c r="F1019" s="811"/>
      <c r="G1019" s="1128"/>
      <c r="H1019" s="811"/>
      <c r="I1019" s="812"/>
    </row>
    <row r="1020" spans="1:9" s="786" customFormat="1" x14ac:dyDescent="0.25">
      <c r="A1020" s="1125"/>
      <c r="B1020" s="1126"/>
      <c r="C1020" s="1127"/>
      <c r="D1020" s="1127"/>
      <c r="E1020" s="1126"/>
      <c r="F1020" s="811"/>
      <c r="G1020" s="1128"/>
      <c r="H1020" s="811"/>
      <c r="I1020" s="812"/>
    </row>
    <row r="1021" spans="1:9" s="786" customFormat="1" x14ac:dyDescent="0.25">
      <c r="A1021" s="1125"/>
      <c r="B1021" s="1126"/>
      <c r="C1021" s="1127"/>
      <c r="D1021" s="1127"/>
      <c r="E1021" s="1126"/>
      <c r="F1021" s="811"/>
      <c r="G1021" s="1128"/>
      <c r="H1021" s="811"/>
      <c r="I1021" s="812"/>
    </row>
    <row r="1022" spans="1:9" s="786" customFormat="1" x14ac:dyDescent="0.25">
      <c r="A1022" s="1125"/>
      <c r="B1022" s="1126"/>
      <c r="C1022" s="1127"/>
      <c r="D1022" s="1127"/>
      <c r="E1022" s="1126"/>
      <c r="F1022" s="811"/>
      <c r="G1022" s="1128"/>
      <c r="H1022" s="811"/>
      <c r="I1022" s="812"/>
    </row>
    <row r="1023" spans="1:9" s="786" customFormat="1" x14ac:dyDescent="0.25">
      <c r="A1023" s="1125"/>
      <c r="B1023" s="1126"/>
      <c r="C1023" s="1127"/>
      <c r="D1023" s="1127"/>
      <c r="E1023" s="1126"/>
      <c r="F1023" s="811"/>
      <c r="G1023" s="1128"/>
      <c r="H1023" s="811"/>
      <c r="I1023" s="812"/>
    </row>
    <row r="1024" spans="1:9" s="786" customFormat="1" x14ac:dyDescent="0.25">
      <c r="A1024" s="1125"/>
      <c r="B1024" s="1126"/>
      <c r="C1024" s="1127"/>
      <c r="D1024" s="1127"/>
      <c r="E1024" s="1126"/>
      <c r="F1024" s="811"/>
      <c r="G1024" s="1128"/>
      <c r="H1024" s="811"/>
      <c r="I1024" s="812"/>
    </row>
    <row r="1025" spans="1:9" s="786" customFormat="1" x14ac:dyDescent="0.25">
      <c r="A1025" s="1125"/>
      <c r="B1025" s="1126"/>
      <c r="C1025" s="1127"/>
      <c r="D1025" s="1127"/>
      <c r="E1025" s="1126"/>
      <c r="F1025" s="811"/>
      <c r="G1025" s="1128"/>
      <c r="H1025" s="811"/>
      <c r="I1025" s="812"/>
    </row>
    <row r="1026" spans="1:9" s="786" customFormat="1" x14ac:dyDescent="0.25">
      <c r="A1026" s="1125"/>
      <c r="B1026" s="1126"/>
      <c r="C1026" s="1127"/>
      <c r="D1026" s="1127"/>
      <c r="E1026" s="1126"/>
      <c r="F1026" s="811"/>
      <c r="G1026" s="1128"/>
      <c r="H1026" s="811"/>
      <c r="I1026" s="812"/>
    </row>
    <row r="1027" spans="1:9" s="786" customFormat="1" x14ac:dyDescent="0.25">
      <c r="A1027" s="1125"/>
      <c r="B1027" s="1126"/>
      <c r="C1027" s="1127"/>
      <c r="D1027" s="1127"/>
      <c r="E1027" s="1126"/>
      <c r="F1027" s="811"/>
      <c r="G1027" s="1128"/>
      <c r="H1027" s="811"/>
      <c r="I1027" s="812"/>
    </row>
    <row r="1028" spans="1:9" s="786" customFormat="1" x14ac:dyDescent="0.25">
      <c r="A1028" s="1125"/>
      <c r="B1028" s="1126"/>
      <c r="C1028" s="1127"/>
      <c r="D1028" s="1127"/>
      <c r="E1028" s="1126"/>
      <c r="F1028" s="811"/>
      <c r="G1028" s="1128"/>
      <c r="H1028" s="811"/>
      <c r="I1028" s="812"/>
    </row>
    <row r="1029" spans="1:9" s="786" customFormat="1" x14ac:dyDescent="0.25">
      <c r="A1029" s="1125"/>
      <c r="B1029" s="1126"/>
      <c r="C1029" s="1127"/>
      <c r="D1029" s="1127"/>
      <c r="E1029" s="1126"/>
      <c r="F1029" s="811"/>
      <c r="G1029" s="1128"/>
      <c r="H1029" s="811"/>
      <c r="I1029" s="812"/>
    </row>
    <row r="1030" spans="1:9" s="786" customFormat="1" x14ac:dyDescent="0.25">
      <c r="A1030" s="1125"/>
      <c r="B1030" s="1126"/>
      <c r="C1030" s="1127"/>
      <c r="D1030" s="1127"/>
      <c r="E1030" s="1126"/>
      <c r="F1030" s="811"/>
      <c r="G1030" s="1128"/>
      <c r="H1030" s="811"/>
      <c r="I1030" s="812"/>
    </row>
    <row r="1031" spans="1:9" s="786" customFormat="1" x14ac:dyDescent="0.25">
      <c r="A1031" s="1125"/>
      <c r="B1031" s="1126"/>
      <c r="C1031" s="1127"/>
      <c r="D1031" s="1127"/>
      <c r="E1031" s="1126"/>
      <c r="F1031" s="811"/>
      <c r="G1031" s="1128"/>
      <c r="H1031" s="811"/>
      <c r="I1031" s="812"/>
    </row>
    <row r="1032" spans="1:9" s="786" customFormat="1" x14ac:dyDescent="0.25">
      <c r="A1032" s="1125"/>
      <c r="B1032" s="1126"/>
      <c r="C1032" s="1127"/>
      <c r="D1032" s="1127"/>
      <c r="E1032" s="1126"/>
      <c r="F1032" s="811"/>
      <c r="G1032" s="1128"/>
      <c r="H1032" s="811"/>
      <c r="I1032" s="812"/>
    </row>
    <row r="1033" spans="1:9" s="786" customFormat="1" x14ac:dyDescent="0.25">
      <c r="A1033" s="1125"/>
      <c r="B1033" s="1126"/>
      <c r="C1033" s="1127"/>
      <c r="D1033" s="1127"/>
      <c r="E1033" s="1126"/>
      <c r="F1033" s="811"/>
      <c r="G1033" s="1128"/>
      <c r="H1033" s="811"/>
      <c r="I1033" s="812"/>
    </row>
    <row r="1034" spans="1:9" s="786" customFormat="1" x14ac:dyDescent="0.25">
      <c r="A1034" s="1125"/>
      <c r="B1034" s="1126"/>
      <c r="C1034" s="1127"/>
      <c r="D1034" s="1127"/>
      <c r="E1034" s="1126"/>
      <c r="F1034" s="811"/>
      <c r="G1034" s="1128"/>
      <c r="H1034" s="811"/>
      <c r="I1034" s="812"/>
    </row>
    <row r="1035" spans="1:9" s="786" customFormat="1" x14ac:dyDescent="0.25">
      <c r="A1035" s="1125"/>
      <c r="B1035" s="1126"/>
      <c r="C1035" s="1127"/>
      <c r="D1035" s="1127"/>
      <c r="E1035" s="1126"/>
      <c r="F1035" s="811"/>
      <c r="G1035" s="1128"/>
      <c r="H1035" s="811"/>
      <c r="I1035" s="812"/>
    </row>
    <row r="1036" spans="1:9" s="786" customFormat="1" x14ac:dyDescent="0.25">
      <c r="A1036" s="1125"/>
      <c r="B1036" s="1126"/>
      <c r="C1036" s="1127"/>
      <c r="D1036" s="1127"/>
      <c r="E1036" s="1126"/>
      <c r="F1036" s="811"/>
      <c r="G1036" s="1128"/>
      <c r="H1036" s="811"/>
      <c r="I1036" s="812"/>
    </row>
    <row r="1037" spans="1:9" s="786" customFormat="1" x14ac:dyDescent="0.25">
      <c r="A1037" s="1125"/>
      <c r="B1037" s="1126"/>
      <c r="C1037" s="1127"/>
      <c r="D1037" s="1127"/>
      <c r="E1037" s="1126"/>
      <c r="F1037" s="811"/>
      <c r="G1037" s="1128"/>
      <c r="H1037" s="811"/>
      <c r="I1037" s="812"/>
    </row>
    <row r="1038" spans="1:9" s="786" customFormat="1" x14ac:dyDescent="0.25">
      <c r="A1038" s="1125"/>
      <c r="B1038" s="1126"/>
      <c r="C1038" s="1127"/>
      <c r="D1038" s="1127"/>
      <c r="E1038" s="1126"/>
      <c r="F1038" s="811"/>
      <c r="G1038" s="1128"/>
      <c r="H1038" s="811"/>
      <c r="I1038" s="812"/>
    </row>
    <row r="1039" spans="1:9" s="786" customFormat="1" x14ac:dyDescent="0.25">
      <c r="A1039" s="1125"/>
      <c r="B1039" s="1126"/>
      <c r="C1039" s="1127"/>
      <c r="D1039" s="1127"/>
      <c r="E1039" s="1126"/>
      <c r="F1039" s="811"/>
      <c r="G1039" s="1128"/>
      <c r="H1039" s="811"/>
      <c r="I1039" s="812"/>
    </row>
    <row r="1040" spans="1:9" s="786" customFormat="1" x14ac:dyDescent="0.25">
      <c r="A1040" s="1125"/>
      <c r="B1040" s="1126"/>
      <c r="C1040" s="1127"/>
      <c r="D1040" s="1127"/>
      <c r="E1040" s="1126"/>
      <c r="F1040" s="811"/>
      <c r="G1040" s="1128"/>
      <c r="H1040" s="811"/>
      <c r="I1040" s="812"/>
    </row>
    <row r="1041" spans="1:9" s="786" customFormat="1" x14ac:dyDescent="0.25">
      <c r="A1041" s="1125"/>
      <c r="B1041" s="1126"/>
      <c r="C1041" s="1127"/>
      <c r="D1041" s="1127"/>
      <c r="E1041" s="1126"/>
      <c r="F1041" s="811"/>
      <c r="G1041" s="1128"/>
      <c r="H1041" s="811"/>
      <c r="I1041" s="812"/>
    </row>
    <row r="1042" spans="1:9" s="786" customFormat="1" x14ac:dyDescent="0.25">
      <c r="A1042" s="1125"/>
      <c r="B1042" s="1126"/>
      <c r="C1042" s="1127"/>
      <c r="D1042" s="1127"/>
      <c r="E1042" s="1126"/>
      <c r="F1042" s="811"/>
      <c r="G1042" s="1128"/>
      <c r="H1042" s="811"/>
      <c r="I1042" s="812"/>
    </row>
    <row r="1043" spans="1:9" s="786" customFormat="1" x14ac:dyDescent="0.25">
      <c r="A1043" s="1125"/>
      <c r="B1043" s="1126"/>
      <c r="C1043" s="1127"/>
      <c r="D1043" s="1127"/>
      <c r="E1043" s="1126"/>
      <c r="F1043" s="811"/>
      <c r="G1043" s="1128"/>
      <c r="H1043" s="811"/>
      <c r="I1043" s="812"/>
    </row>
    <row r="1044" spans="1:9" s="786" customFormat="1" x14ac:dyDescent="0.25">
      <c r="A1044" s="1125"/>
      <c r="B1044" s="1126"/>
      <c r="C1044" s="1127"/>
      <c r="D1044" s="1127"/>
      <c r="E1044" s="1126"/>
      <c r="F1044" s="811"/>
      <c r="G1044" s="1128"/>
      <c r="H1044" s="811"/>
      <c r="I1044" s="812"/>
    </row>
    <row r="1045" spans="1:9" s="786" customFormat="1" x14ac:dyDescent="0.25">
      <c r="A1045" s="1125"/>
      <c r="B1045" s="1126"/>
      <c r="C1045" s="1127"/>
      <c r="D1045" s="1127"/>
      <c r="E1045" s="1126"/>
      <c r="F1045" s="811"/>
      <c r="G1045" s="1128"/>
      <c r="H1045" s="811"/>
      <c r="I1045" s="812"/>
    </row>
    <row r="1046" spans="1:9" s="786" customFormat="1" x14ac:dyDescent="0.25">
      <c r="A1046" s="1125"/>
      <c r="B1046" s="1126"/>
      <c r="C1046" s="1127"/>
      <c r="D1046" s="1127"/>
      <c r="E1046" s="1126"/>
      <c r="F1046" s="811"/>
      <c r="G1046" s="1128"/>
      <c r="H1046" s="811"/>
      <c r="I1046" s="812"/>
    </row>
    <row r="1047" spans="1:9" s="786" customFormat="1" x14ac:dyDescent="0.25">
      <c r="A1047" s="1125"/>
      <c r="B1047" s="1126"/>
      <c r="C1047" s="1127"/>
      <c r="D1047" s="1127"/>
      <c r="E1047" s="1126"/>
      <c r="F1047" s="811"/>
      <c r="G1047" s="1128"/>
      <c r="H1047" s="811"/>
      <c r="I1047" s="812"/>
    </row>
    <row r="1048" spans="1:9" s="786" customFormat="1" x14ac:dyDescent="0.25">
      <c r="A1048" s="1125"/>
      <c r="B1048" s="1126"/>
      <c r="C1048" s="1127"/>
      <c r="D1048" s="1127"/>
      <c r="E1048" s="1126"/>
      <c r="F1048" s="811"/>
      <c r="G1048" s="1128"/>
      <c r="H1048" s="811"/>
      <c r="I1048" s="812"/>
    </row>
    <row r="1049" spans="1:9" s="786" customFormat="1" x14ac:dyDescent="0.25">
      <c r="A1049" s="1125"/>
      <c r="B1049" s="1126"/>
      <c r="C1049" s="1127"/>
      <c r="D1049" s="1127"/>
      <c r="E1049" s="1126"/>
      <c r="F1049" s="811"/>
      <c r="G1049" s="1128"/>
      <c r="H1049" s="811"/>
      <c r="I1049" s="812"/>
    </row>
    <row r="1050" spans="1:9" s="786" customFormat="1" x14ac:dyDescent="0.25">
      <c r="A1050" s="1125"/>
      <c r="B1050" s="1126"/>
      <c r="C1050" s="1127"/>
      <c r="D1050" s="1127"/>
      <c r="E1050" s="1126"/>
      <c r="F1050" s="811"/>
      <c r="G1050" s="1128"/>
      <c r="H1050" s="811"/>
      <c r="I1050" s="812"/>
    </row>
    <row r="1051" spans="1:9" s="786" customFormat="1" x14ac:dyDescent="0.25">
      <c r="A1051" s="1125"/>
      <c r="B1051" s="1126"/>
      <c r="C1051" s="1127"/>
      <c r="D1051" s="1127"/>
      <c r="E1051" s="1126"/>
      <c r="F1051" s="811"/>
      <c r="G1051" s="1128"/>
      <c r="H1051" s="811"/>
      <c r="I1051" s="812"/>
    </row>
    <row r="1052" spans="1:9" s="786" customFormat="1" x14ac:dyDescent="0.25">
      <c r="A1052" s="1125"/>
      <c r="B1052" s="1126"/>
      <c r="C1052" s="1127"/>
      <c r="D1052" s="1127"/>
      <c r="E1052" s="1126"/>
      <c r="F1052" s="811"/>
      <c r="G1052" s="1128"/>
      <c r="H1052" s="811"/>
      <c r="I1052" s="812"/>
    </row>
    <row r="1053" spans="1:9" s="786" customFormat="1" x14ac:dyDescent="0.25">
      <c r="A1053" s="1125"/>
      <c r="B1053" s="1126"/>
      <c r="C1053" s="1127"/>
      <c r="D1053" s="1127"/>
      <c r="E1053" s="1126"/>
      <c r="F1053" s="811"/>
      <c r="G1053" s="1128"/>
      <c r="H1053" s="811"/>
      <c r="I1053" s="812"/>
    </row>
    <row r="1054" spans="1:9" s="786" customFormat="1" x14ac:dyDescent="0.25">
      <c r="A1054" s="1125"/>
      <c r="B1054" s="1126"/>
      <c r="C1054" s="1127"/>
      <c r="D1054" s="1127"/>
      <c r="E1054" s="1126"/>
      <c r="F1054" s="811"/>
      <c r="G1054" s="1128"/>
      <c r="H1054" s="811"/>
      <c r="I1054" s="812"/>
    </row>
    <row r="1055" spans="1:9" s="786" customFormat="1" x14ac:dyDescent="0.25">
      <c r="A1055" s="1125"/>
      <c r="B1055" s="1126"/>
      <c r="C1055" s="1127"/>
      <c r="D1055" s="1127"/>
      <c r="E1055" s="1126"/>
      <c r="F1055" s="811"/>
      <c r="G1055" s="1128"/>
      <c r="H1055" s="811"/>
      <c r="I1055" s="812"/>
    </row>
    <row r="1056" spans="1:9" s="786" customFormat="1" x14ac:dyDescent="0.25">
      <c r="A1056" s="1125"/>
      <c r="B1056" s="1126"/>
      <c r="C1056" s="1127"/>
      <c r="D1056" s="1127"/>
      <c r="E1056" s="1126"/>
      <c r="F1056" s="811"/>
      <c r="G1056" s="1128"/>
      <c r="H1056" s="811"/>
      <c r="I1056" s="812"/>
    </row>
    <row r="1057" spans="1:9" s="786" customFormat="1" x14ac:dyDescent="0.25">
      <c r="A1057" s="1125"/>
      <c r="B1057" s="1126"/>
      <c r="C1057" s="1127"/>
      <c r="D1057" s="1127"/>
      <c r="E1057" s="1126"/>
      <c r="F1057" s="811"/>
      <c r="G1057" s="1128"/>
      <c r="H1057" s="811"/>
      <c r="I1057" s="812"/>
    </row>
    <row r="1058" spans="1:9" s="786" customFormat="1" x14ac:dyDescent="0.25">
      <c r="A1058" s="1125"/>
      <c r="B1058" s="1126"/>
      <c r="C1058" s="1127"/>
      <c r="D1058" s="1127"/>
      <c r="E1058" s="1126"/>
      <c r="F1058" s="811"/>
      <c r="G1058" s="1128"/>
      <c r="H1058" s="811"/>
      <c r="I1058" s="812"/>
    </row>
    <row r="1059" spans="1:9" s="786" customFormat="1" x14ac:dyDescent="0.25">
      <c r="A1059" s="1125"/>
      <c r="B1059" s="1126"/>
      <c r="C1059" s="1127"/>
      <c r="D1059" s="1127"/>
      <c r="E1059" s="1126"/>
      <c r="F1059" s="811"/>
      <c r="G1059" s="1128"/>
      <c r="H1059" s="811"/>
      <c r="I1059" s="812"/>
    </row>
    <row r="1060" spans="1:9" s="786" customFormat="1" x14ac:dyDescent="0.25">
      <c r="A1060" s="1125"/>
      <c r="B1060" s="1126"/>
      <c r="C1060" s="1127"/>
      <c r="D1060" s="1127"/>
      <c r="E1060" s="1126"/>
      <c r="F1060" s="811"/>
      <c r="G1060" s="1128"/>
      <c r="H1060" s="811"/>
      <c r="I1060" s="812"/>
    </row>
    <row r="1061" spans="1:9" s="786" customFormat="1" x14ac:dyDescent="0.25">
      <c r="A1061" s="1125"/>
      <c r="B1061" s="1126"/>
      <c r="C1061" s="1127"/>
      <c r="D1061" s="1127"/>
      <c r="E1061" s="1126"/>
      <c r="F1061" s="811"/>
      <c r="G1061" s="1128"/>
      <c r="H1061" s="811"/>
      <c r="I1061" s="812"/>
    </row>
    <row r="1062" spans="1:9" s="786" customFormat="1" x14ac:dyDescent="0.25">
      <c r="A1062" s="1125"/>
      <c r="B1062" s="1126"/>
      <c r="C1062" s="1127"/>
      <c r="D1062" s="1127"/>
      <c r="E1062" s="1126"/>
      <c r="F1062" s="811"/>
      <c r="G1062" s="1128"/>
      <c r="H1062" s="811"/>
      <c r="I1062" s="812"/>
    </row>
    <row r="1063" spans="1:9" s="786" customFormat="1" x14ac:dyDescent="0.25">
      <c r="A1063" s="1125"/>
      <c r="B1063" s="1126"/>
      <c r="C1063" s="1127"/>
      <c r="D1063" s="1127"/>
      <c r="E1063" s="1126"/>
      <c r="F1063" s="811"/>
      <c r="G1063" s="1128"/>
      <c r="H1063" s="811"/>
      <c r="I1063" s="812"/>
    </row>
    <row r="1064" spans="1:9" s="786" customFormat="1" x14ac:dyDescent="0.25">
      <c r="A1064" s="1125"/>
      <c r="B1064" s="1126"/>
      <c r="C1064" s="1127"/>
      <c r="D1064" s="1127"/>
      <c r="E1064" s="1126"/>
      <c r="F1064" s="811"/>
      <c r="G1064" s="1128"/>
      <c r="H1064" s="811"/>
      <c r="I1064" s="812"/>
    </row>
    <row r="1065" spans="1:9" s="786" customFormat="1" x14ac:dyDescent="0.25">
      <c r="A1065" s="1125"/>
      <c r="B1065" s="1126"/>
      <c r="C1065" s="1127"/>
      <c r="D1065" s="1127"/>
      <c r="E1065" s="1126"/>
      <c r="F1065" s="811"/>
      <c r="G1065" s="1128"/>
      <c r="H1065" s="811"/>
      <c r="I1065" s="812"/>
    </row>
    <row r="1066" spans="1:9" s="786" customFormat="1" x14ac:dyDescent="0.25">
      <c r="A1066" s="1125"/>
      <c r="B1066" s="1126"/>
      <c r="C1066" s="1127"/>
      <c r="D1066" s="1127"/>
      <c r="E1066" s="1126"/>
      <c r="F1066" s="811"/>
      <c r="G1066" s="1128"/>
      <c r="H1066" s="811"/>
      <c r="I1066" s="812"/>
    </row>
    <row r="1067" spans="1:9" s="786" customFormat="1" x14ac:dyDescent="0.25">
      <c r="A1067" s="1125"/>
      <c r="B1067" s="1126"/>
      <c r="C1067" s="1127"/>
      <c r="D1067" s="1127"/>
      <c r="E1067" s="1126"/>
      <c r="F1067" s="811"/>
      <c r="G1067" s="1128"/>
      <c r="H1067" s="811"/>
      <c r="I1067" s="812"/>
    </row>
    <row r="1068" spans="1:9" s="786" customFormat="1" x14ac:dyDescent="0.25">
      <c r="A1068" s="1125"/>
      <c r="B1068" s="1126"/>
      <c r="C1068" s="1127"/>
      <c r="D1068" s="1127"/>
      <c r="E1068" s="1126"/>
      <c r="F1068" s="811"/>
      <c r="G1068" s="1128"/>
      <c r="H1068" s="811"/>
      <c r="I1068" s="812"/>
    </row>
    <row r="1069" spans="1:9" s="786" customFormat="1" x14ac:dyDescent="0.25">
      <c r="A1069" s="1125"/>
      <c r="B1069" s="1126"/>
      <c r="C1069" s="1127"/>
      <c r="D1069" s="1127"/>
      <c r="E1069" s="1126"/>
      <c r="F1069" s="811"/>
      <c r="G1069" s="1128"/>
      <c r="H1069" s="811"/>
      <c r="I1069" s="812"/>
    </row>
    <row r="1070" spans="1:9" s="786" customFormat="1" x14ac:dyDescent="0.25">
      <c r="A1070" s="1125"/>
      <c r="B1070" s="1126"/>
      <c r="C1070" s="1127"/>
      <c r="D1070" s="1127"/>
      <c r="E1070" s="1126"/>
      <c r="F1070" s="811"/>
      <c r="G1070" s="1128"/>
      <c r="H1070" s="811"/>
      <c r="I1070" s="812"/>
    </row>
    <row r="1071" spans="1:9" s="786" customFormat="1" x14ac:dyDescent="0.25">
      <c r="A1071" s="1125"/>
      <c r="B1071" s="1126"/>
      <c r="C1071" s="1127"/>
      <c r="D1071" s="1127"/>
      <c r="E1071" s="1126"/>
      <c r="F1071" s="811"/>
      <c r="G1071" s="1128"/>
      <c r="H1071" s="811"/>
      <c r="I1071" s="812"/>
    </row>
    <row r="1072" spans="1:9" s="786" customFormat="1" x14ac:dyDescent="0.25">
      <c r="A1072" s="1125"/>
      <c r="B1072" s="1126"/>
      <c r="C1072" s="1127"/>
      <c r="D1072" s="1127"/>
      <c r="E1072" s="1126"/>
      <c r="F1072" s="811"/>
      <c r="G1072" s="1128"/>
      <c r="H1072" s="811"/>
      <c r="I1072" s="812"/>
    </row>
    <row r="1073" spans="1:9" s="786" customFormat="1" x14ac:dyDescent="0.25">
      <c r="A1073" s="1125"/>
      <c r="B1073" s="1126"/>
      <c r="C1073" s="1127"/>
      <c r="D1073" s="1127"/>
      <c r="E1073" s="1126"/>
      <c r="F1073" s="811"/>
      <c r="G1073" s="1128"/>
      <c r="H1073" s="811"/>
      <c r="I1073" s="812"/>
    </row>
    <row r="1074" spans="1:9" s="786" customFormat="1" x14ac:dyDescent="0.25">
      <c r="A1074" s="1125"/>
      <c r="B1074" s="1126"/>
      <c r="C1074" s="1127"/>
      <c r="D1074" s="1127"/>
      <c r="E1074" s="1126"/>
      <c r="F1074" s="811"/>
      <c r="G1074" s="1128"/>
      <c r="H1074" s="811"/>
      <c r="I1074" s="812"/>
    </row>
    <row r="1075" spans="1:9" s="786" customFormat="1" x14ac:dyDescent="0.25">
      <c r="A1075" s="1125"/>
      <c r="B1075" s="1126"/>
      <c r="C1075" s="1127"/>
      <c r="D1075" s="1127"/>
      <c r="E1075" s="1126"/>
      <c r="F1075" s="811"/>
      <c r="G1075" s="1128"/>
      <c r="H1075" s="811"/>
      <c r="I1075" s="812"/>
    </row>
    <row r="1076" spans="1:9" s="786" customFormat="1" x14ac:dyDescent="0.25">
      <c r="A1076" s="1125"/>
      <c r="B1076" s="1126"/>
      <c r="C1076" s="1127"/>
      <c r="D1076" s="1127"/>
      <c r="E1076" s="1126"/>
      <c r="F1076" s="811"/>
      <c r="G1076" s="1128"/>
      <c r="H1076" s="811"/>
      <c r="I1076" s="812"/>
    </row>
    <row r="1077" spans="1:9" s="786" customFormat="1" x14ac:dyDescent="0.25">
      <c r="A1077" s="1125"/>
      <c r="B1077" s="1126"/>
      <c r="C1077" s="1127"/>
      <c r="D1077" s="1127"/>
      <c r="E1077" s="1126"/>
      <c r="F1077" s="811"/>
      <c r="G1077" s="1128"/>
      <c r="H1077" s="811"/>
      <c r="I1077" s="812"/>
    </row>
    <row r="1078" spans="1:9" s="786" customFormat="1" x14ac:dyDescent="0.25">
      <c r="A1078" s="1125"/>
      <c r="B1078" s="1126"/>
      <c r="C1078" s="1127"/>
      <c r="D1078" s="1127"/>
      <c r="E1078" s="1126"/>
      <c r="F1078" s="811"/>
      <c r="G1078" s="1128"/>
      <c r="H1078" s="811"/>
      <c r="I1078" s="812"/>
    </row>
    <row r="1079" spans="1:9" s="786" customFormat="1" x14ac:dyDescent="0.25">
      <c r="A1079" s="1125"/>
      <c r="B1079" s="1126"/>
      <c r="C1079" s="1127"/>
      <c r="D1079" s="1127"/>
      <c r="E1079" s="1126"/>
      <c r="F1079" s="811"/>
      <c r="G1079" s="1128"/>
      <c r="H1079" s="811"/>
      <c r="I1079" s="812"/>
    </row>
    <row r="1080" spans="1:9" s="786" customFormat="1" x14ac:dyDescent="0.25">
      <c r="A1080" s="1125"/>
      <c r="B1080" s="1126"/>
      <c r="C1080" s="1127"/>
      <c r="D1080" s="1127"/>
      <c r="E1080" s="1126"/>
      <c r="F1080" s="811"/>
      <c r="G1080" s="1128"/>
      <c r="H1080" s="811"/>
      <c r="I1080" s="812"/>
    </row>
    <row r="1081" spans="1:9" s="786" customFormat="1" x14ac:dyDescent="0.25">
      <c r="A1081" s="1125"/>
      <c r="B1081" s="1126"/>
      <c r="C1081" s="1127"/>
      <c r="D1081" s="1127"/>
      <c r="E1081" s="1126"/>
      <c r="F1081" s="811"/>
      <c r="G1081" s="1128"/>
      <c r="H1081" s="811"/>
      <c r="I1081" s="812"/>
    </row>
    <row r="1082" spans="1:9" s="786" customFormat="1" x14ac:dyDescent="0.25">
      <c r="A1082" s="1125"/>
      <c r="B1082" s="1126"/>
      <c r="C1082" s="1127"/>
      <c r="D1082" s="1127"/>
      <c r="E1082" s="1126"/>
      <c r="F1082" s="811"/>
      <c r="G1082" s="1128"/>
      <c r="H1082" s="811"/>
      <c r="I1082" s="812"/>
    </row>
    <row r="1083" spans="1:9" s="786" customFormat="1" x14ac:dyDescent="0.25">
      <c r="A1083" s="1125"/>
      <c r="B1083" s="1126"/>
      <c r="C1083" s="1127"/>
      <c r="D1083" s="1127"/>
      <c r="E1083" s="1126"/>
      <c r="F1083" s="811"/>
      <c r="G1083" s="1128"/>
      <c r="H1083" s="811"/>
      <c r="I1083" s="812"/>
    </row>
    <row r="1084" spans="1:9" s="786" customFormat="1" x14ac:dyDescent="0.25">
      <c r="A1084" s="1125"/>
      <c r="B1084" s="1126"/>
      <c r="C1084" s="1127"/>
      <c r="D1084" s="1127"/>
      <c r="E1084" s="1126"/>
      <c r="F1084" s="811"/>
      <c r="G1084" s="1128"/>
      <c r="H1084" s="811"/>
      <c r="I1084" s="812"/>
    </row>
    <row r="1085" spans="1:9" s="786" customFormat="1" x14ac:dyDescent="0.25">
      <c r="A1085" s="1125"/>
      <c r="B1085" s="1126"/>
      <c r="C1085" s="1127"/>
      <c r="D1085" s="1127"/>
      <c r="E1085" s="1126"/>
      <c r="F1085" s="811"/>
      <c r="G1085" s="1128"/>
      <c r="H1085" s="811"/>
      <c r="I1085" s="812"/>
    </row>
    <row r="1086" spans="1:9" s="786" customFormat="1" x14ac:dyDescent="0.25">
      <c r="A1086" s="1125"/>
      <c r="B1086" s="1126"/>
      <c r="C1086" s="1127"/>
      <c r="D1086" s="1127"/>
      <c r="E1086" s="1126"/>
      <c r="F1086" s="811"/>
      <c r="G1086" s="1128"/>
      <c r="H1086" s="811"/>
      <c r="I1086" s="812"/>
    </row>
    <row r="1087" spans="1:9" s="786" customFormat="1" x14ac:dyDescent="0.25">
      <c r="A1087" s="1125"/>
      <c r="B1087" s="1126"/>
      <c r="C1087" s="1127"/>
      <c r="D1087" s="1127"/>
      <c r="E1087" s="1126"/>
      <c r="F1087" s="811"/>
      <c r="G1087" s="1128"/>
      <c r="H1087" s="811"/>
      <c r="I1087" s="812"/>
    </row>
    <row r="1088" spans="1:9" s="786" customFormat="1" x14ac:dyDescent="0.25">
      <c r="A1088" s="1125"/>
      <c r="B1088" s="1126"/>
      <c r="C1088" s="1127"/>
      <c r="D1088" s="1127"/>
      <c r="E1088" s="1126"/>
      <c r="F1088" s="811"/>
      <c r="G1088" s="1128"/>
      <c r="H1088" s="811"/>
      <c r="I1088" s="812"/>
    </row>
    <row r="1089" spans="1:9" s="786" customFormat="1" x14ac:dyDescent="0.25">
      <c r="A1089" s="1125"/>
      <c r="B1089" s="1126"/>
      <c r="C1089" s="1127"/>
      <c r="D1089" s="1127"/>
      <c r="E1089" s="1126"/>
      <c r="F1089" s="811"/>
      <c r="G1089" s="1128"/>
      <c r="H1089" s="811"/>
      <c r="I1089" s="812"/>
    </row>
    <row r="1090" spans="1:9" s="786" customFormat="1" x14ac:dyDescent="0.25">
      <c r="A1090" s="1125"/>
      <c r="B1090" s="1126"/>
      <c r="C1090" s="1127"/>
      <c r="D1090" s="1127"/>
      <c r="E1090" s="1126"/>
      <c r="F1090" s="811"/>
      <c r="G1090" s="1128"/>
      <c r="H1090" s="811"/>
      <c r="I1090" s="812"/>
    </row>
    <row r="1091" spans="1:9" s="786" customFormat="1" x14ac:dyDescent="0.25">
      <c r="A1091" s="1125"/>
      <c r="B1091" s="1126"/>
      <c r="C1091" s="1127"/>
      <c r="D1091" s="1127"/>
      <c r="E1091" s="1126"/>
      <c r="F1091" s="811"/>
      <c r="G1091" s="1128"/>
      <c r="H1091" s="811"/>
      <c r="I1091" s="812"/>
    </row>
    <row r="1092" spans="1:9" s="786" customFormat="1" x14ac:dyDescent="0.25">
      <c r="A1092" s="1125"/>
      <c r="B1092" s="1126"/>
      <c r="C1092" s="1127"/>
      <c r="D1092" s="1127"/>
      <c r="E1092" s="1126"/>
      <c r="F1092" s="811"/>
      <c r="G1092" s="1128"/>
      <c r="H1092" s="811"/>
      <c r="I1092" s="812"/>
    </row>
    <row r="1093" spans="1:9" s="786" customFormat="1" x14ac:dyDescent="0.25">
      <c r="A1093" s="1125"/>
      <c r="B1093" s="1126"/>
      <c r="C1093" s="1127"/>
      <c r="D1093" s="1127"/>
      <c r="E1093" s="1126"/>
      <c r="F1093" s="811"/>
      <c r="G1093" s="1128"/>
      <c r="H1093" s="811"/>
      <c r="I1093" s="812"/>
    </row>
    <row r="1094" spans="1:9" s="786" customFormat="1" x14ac:dyDescent="0.25">
      <c r="A1094" s="1125"/>
      <c r="B1094" s="1126"/>
      <c r="C1094" s="1127"/>
      <c r="D1094" s="1127"/>
      <c r="E1094" s="1126"/>
      <c r="F1094" s="811"/>
      <c r="G1094" s="1128"/>
      <c r="H1094" s="811"/>
      <c r="I1094" s="812"/>
    </row>
    <row r="1095" spans="1:9" s="786" customFormat="1" x14ac:dyDescent="0.25">
      <c r="A1095" s="1125"/>
      <c r="B1095" s="1126"/>
      <c r="C1095" s="1127"/>
      <c r="D1095" s="1127"/>
      <c r="E1095" s="1126"/>
      <c r="F1095" s="811"/>
      <c r="G1095" s="1128"/>
      <c r="H1095" s="811"/>
      <c r="I1095" s="812"/>
    </row>
    <row r="1096" spans="1:9" s="786" customFormat="1" x14ac:dyDescent="0.25">
      <c r="A1096" s="1125"/>
      <c r="B1096" s="1126"/>
      <c r="C1096" s="1127"/>
      <c r="D1096" s="1127"/>
      <c r="E1096" s="1126"/>
      <c r="F1096" s="811"/>
      <c r="G1096" s="1128"/>
      <c r="H1096" s="811"/>
      <c r="I1096" s="812"/>
    </row>
    <row r="1097" spans="1:9" s="786" customFormat="1" x14ac:dyDescent="0.25">
      <c r="A1097" s="1125"/>
      <c r="B1097" s="1126"/>
      <c r="C1097" s="1127"/>
      <c r="D1097" s="1127"/>
      <c r="E1097" s="1126"/>
      <c r="F1097" s="811"/>
      <c r="G1097" s="1128"/>
      <c r="H1097" s="811"/>
      <c r="I1097" s="812"/>
    </row>
    <row r="1098" spans="1:9" s="786" customFormat="1" x14ac:dyDescent="0.25">
      <c r="A1098" s="1125"/>
      <c r="B1098" s="1126"/>
      <c r="C1098" s="1127"/>
      <c r="D1098" s="1127"/>
      <c r="E1098" s="1126"/>
      <c r="F1098" s="811"/>
      <c r="G1098" s="1128"/>
      <c r="H1098" s="811"/>
      <c r="I1098" s="812"/>
    </row>
    <row r="1099" spans="1:9" s="786" customFormat="1" x14ac:dyDescent="0.25">
      <c r="A1099" s="1125"/>
      <c r="B1099" s="1126"/>
      <c r="C1099" s="1127"/>
      <c r="D1099" s="1127"/>
      <c r="E1099" s="1126"/>
      <c r="F1099" s="811"/>
      <c r="G1099" s="1128"/>
      <c r="H1099" s="811"/>
      <c r="I1099" s="812"/>
    </row>
    <row r="1100" spans="1:9" s="786" customFormat="1" x14ac:dyDescent="0.25">
      <c r="A1100" s="1125"/>
      <c r="B1100" s="1126"/>
      <c r="C1100" s="1127"/>
      <c r="D1100" s="1127"/>
      <c r="E1100" s="1126"/>
      <c r="F1100" s="811"/>
      <c r="G1100" s="1128"/>
      <c r="H1100" s="811"/>
      <c r="I1100" s="812"/>
    </row>
    <row r="1101" spans="1:9" s="786" customFormat="1" x14ac:dyDescent="0.25">
      <c r="A1101" s="1125"/>
      <c r="B1101" s="1126"/>
      <c r="C1101" s="1127"/>
      <c r="D1101" s="1127"/>
      <c r="E1101" s="1126"/>
      <c r="F1101" s="811"/>
      <c r="G1101" s="1128"/>
      <c r="H1101" s="811"/>
      <c r="I1101" s="812"/>
    </row>
    <row r="1102" spans="1:9" s="786" customFormat="1" x14ac:dyDescent="0.25">
      <c r="A1102" s="1125"/>
      <c r="B1102" s="1126"/>
      <c r="C1102" s="1127"/>
      <c r="D1102" s="1127"/>
      <c r="E1102" s="1126"/>
      <c r="F1102" s="811"/>
      <c r="G1102" s="1128"/>
      <c r="H1102" s="811"/>
      <c r="I1102" s="812"/>
    </row>
    <row r="1103" spans="1:9" s="786" customFormat="1" x14ac:dyDescent="0.25">
      <c r="A1103" s="1125"/>
      <c r="B1103" s="1126"/>
      <c r="C1103" s="1127"/>
      <c r="D1103" s="1127"/>
      <c r="E1103" s="1126"/>
      <c r="F1103" s="811"/>
      <c r="G1103" s="1128"/>
      <c r="H1103" s="811"/>
      <c r="I1103" s="812"/>
    </row>
    <row r="1104" spans="1:9" s="786" customFormat="1" x14ac:dyDescent="0.25">
      <c r="A1104" s="1125"/>
      <c r="B1104" s="1126"/>
      <c r="C1104" s="1127"/>
      <c r="D1104" s="1127"/>
      <c r="E1104" s="1126"/>
      <c r="F1104" s="811"/>
      <c r="G1104" s="1128"/>
      <c r="H1104" s="811"/>
      <c r="I1104" s="812"/>
    </row>
    <row r="1105" spans="1:9" s="786" customFormat="1" x14ac:dyDescent="0.25">
      <c r="A1105" s="1125"/>
      <c r="B1105" s="1126"/>
      <c r="C1105" s="1127"/>
      <c r="D1105" s="1127"/>
      <c r="E1105" s="1126"/>
      <c r="F1105" s="811"/>
      <c r="G1105" s="1128"/>
      <c r="H1105" s="811"/>
      <c r="I1105" s="812"/>
    </row>
    <row r="1106" spans="1:9" s="786" customFormat="1" x14ac:dyDescent="0.25">
      <c r="A1106" s="1125"/>
      <c r="B1106" s="1126"/>
      <c r="C1106" s="1127"/>
      <c r="D1106" s="1127"/>
      <c r="E1106" s="1126"/>
      <c r="F1106" s="811"/>
      <c r="G1106" s="1128"/>
      <c r="H1106" s="811"/>
      <c r="I1106" s="812"/>
    </row>
    <row r="1107" spans="1:9" s="786" customFormat="1" x14ac:dyDescent="0.25">
      <c r="A1107" s="1125"/>
      <c r="B1107" s="1126"/>
      <c r="C1107" s="1127"/>
      <c r="D1107" s="1127"/>
      <c r="E1107" s="1126"/>
      <c r="F1107" s="811"/>
      <c r="G1107" s="1128"/>
      <c r="H1107" s="811"/>
      <c r="I1107" s="812"/>
    </row>
    <row r="1108" spans="1:9" s="786" customFormat="1" x14ac:dyDescent="0.25">
      <c r="A1108" s="1125"/>
      <c r="B1108" s="1126"/>
      <c r="C1108" s="1127"/>
      <c r="D1108" s="1127"/>
      <c r="E1108" s="1126"/>
      <c r="F1108" s="811"/>
      <c r="G1108" s="1128"/>
      <c r="H1108" s="811"/>
      <c r="I1108" s="812"/>
    </row>
    <row r="1109" spans="1:9" s="786" customFormat="1" x14ac:dyDescent="0.25">
      <c r="A1109" s="1125"/>
      <c r="B1109" s="1126"/>
      <c r="C1109" s="1127"/>
      <c r="D1109" s="1127"/>
      <c r="E1109" s="1126"/>
      <c r="F1109" s="811"/>
      <c r="G1109" s="1128"/>
      <c r="H1109" s="811"/>
      <c r="I1109" s="812"/>
    </row>
    <row r="1110" spans="1:9" s="786" customFormat="1" x14ac:dyDescent="0.25">
      <c r="A1110" s="1125"/>
      <c r="B1110" s="1126"/>
      <c r="C1110" s="1127"/>
      <c r="D1110" s="1127"/>
      <c r="E1110" s="1126"/>
      <c r="F1110" s="811"/>
      <c r="G1110" s="1128"/>
      <c r="H1110" s="811"/>
      <c r="I1110" s="812"/>
    </row>
    <row r="1111" spans="1:9" s="786" customFormat="1" x14ac:dyDescent="0.25">
      <c r="A1111" s="1125"/>
      <c r="B1111" s="1126"/>
      <c r="C1111" s="1127"/>
      <c r="D1111" s="1127"/>
      <c r="E1111" s="1126"/>
      <c r="F1111" s="811"/>
      <c r="G1111" s="1128"/>
      <c r="H1111" s="811"/>
      <c r="I1111" s="812"/>
    </row>
    <row r="1112" spans="1:9" s="786" customFormat="1" x14ac:dyDescent="0.25">
      <c r="A1112" s="1125"/>
      <c r="B1112" s="1126"/>
      <c r="C1112" s="1127"/>
      <c r="D1112" s="1127"/>
      <c r="E1112" s="1126"/>
      <c r="F1112" s="811"/>
      <c r="G1112" s="1128"/>
      <c r="H1112" s="811"/>
      <c r="I1112" s="812"/>
    </row>
    <row r="1113" spans="1:9" s="786" customFormat="1" x14ac:dyDescent="0.25">
      <c r="A1113" s="1125"/>
      <c r="B1113" s="1126"/>
      <c r="C1113" s="1127"/>
      <c r="D1113" s="1127"/>
      <c r="E1113" s="1126"/>
      <c r="F1113" s="811"/>
      <c r="G1113" s="1128"/>
      <c r="H1113" s="811"/>
      <c r="I1113" s="812"/>
    </row>
    <row r="1114" spans="1:9" s="786" customFormat="1" x14ac:dyDescent="0.25">
      <c r="A1114" s="1125"/>
      <c r="B1114" s="1126"/>
      <c r="C1114" s="1127"/>
      <c r="D1114" s="1127"/>
      <c r="E1114" s="1126"/>
      <c r="F1114" s="811"/>
      <c r="G1114" s="1128"/>
      <c r="H1114" s="811"/>
      <c r="I1114" s="812"/>
    </row>
    <row r="1115" spans="1:9" s="786" customFormat="1" x14ac:dyDescent="0.25">
      <c r="A1115" s="1125"/>
      <c r="B1115" s="1126"/>
      <c r="C1115" s="1127"/>
      <c r="D1115" s="1127"/>
      <c r="E1115" s="1126"/>
      <c r="F1115" s="811"/>
      <c r="G1115" s="1128"/>
      <c r="H1115" s="811"/>
      <c r="I1115" s="812"/>
    </row>
    <row r="1116" spans="1:9" s="786" customFormat="1" x14ac:dyDescent="0.25">
      <c r="A1116" s="1125"/>
      <c r="B1116" s="1126"/>
      <c r="C1116" s="1127"/>
      <c r="D1116" s="1127"/>
      <c r="E1116" s="1126"/>
      <c r="F1116" s="811"/>
      <c r="G1116" s="1128"/>
      <c r="H1116" s="811"/>
      <c r="I1116" s="812"/>
    </row>
    <row r="1117" spans="1:9" s="786" customFormat="1" x14ac:dyDescent="0.25">
      <c r="A1117" s="1125"/>
      <c r="B1117" s="1126"/>
      <c r="C1117" s="1127"/>
      <c r="D1117" s="1127"/>
      <c r="E1117" s="1126"/>
      <c r="F1117" s="811"/>
      <c r="G1117" s="1128"/>
      <c r="H1117" s="811"/>
      <c r="I1117" s="812"/>
    </row>
    <row r="1118" spans="1:9" s="786" customFormat="1" x14ac:dyDescent="0.25">
      <c r="A1118" s="1125"/>
      <c r="B1118" s="1126"/>
      <c r="C1118" s="1127"/>
      <c r="D1118" s="1127"/>
      <c r="E1118" s="1126"/>
      <c r="F1118" s="811"/>
      <c r="G1118" s="1128"/>
      <c r="H1118" s="811"/>
      <c r="I1118" s="812"/>
    </row>
    <row r="1119" spans="1:9" s="786" customFormat="1" x14ac:dyDescent="0.25">
      <c r="A1119" s="1125"/>
      <c r="B1119" s="1126"/>
      <c r="C1119" s="1127"/>
      <c r="D1119" s="1127"/>
      <c r="E1119" s="1126"/>
      <c r="F1119" s="811"/>
      <c r="G1119" s="1128"/>
      <c r="H1119" s="811"/>
      <c r="I1119" s="812"/>
    </row>
    <row r="1120" spans="1:9" s="786" customFormat="1" x14ac:dyDescent="0.25">
      <c r="A1120" s="1125"/>
      <c r="B1120" s="1126"/>
      <c r="C1120" s="1127"/>
      <c r="D1120" s="1127"/>
      <c r="E1120" s="1126"/>
      <c r="F1120" s="811"/>
      <c r="G1120" s="1128"/>
      <c r="H1120" s="811"/>
      <c r="I1120" s="812"/>
    </row>
    <row r="1121" spans="1:9" s="786" customFormat="1" x14ac:dyDescent="0.25">
      <c r="A1121" s="1125"/>
      <c r="B1121" s="1126"/>
      <c r="C1121" s="1127"/>
      <c r="D1121" s="1127"/>
      <c r="E1121" s="1126"/>
      <c r="F1121" s="811"/>
      <c r="G1121" s="1128"/>
      <c r="H1121" s="811"/>
      <c r="I1121" s="812"/>
    </row>
    <row r="1122" spans="1:9" s="786" customFormat="1" x14ac:dyDescent="0.25">
      <c r="A1122" s="1125"/>
      <c r="B1122" s="1126"/>
      <c r="C1122" s="1127"/>
      <c r="D1122" s="1127"/>
      <c r="E1122" s="1126"/>
      <c r="F1122" s="811"/>
      <c r="G1122" s="1128"/>
      <c r="H1122" s="811"/>
      <c r="I1122" s="812"/>
    </row>
    <row r="1123" spans="1:9" s="786" customFormat="1" x14ac:dyDescent="0.25">
      <c r="A1123" s="1125"/>
      <c r="B1123" s="1126"/>
      <c r="C1123" s="1127"/>
      <c r="D1123" s="1127"/>
      <c r="E1123" s="1126"/>
      <c r="F1123" s="811"/>
      <c r="G1123" s="1128"/>
      <c r="H1123" s="811"/>
      <c r="I1123" s="812"/>
    </row>
    <row r="1124" spans="1:9" s="786" customFormat="1" x14ac:dyDescent="0.25">
      <c r="A1124" s="1125"/>
      <c r="B1124" s="1126"/>
      <c r="C1124" s="1127"/>
      <c r="D1124" s="1127"/>
      <c r="E1124" s="1126"/>
      <c r="F1124" s="811"/>
      <c r="G1124" s="1128"/>
      <c r="H1124" s="811"/>
      <c r="I1124" s="812"/>
    </row>
    <row r="1125" spans="1:9" s="786" customFormat="1" x14ac:dyDescent="0.25">
      <c r="A1125" s="1125"/>
      <c r="B1125" s="1126"/>
      <c r="C1125" s="1127"/>
      <c r="D1125" s="1127"/>
      <c r="E1125" s="1126"/>
      <c r="F1125" s="811"/>
      <c r="G1125" s="1128"/>
      <c r="H1125" s="811"/>
      <c r="I1125" s="812"/>
    </row>
    <row r="1126" spans="1:9" s="786" customFormat="1" x14ac:dyDescent="0.25">
      <c r="A1126" s="1125"/>
      <c r="B1126" s="1126"/>
      <c r="C1126" s="1127"/>
      <c r="D1126" s="1127"/>
      <c r="E1126" s="1126"/>
      <c r="F1126" s="811"/>
      <c r="G1126" s="1128"/>
      <c r="H1126" s="811"/>
      <c r="I1126" s="812"/>
    </row>
    <row r="1127" spans="1:9" s="786" customFormat="1" x14ac:dyDescent="0.25">
      <c r="A1127" s="1125"/>
      <c r="B1127" s="1126"/>
      <c r="C1127" s="1127"/>
      <c r="D1127" s="1127"/>
      <c r="E1127" s="1126"/>
      <c r="F1127" s="811"/>
      <c r="G1127" s="1128"/>
      <c r="H1127" s="811"/>
      <c r="I1127" s="812"/>
    </row>
    <row r="1128" spans="1:9" s="786" customFormat="1" x14ac:dyDescent="0.25">
      <c r="A1128" s="1125"/>
      <c r="B1128" s="1126"/>
      <c r="C1128" s="1127"/>
      <c r="D1128" s="1127"/>
      <c r="E1128" s="1126"/>
      <c r="F1128" s="811"/>
      <c r="G1128" s="1128"/>
      <c r="H1128" s="811"/>
      <c r="I1128" s="812"/>
    </row>
    <row r="1129" spans="1:9" s="786" customFormat="1" x14ac:dyDescent="0.25">
      <c r="A1129" s="1125"/>
      <c r="B1129" s="1126"/>
      <c r="C1129" s="1127"/>
      <c r="D1129" s="1127"/>
      <c r="E1129" s="1126"/>
      <c r="F1129" s="811"/>
      <c r="G1129" s="1128"/>
      <c r="H1129" s="811"/>
      <c r="I1129" s="812"/>
    </row>
    <row r="1130" spans="1:9" s="786" customFormat="1" x14ac:dyDescent="0.25">
      <c r="A1130" s="1125"/>
      <c r="B1130" s="1126"/>
      <c r="C1130" s="1127"/>
      <c r="D1130" s="1127"/>
      <c r="E1130" s="1126"/>
      <c r="F1130" s="811"/>
      <c r="G1130" s="1128"/>
      <c r="H1130" s="811"/>
      <c r="I1130" s="812"/>
    </row>
    <row r="1131" spans="1:9" s="786" customFormat="1" x14ac:dyDescent="0.25">
      <c r="A1131" s="1125"/>
      <c r="B1131" s="1126"/>
      <c r="C1131" s="1127"/>
      <c r="D1131" s="1127"/>
      <c r="E1131" s="1126"/>
      <c r="F1131" s="811"/>
      <c r="G1131" s="1128"/>
      <c r="H1131" s="811"/>
      <c r="I1131" s="812"/>
    </row>
    <row r="1132" spans="1:9" s="786" customFormat="1" x14ac:dyDescent="0.25">
      <c r="A1132" s="1125"/>
      <c r="B1132" s="1126"/>
      <c r="C1132" s="1127"/>
      <c r="D1132" s="1127"/>
      <c r="E1132" s="1126"/>
      <c r="F1132" s="811"/>
      <c r="G1132" s="1128"/>
      <c r="H1132" s="811"/>
      <c r="I1132" s="812"/>
    </row>
    <row r="1133" spans="1:9" s="786" customFormat="1" x14ac:dyDescent="0.25">
      <c r="A1133" s="1125"/>
      <c r="B1133" s="1126"/>
      <c r="C1133" s="1127"/>
      <c r="D1133" s="1127"/>
      <c r="E1133" s="1126"/>
      <c r="F1133" s="811"/>
      <c r="G1133" s="1128"/>
      <c r="H1133" s="811"/>
      <c r="I1133" s="812"/>
    </row>
    <row r="1134" spans="1:9" s="786" customFormat="1" x14ac:dyDescent="0.25">
      <c r="A1134" s="1125"/>
      <c r="B1134" s="1126"/>
      <c r="C1134" s="1127"/>
      <c r="D1134" s="1127"/>
      <c r="E1134" s="1126"/>
      <c r="F1134" s="811"/>
      <c r="G1134" s="1128"/>
      <c r="H1134" s="811"/>
      <c r="I1134" s="812"/>
    </row>
    <row r="1135" spans="1:9" s="786" customFormat="1" x14ac:dyDescent="0.25">
      <c r="A1135" s="1125"/>
      <c r="B1135" s="1126"/>
      <c r="C1135" s="1127"/>
      <c r="D1135" s="1127"/>
      <c r="E1135" s="1126"/>
      <c r="F1135" s="811"/>
      <c r="G1135" s="1128"/>
      <c r="H1135" s="811"/>
      <c r="I1135" s="812"/>
    </row>
    <row r="1136" spans="1:9" s="786" customFormat="1" x14ac:dyDescent="0.25">
      <c r="A1136" s="1125"/>
      <c r="B1136" s="1126"/>
      <c r="C1136" s="1127"/>
      <c r="D1136" s="1127"/>
      <c r="E1136" s="1126"/>
      <c r="F1136" s="811"/>
      <c r="G1136" s="1128"/>
      <c r="H1136" s="811"/>
      <c r="I1136" s="812"/>
    </row>
    <row r="1137" spans="1:9" s="786" customFormat="1" x14ac:dyDescent="0.25">
      <c r="A1137" s="1125"/>
      <c r="B1137" s="1126"/>
      <c r="C1137" s="1127"/>
      <c r="D1137" s="1127"/>
      <c r="E1137" s="1126"/>
      <c r="F1137" s="811"/>
      <c r="G1137" s="1128"/>
      <c r="H1137" s="811"/>
      <c r="I1137" s="812"/>
    </row>
    <row r="1138" spans="1:9" s="786" customFormat="1" x14ac:dyDescent="0.25">
      <c r="A1138" s="1125"/>
      <c r="B1138" s="1126"/>
      <c r="C1138" s="1127"/>
      <c r="D1138" s="1127"/>
      <c r="E1138" s="1126"/>
      <c r="F1138" s="811"/>
      <c r="G1138" s="1128"/>
      <c r="H1138" s="811"/>
      <c r="I1138" s="812"/>
    </row>
    <row r="1139" spans="1:9" s="786" customFormat="1" x14ac:dyDescent="0.25">
      <c r="A1139" s="1125"/>
      <c r="B1139" s="1126"/>
      <c r="C1139" s="1127"/>
      <c r="D1139" s="1127"/>
      <c r="E1139" s="1126"/>
      <c r="F1139" s="811"/>
      <c r="G1139" s="1128"/>
      <c r="H1139" s="811"/>
      <c r="I1139" s="812"/>
    </row>
    <row r="1140" spans="1:9" s="786" customFormat="1" x14ac:dyDescent="0.25">
      <c r="A1140" s="1125"/>
      <c r="B1140" s="1126"/>
      <c r="C1140" s="1127"/>
      <c r="D1140" s="1127"/>
      <c r="E1140" s="1126"/>
      <c r="F1140" s="811"/>
      <c r="G1140" s="1128"/>
      <c r="H1140" s="811"/>
      <c r="I1140" s="812"/>
    </row>
    <row r="1141" spans="1:9" s="786" customFormat="1" x14ac:dyDescent="0.25">
      <c r="A1141" s="1125"/>
      <c r="B1141" s="1126"/>
      <c r="C1141" s="1127"/>
      <c r="D1141" s="1127"/>
      <c r="E1141" s="1126"/>
      <c r="F1141" s="811"/>
      <c r="G1141" s="1128"/>
      <c r="H1141" s="811"/>
      <c r="I1141" s="812"/>
    </row>
    <row r="1142" spans="1:9" s="786" customFormat="1" x14ac:dyDescent="0.25">
      <c r="A1142" s="1125"/>
      <c r="B1142" s="1126"/>
      <c r="C1142" s="1127"/>
      <c r="D1142" s="1127"/>
      <c r="E1142" s="1126"/>
      <c r="F1142" s="811"/>
      <c r="G1142" s="1128"/>
      <c r="H1142" s="811"/>
      <c r="I1142" s="812"/>
    </row>
    <row r="1143" spans="1:9" s="786" customFormat="1" x14ac:dyDescent="0.25">
      <c r="A1143" s="1125"/>
      <c r="B1143" s="1126"/>
      <c r="C1143" s="1127"/>
      <c r="D1143" s="1127"/>
      <c r="E1143" s="1126"/>
      <c r="F1143" s="811"/>
      <c r="G1143" s="1128"/>
      <c r="H1143" s="811"/>
      <c r="I1143" s="812"/>
    </row>
    <row r="1144" spans="1:9" s="786" customFormat="1" x14ac:dyDescent="0.25">
      <c r="A1144" s="1125"/>
      <c r="B1144" s="1126"/>
      <c r="C1144" s="1127"/>
      <c r="D1144" s="1127"/>
      <c r="E1144" s="1126"/>
      <c r="F1144" s="811"/>
      <c r="G1144" s="1128"/>
      <c r="H1144" s="811"/>
      <c r="I1144" s="812"/>
    </row>
    <row r="1145" spans="1:9" s="786" customFormat="1" x14ac:dyDescent="0.25">
      <c r="A1145" s="1125"/>
      <c r="B1145" s="1126"/>
      <c r="C1145" s="1127"/>
      <c r="D1145" s="1127"/>
      <c r="E1145" s="1126"/>
      <c r="F1145" s="811"/>
      <c r="G1145" s="1128"/>
      <c r="H1145" s="811"/>
      <c r="I1145" s="812"/>
    </row>
    <row r="1146" spans="1:9" s="786" customFormat="1" x14ac:dyDescent="0.25">
      <c r="A1146" s="1125"/>
      <c r="B1146" s="1126"/>
      <c r="C1146" s="1127"/>
      <c r="D1146" s="1127"/>
      <c r="E1146" s="1126"/>
      <c r="F1146" s="811"/>
      <c r="G1146" s="1128"/>
      <c r="H1146" s="811"/>
      <c r="I1146" s="812"/>
    </row>
    <row r="1147" spans="1:9" s="786" customFormat="1" x14ac:dyDescent="0.25">
      <c r="A1147" s="1125"/>
      <c r="B1147" s="1126"/>
      <c r="C1147" s="1127"/>
      <c r="D1147" s="1127"/>
      <c r="E1147" s="1126"/>
      <c r="F1147" s="811"/>
      <c r="G1147" s="1128"/>
      <c r="H1147" s="811"/>
      <c r="I1147" s="812"/>
    </row>
    <row r="1148" spans="1:9" s="786" customFormat="1" x14ac:dyDescent="0.25">
      <c r="A1148" s="1125"/>
      <c r="B1148" s="1126"/>
      <c r="C1148" s="1127"/>
      <c r="D1148" s="1127"/>
      <c r="E1148" s="1126"/>
      <c r="F1148" s="811"/>
      <c r="G1148" s="1128"/>
      <c r="H1148" s="811"/>
      <c r="I1148" s="812"/>
    </row>
    <row r="1149" spans="1:9" s="786" customFormat="1" x14ac:dyDescent="0.25">
      <c r="A1149" s="1125"/>
      <c r="B1149" s="1126"/>
      <c r="C1149" s="1127"/>
      <c r="D1149" s="1127"/>
      <c r="E1149" s="1126"/>
      <c r="F1149" s="811"/>
      <c r="G1149" s="1128"/>
      <c r="H1149" s="811"/>
      <c r="I1149" s="812"/>
    </row>
    <row r="1150" spans="1:9" s="786" customFormat="1" x14ac:dyDescent="0.25">
      <c r="A1150" s="1125"/>
      <c r="B1150" s="1126"/>
      <c r="C1150" s="1127"/>
      <c r="D1150" s="1127"/>
      <c r="E1150" s="1126"/>
      <c r="F1150" s="811"/>
      <c r="G1150" s="1128"/>
      <c r="H1150" s="811"/>
      <c r="I1150" s="812"/>
    </row>
    <row r="1151" spans="1:9" s="786" customFormat="1" x14ac:dyDescent="0.25">
      <c r="A1151" s="1125"/>
      <c r="B1151" s="1126"/>
      <c r="C1151" s="1127"/>
      <c r="D1151" s="1127"/>
      <c r="E1151" s="1126"/>
      <c r="F1151" s="811"/>
      <c r="G1151" s="1128"/>
      <c r="H1151" s="811"/>
      <c r="I1151" s="812"/>
    </row>
    <row r="1152" spans="1:9" s="786" customFormat="1" x14ac:dyDescent="0.25">
      <c r="A1152" s="1125"/>
      <c r="B1152" s="1126"/>
      <c r="C1152" s="1127"/>
      <c r="D1152" s="1127"/>
      <c r="E1152" s="1126"/>
      <c r="F1152" s="811"/>
      <c r="G1152" s="1128"/>
      <c r="H1152" s="811"/>
      <c r="I1152" s="812"/>
    </row>
    <row r="1153" spans="1:9" s="786" customFormat="1" x14ac:dyDescent="0.25">
      <c r="A1153" s="1125"/>
      <c r="B1153" s="1126"/>
      <c r="C1153" s="1127"/>
      <c r="D1153" s="1127"/>
      <c r="E1153" s="1126"/>
      <c r="F1153" s="811"/>
      <c r="G1153" s="1128"/>
      <c r="H1153" s="811"/>
      <c r="I1153" s="812"/>
    </row>
    <row r="1154" spans="1:9" s="786" customFormat="1" x14ac:dyDescent="0.25">
      <c r="A1154" s="1125"/>
      <c r="B1154" s="1126"/>
      <c r="C1154" s="1127"/>
      <c r="D1154" s="1127"/>
      <c r="E1154" s="1126"/>
      <c r="F1154" s="811"/>
      <c r="G1154" s="1128"/>
      <c r="H1154" s="811"/>
      <c r="I1154" s="812"/>
    </row>
    <row r="1155" spans="1:9" s="786" customFormat="1" x14ac:dyDescent="0.25">
      <c r="A1155" s="1125"/>
      <c r="B1155" s="1126"/>
      <c r="C1155" s="1127"/>
      <c r="D1155" s="1127"/>
      <c r="E1155" s="1126"/>
      <c r="F1155" s="811"/>
      <c r="G1155" s="1128"/>
      <c r="H1155" s="811"/>
      <c r="I1155" s="812"/>
    </row>
    <row r="1156" spans="1:9" s="786" customFormat="1" x14ac:dyDescent="0.25">
      <c r="A1156" s="1125"/>
      <c r="B1156" s="1126"/>
      <c r="C1156" s="1127"/>
      <c r="D1156" s="1127"/>
      <c r="E1156" s="1126"/>
      <c r="F1156" s="811"/>
      <c r="G1156" s="1128"/>
      <c r="H1156" s="811"/>
      <c r="I1156" s="812"/>
    </row>
    <row r="1157" spans="1:9" s="786" customFormat="1" x14ac:dyDescent="0.25">
      <c r="A1157" s="1125"/>
      <c r="B1157" s="1126"/>
      <c r="C1157" s="1127"/>
      <c r="D1157" s="1127"/>
      <c r="E1157" s="1126"/>
      <c r="F1157" s="811"/>
      <c r="G1157" s="1128"/>
      <c r="H1157" s="811"/>
      <c r="I1157" s="812"/>
    </row>
    <row r="1158" spans="1:9" s="786" customFormat="1" x14ac:dyDescent="0.25">
      <c r="A1158" s="1125"/>
      <c r="B1158" s="1126"/>
      <c r="C1158" s="1127"/>
      <c r="D1158" s="1127"/>
      <c r="E1158" s="1126"/>
      <c r="F1158" s="811"/>
      <c r="G1158" s="1128"/>
      <c r="H1158" s="811"/>
      <c r="I1158" s="812"/>
    </row>
    <row r="1159" spans="1:9" s="786" customFormat="1" x14ac:dyDescent="0.25">
      <c r="A1159" s="1125"/>
      <c r="B1159" s="1126"/>
      <c r="C1159" s="1127"/>
      <c r="D1159" s="1127"/>
      <c r="E1159" s="1126"/>
      <c r="F1159" s="811"/>
      <c r="G1159" s="1128"/>
      <c r="H1159" s="811"/>
      <c r="I1159" s="812"/>
    </row>
    <row r="1160" spans="1:9" s="786" customFormat="1" x14ac:dyDescent="0.25">
      <c r="A1160" s="1125"/>
      <c r="B1160" s="1126"/>
      <c r="C1160" s="1127"/>
      <c r="D1160" s="1127"/>
      <c r="E1160" s="1126"/>
      <c r="F1160" s="811"/>
      <c r="G1160" s="1128"/>
      <c r="H1160" s="811"/>
      <c r="I1160" s="812"/>
    </row>
    <row r="1161" spans="1:9" s="786" customFormat="1" x14ac:dyDescent="0.25">
      <c r="A1161" s="1125"/>
      <c r="B1161" s="1126"/>
      <c r="C1161" s="1127"/>
      <c r="D1161" s="1127"/>
      <c r="E1161" s="1126"/>
      <c r="F1161" s="811"/>
      <c r="G1161" s="1128"/>
      <c r="H1161" s="811"/>
      <c r="I1161" s="812"/>
    </row>
    <row r="1162" spans="1:9" s="786" customFormat="1" x14ac:dyDescent="0.25">
      <c r="A1162" s="1125"/>
      <c r="B1162" s="1126"/>
      <c r="C1162" s="1127"/>
      <c r="D1162" s="1127"/>
      <c r="E1162" s="1126"/>
      <c r="F1162" s="811"/>
      <c r="G1162" s="1128"/>
      <c r="H1162" s="811"/>
      <c r="I1162" s="812"/>
    </row>
    <row r="1163" spans="1:9" s="786" customFormat="1" x14ac:dyDescent="0.25">
      <c r="A1163" s="1125"/>
      <c r="B1163" s="1126"/>
      <c r="C1163" s="1127"/>
      <c r="D1163" s="1127"/>
      <c r="E1163" s="1126"/>
      <c r="F1163" s="811"/>
      <c r="G1163" s="1128"/>
      <c r="H1163" s="811"/>
      <c r="I1163" s="812"/>
    </row>
    <row r="1164" spans="1:9" s="786" customFormat="1" x14ac:dyDescent="0.25">
      <c r="A1164" s="1125"/>
      <c r="B1164" s="1126"/>
      <c r="C1164" s="1127"/>
      <c r="D1164" s="1127"/>
      <c r="E1164" s="1126"/>
      <c r="F1164" s="811"/>
      <c r="G1164" s="1128"/>
      <c r="H1164" s="811"/>
      <c r="I1164" s="812"/>
    </row>
    <row r="1165" spans="1:9" s="786" customFormat="1" x14ac:dyDescent="0.25">
      <c r="A1165" s="1125"/>
      <c r="B1165" s="1126"/>
      <c r="C1165" s="1127"/>
      <c r="D1165" s="1127"/>
      <c r="E1165" s="1126"/>
      <c r="F1165" s="811"/>
      <c r="G1165" s="1128"/>
      <c r="H1165" s="811"/>
      <c r="I1165" s="812"/>
    </row>
    <row r="1166" spans="1:9" s="786" customFormat="1" x14ac:dyDescent="0.25">
      <c r="A1166" s="1125"/>
      <c r="B1166" s="1126"/>
      <c r="C1166" s="1127"/>
      <c r="D1166" s="1127"/>
      <c r="E1166" s="1126"/>
      <c r="F1166" s="811"/>
      <c r="G1166" s="1128"/>
      <c r="H1166" s="811"/>
      <c r="I1166" s="812"/>
    </row>
    <row r="1167" spans="1:9" s="786" customFormat="1" x14ac:dyDescent="0.25">
      <c r="A1167" s="1125"/>
      <c r="B1167" s="1126"/>
      <c r="C1167" s="1127"/>
      <c r="D1167" s="1127"/>
      <c r="E1167" s="1126"/>
      <c r="F1167" s="811"/>
      <c r="G1167" s="1128"/>
      <c r="H1167" s="811"/>
      <c r="I1167" s="812"/>
    </row>
    <row r="1168" spans="1:9" s="786" customFormat="1" x14ac:dyDescent="0.25">
      <c r="A1168" s="1125"/>
      <c r="B1168" s="1126"/>
      <c r="C1168" s="1127"/>
      <c r="D1168" s="1127"/>
      <c r="E1168" s="1126"/>
      <c r="F1168" s="811"/>
      <c r="G1168" s="1128"/>
      <c r="H1168" s="811"/>
      <c r="I1168" s="812"/>
    </row>
    <row r="1169" spans="1:9" s="786" customFormat="1" x14ac:dyDescent="0.25">
      <c r="A1169" s="1125"/>
      <c r="B1169" s="1126"/>
      <c r="C1169" s="1127"/>
      <c r="D1169" s="1127"/>
      <c r="E1169" s="1126"/>
      <c r="F1169" s="811"/>
      <c r="G1169" s="1128"/>
      <c r="H1169" s="811"/>
      <c r="I1169" s="812"/>
    </row>
    <row r="1170" spans="1:9" s="786" customFormat="1" x14ac:dyDescent="0.25">
      <c r="A1170" s="1125"/>
      <c r="B1170" s="1126"/>
      <c r="C1170" s="1127"/>
      <c r="D1170" s="1127"/>
      <c r="E1170" s="1126"/>
      <c r="F1170" s="811"/>
      <c r="G1170" s="1128"/>
      <c r="H1170" s="811"/>
      <c r="I1170" s="812"/>
    </row>
    <row r="1171" spans="1:9" s="786" customFormat="1" x14ac:dyDescent="0.25">
      <c r="A1171" s="1125"/>
      <c r="B1171" s="1126"/>
      <c r="C1171" s="1127"/>
      <c r="D1171" s="1127"/>
      <c r="E1171" s="1126"/>
      <c r="F1171" s="811"/>
      <c r="G1171" s="1128"/>
      <c r="H1171" s="811"/>
      <c r="I1171" s="812"/>
    </row>
    <row r="1172" spans="1:9" s="786" customFormat="1" x14ac:dyDescent="0.25">
      <c r="A1172" s="1125"/>
      <c r="B1172" s="1126"/>
      <c r="C1172" s="1127"/>
      <c r="D1172" s="1127"/>
      <c r="E1172" s="1126"/>
      <c r="F1172" s="811"/>
      <c r="G1172" s="1128"/>
      <c r="H1172" s="811"/>
      <c r="I1172" s="812"/>
    </row>
    <row r="1173" spans="1:9" s="786" customFormat="1" x14ac:dyDescent="0.25">
      <c r="A1173" s="1125"/>
      <c r="B1173" s="1126"/>
      <c r="C1173" s="1127"/>
      <c r="D1173" s="1127"/>
      <c r="E1173" s="1126"/>
      <c r="F1173" s="811"/>
      <c r="G1173" s="1128"/>
      <c r="H1173" s="811"/>
      <c r="I1173" s="812"/>
    </row>
    <row r="1174" spans="1:9" s="786" customFormat="1" x14ac:dyDescent="0.25">
      <c r="A1174" s="1125"/>
      <c r="B1174" s="1126"/>
      <c r="C1174" s="1127"/>
      <c r="D1174" s="1127"/>
      <c r="E1174" s="1126"/>
      <c r="F1174" s="811"/>
      <c r="G1174" s="1128"/>
      <c r="H1174" s="811"/>
      <c r="I1174" s="812"/>
    </row>
    <row r="1175" spans="1:9" s="786" customFormat="1" x14ac:dyDescent="0.25">
      <c r="A1175" s="1125"/>
      <c r="B1175" s="1126"/>
      <c r="C1175" s="1127"/>
      <c r="D1175" s="1127"/>
      <c r="E1175" s="1126"/>
      <c r="F1175" s="811"/>
      <c r="G1175" s="1128"/>
      <c r="H1175" s="811"/>
      <c r="I1175" s="812"/>
    </row>
    <row r="1176" spans="1:9" s="786" customFormat="1" x14ac:dyDescent="0.25">
      <c r="A1176" s="1125"/>
      <c r="B1176" s="1126"/>
      <c r="C1176" s="1127"/>
      <c r="D1176" s="1127"/>
      <c r="E1176" s="1126"/>
      <c r="F1176" s="811"/>
      <c r="G1176" s="1128"/>
      <c r="H1176" s="811"/>
      <c r="I1176" s="812"/>
    </row>
    <row r="1177" spans="1:9" s="786" customFormat="1" x14ac:dyDescent="0.25">
      <c r="A1177" s="1125"/>
      <c r="B1177" s="1126"/>
      <c r="C1177" s="1127"/>
      <c r="D1177" s="1127"/>
      <c r="E1177" s="1126"/>
      <c r="F1177" s="811"/>
      <c r="G1177" s="1128"/>
      <c r="H1177" s="811"/>
      <c r="I1177" s="812"/>
    </row>
    <row r="1178" spans="1:9" s="786" customFormat="1" x14ac:dyDescent="0.25">
      <c r="A1178" s="1125"/>
      <c r="B1178" s="1126"/>
      <c r="C1178" s="1127"/>
      <c r="D1178" s="1127"/>
      <c r="E1178" s="1126"/>
      <c r="F1178" s="811"/>
      <c r="G1178" s="1128"/>
      <c r="H1178" s="811"/>
      <c r="I1178" s="812"/>
    </row>
    <row r="1179" spans="1:9" s="786" customFormat="1" x14ac:dyDescent="0.25">
      <c r="A1179" s="1125"/>
      <c r="B1179" s="1126"/>
      <c r="C1179" s="1127"/>
      <c r="D1179" s="1127"/>
      <c r="E1179" s="1126"/>
      <c r="F1179" s="811"/>
      <c r="G1179" s="1128"/>
      <c r="H1179" s="811"/>
      <c r="I1179" s="812"/>
    </row>
    <row r="1180" spans="1:9" s="786" customFormat="1" x14ac:dyDescent="0.25">
      <c r="A1180" s="1125"/>
      <c r="B1180" s="1126"/>
      <c r="C1180" s="1127"/>
      <c r="D1180" s="1127"/>
      <c r="E1180" s="1126"/>
      <c r="F1180" s="811"/>
      <c r="G1180" s="1128"/>
      <c r="H1180" s="811"/>
      <c r="I1180" s="812"/>
    </row>
    <row r="1181" spans="1:9" s="786" customFormat="1" x14ac:dyDescent="0.25">
      <c r="A1181" s="1125"/>
      <c r="B1181" s="1126"/>
      <c r="C1181" s="1127"/>
      <c r="D1181" s="1127"/>
      <c r="E1181" s="1126"/>
      <c r="F1181" s="811"/>
      <c r="G1181" s="1128"/>
      <c r="H1181" s="811"/>
      <c r="I1181" s="812"/>
    </row>
    <row r="1182" spans="1:9" s="786" customFormat="1" x14ac:dyDescent="0.25">
      <c r="A1182" s="1125"/>
      <c r="B1182" s="1126"/>
      <c r="C1182" s="1127"/>
      <c r="D1182" s="1127"/>
      <c r="E1182" s="1126"/>
      <c r="F1182" s="811"/>
      <c r="G1182" s="1128"/>
      <c r="H1182" s="811"/>
      <c r="I1182" s="812"/>
    </row>
    <row r="1183" spans="1:9" s="786" customFormat="1" x14ac:dyDescent="0.25">
      <c r="A1183" s="1125"/>
      <c r="B1183" s="1126"/>
      <c r="C1183" s="1127"/>
      <c r="D1183" s="1127"/>
      <c r="E1183" s="1126"/>
      <c r="F1183" s="811"/>
      <c r="G1183" s="1128"/>
      <c r="H1183" s="811"/>
      <c r="I1183" s="812"/>
    </row>
    <row r="1184" spans="1:9" s="786" customFormat="1" x14ac:dyDescent="0.25">
      <c r="A1184" s="1125"/>
      <c r="B1184" s="1126"/>
      <c r="C1184" s="1127"/>
      <c r="D1184" s="1127"/>
      <c r="E1184" s="1126"/>
      <c r="F1184" s="811"/>
      <c r="G1184" s="1128"/>
      <c r="H1184" s="811"/>
      <c r="I1184" s="812"/>
    </row>
    <row r="1185" spans="1:9" s="786" customFormat="1" x14ac:dyDescent="0.25">
      <c r="A1185" s="1125"/>
      <c r="B1185" s="1126"/>
      <c r="C1185" s="1127"/>
      <c r="D1185" s="1127"/>
      <c r="E1185" s="1126"/>
      <c r="F1185" s="811"/>
      <c r="G1185" s="1128"/>
      <c r="H1185" s="811"/>
      <c r="I1185" s="812"/>
    </row>
    <row r="1186" spans="1:9" s="786" customFormat="1" x14ac:dyDescent="0.25">
      <c r="A1186" s="1125"/>
      <c r="B1186" s="1126"/>
      <c r="C1186" s="1127"/>
      <c r="D1186" s="1127"/>
      <c r="E1186" s="1126"/>
      <c r="F1186" s="811"/>
      <c r="G1186" s="1128"/>
      <c r="H1186" s="811"/>
      <c r="I1186" s="812"/>
    </row>
    <row r="1187" spans="1:9" s="786" customFormat="1" x14ac:dyDescent="0.25">
      <c r="A1187" s="1125"/>
      <c r="B1187" s="1126"/>
      <c r="C1187" s="1127"/>
      <c r="D1187" s="1127"/>
      <c r="E1187" s="1126"/>
      <c r="F1187" s="811"/>
      <c r="G1187" s="1128"/>
      <c r="H1187" s="811"/>
      <c r="I1187" s="812"/>
    </row>
    <row r="1188" spans="1:9" s="786" customFormat="1" x14ac:dyDescent="0.25">
      <c r="A1188" s="1125"/>
      <c r="B1188" s="1126"/>
      <c r="C1188" s="1127"/>
      <c r="D1188" s="1127"/>
      <c r="E1188" s="1126"/>
      <c r="F1188" s="811"/>
      <c r="G1188" s="1128"/>
      <c r="H1188" s="811"/>
      <c r="I1188" s="812"/>
    </row>
    <row r="1189" spans="1:9" s="786" customFormat="1" x14ac:dyDescent="0.25">
      <c r="A1189" s="1125"/>
      <c r="B1189" s="1126"/>
      <c r="C1189" s="1127"/>
      <c r="D1189" s="1127"/>
      <c r="E1189" s="1126"/>
      <c r="F1189" s="811"/>
      <c r="G1189" s="1128"/>
      <c r="H1189" s="811"/>
      <c r="I1189" s="812"/>
    </row>
    <row r="1190" spans="1:9" s="786" customFormat="1" x14ac:dyDescent="0.25">
      <c r="A1190" s="1125"/>
      <c r="B1190" s="1126"/>
      <c r="C1190" s="1127"/>
      <c r="D1190" s="1127"/>
      <c r="E1190" s="1126"/>
      <c r="F1190" s="811"/>
      <c r="G1190" s="1128"/>
      <c r="H1190" s="811"/>
      <c r="I1190" s="812"/>
    </row>
    <row r="1191" spans="1:9" s="786" customFormat="1" x14ac:dyDescent="0.25">
      <c r="A1191" s="1125"/>
      <c r="B1191" s="1126"/>
      <c r="C1191" s="1127"/>
      <c r="D1191" s="1127"/>
      <c r="E1191" s="1126"/>
      <c r="F1191" s="811"/>
      <c r="G1191" s="1128"/>
      <c r="H1191" s="811"/>
      <c r="I1191" s="812"/>
    </row>
    <row r="1192" spans="1:9" s="786" customFormat="1" x14ac:dyDescent="0.25">
      <c r="A1192" s="1125"/>
      <c r="B1192" s="1126"/>
      <c r="C1192" s="1127"/>
      <c r="D1192" s="1127"/>
      <c r="E1192" s="1126"/>
      <c r="F1192" s="811"/>
      <c r="G1192" s="1128"/>
      <c r="H1192" s="811"/>
      <c r="I1192" s="812"/>
    </row>
    <row r="1193" spans="1:9" s="786" customFormat="1" x14ac:dyDescent="0.25">
      <c r="A1193" s="1125"/>
      <c r="B1193" s="1126"/>
      <c r="C1193" s="1127"/>
      <c r="D1193" s="1127"/>
      <c r="E1193" s="1126"/>
      <c r="F1193" s="811"/>
      <c r="G1193" s="1128"/>
      <c r="H1193" s="811"/>
      <c r="I1193" s="812"/>
    </row>
    <row r="1194" spans="1:9" s="786" customFormat="1" x14ac:dyDescent="0.25">
      <c r="A1194" s="1125"/>
      <c r="B1194" s="1126"/>
      <c r="C1194" s="1127"/>
      <c r="D1194" s="1127"/>
      <c r="E1194" s="1126"/>
      <c r="F1194" s="811"/>
      <c r="G1194" s="1128"/>
      <c r="H1194" s="811"/>
      <c r="I1194" s="812"/>
    </row>
    <row r="1195" spans="1:9" s="786" customFormat="1" x14ac:dyDescent="0.25">
      <c r="A1195" s="1125"/>
      <c r="B1195" s="1126"/>
      <c r="C1195" s="1127"/>
      <c r="D1195" s="1127"/>
      <c r="E1195" s="1126"/>
      <c r="F1195" s="811"/>
      <c r="G1195" s="1128"/>
      <c r="H1195" s="811"/>
      <c r="I1195" s="812"/>
    </row>
    <row r="1196" spans="1:9" s="786" customFormat="1" x14ac:dyDescent="0.25">
      <c r="A1196" s="1125"/>
      <c r="B1196" s="1126"/>
      <c r="C1196" s="1127"/>
      <c r="D1196" s="1127"/>
      <c r="E1196" s="1126"/>
      <c r="F1196" s="811"/>
      <c r="G1196" s="1128"/>
      <c r="H1196" s="811"/>
      <c r="I1196" s="812"/>
    </row>
    <row r="1197" spans="1:9" s="786" customFormat="1" x14ac:dyDescent="0.25">
      <c r="A1197" s="1125"/>
      <c r="B1197" s="1126"/>
      <c r="C1197" s="1127"/>
      <c r="D1197" s="1127"/>
      <c r="E1197" s="1126"/>
      <c r="F1197" s="811"/>
      <c r="G1197" s="1128"/>
      <c r="H1197" s="811"/>
      <c r="I1197" s="812"/>
    </row>
    <row r="1198" spans="1:9" s="786" customFormat="1" x14ac:dyDescent="0.25">
      <c r="A1198" s="1125"/>
      <c r="B1198" s="1126"/>
      <c r="C1198" s="1127"/>
      <c r="D1198" s="1127"/>
      <c r="E1198" s="1126"/>
      <c r="F1198" s="811"/>
      <c r="G1198" s="1128"/>
      <c r="H1198" s="811"/>
      <c r="I1198" s="812"/>
    </row>
    <row r="1199" spans="1:9" s="786" customFormat="1" x14ac:dyDescent="0.25">
      <c r="A1199" s="1125"/>
      <c r="B1199" s="1126"/>
      <c r="C1199" s="1127"/>
      <c r="D1199" s="1127"/>
      <c r="E1199" s="1126"/>
      <c r="F1199" s="811"/>
      <c r="G1199" s="1128"/>
      <c r="H1199" s="811"/>
      <c r="I1199" s="812"/>
    </row>
    <row r="1200" spans="1:9" s="786" customFormat="1" x14ac:dyDescent="0.25">
      <c r="A1200" s="1125"/>
      <c r="B1200" s="1126"/>
      <c r="C1200" s="1127"/>
      <c r="D1200" s="1127"/>
      <c r="E1200" s="1126"/>
      <c r="F1200" s="811"/>
      <c r="G1200" s="1128"/>
      <c r="H1200" s="811"/>
      <c r="I1200" s="812"/>
    </row>
    <row r="1201" spans="1:9" s="786" customFormat="1" x14ac:dyDescent="0.25">
      <c r="A1201" s="1125"/>
      <c r="B1201" s="1126"/>
      <c r="C1201" s="1127"/>
      <c r="D1201" s="1127"/>
      <c r="E1201" s="1126"/>
      <c r="F1201" s="811"/>
      <c r="G1201" s="1128"/>
      <c r="H1201" s="811"/>
      <c r="I1201" s="812"/>
    </row>
    <row r="1202" spans="1:9" s="786" customFormat="1" x14ac:dyDescent="0.25">
      <c r="A1202" s="1125"/>
      <c r="B1202" s="1126"/>
      <c r="C1202" s="1127"/>
      <c r="D1202" s="1127"/>
      <c r="E1202" s="1126"/>
      <c r="F1202" s="811"/>
      <c r="G1202" s="1128"/>
      <c r="H1202" s="811"/>
      <c r="I1202" s="812"/>
    </row>
    <row r="1203" spans="1:9" s="786" customFormat="1" x14ac:dyDescent="0.25">
      <c r="A1203" s="1125"/>
      <c r="B1203" s="1126"/>
      <c r="C1203" s="1127"/>
      <c r="D1203" s="1127"/>
      <c r="E1203" s="1126"/>
      <c r="F1203" s="811"/>
      <c r="G1203" s="1128"/>
      <c r="H1203" s="811"/>
      <c r="I1203" s="812"/>
    </row>
    <row r="1204" spans="1:9" s="786" customFormat="1" x14ac:dyDescent="0.25">
      <c r="A1204" s="1125"/>
      <c r="B1204" s="1126"/>
      <c r="C1204" s="1127"/>
      <c r="D1204" s="1127"/>
      <c r="E1204" s="1126"/>
      <c r="F1204" s="811"/>
      <c r="G1204" s="1128"/>
      <c r="H1204" s="811"/>
      <c r="I1204" s="812"/>
    </row>
    <row r="1205" spans="1:9" s="786" customFormat="1" x14ac:dyDescent="0.25">
      <c r="A1205" s="1125"/>
      <c r="B1205" s="1126"/>
      <c r="C1205" s="1127"/>
      <c r="D1205" s="1127"/>
      <c r="E1205" s="1126"/>
      <c r="F1205" s="811"/>
      <c r="G1205" s="1128"/>
      <c r="H1205" s="811"/>
      <c r="I1205" s="812"/>
    </row>
    <row r="1206" spans="1:9" s="786" customFormat="1" x14ac:dyDescent="0.25">
      <c r="A1206" s="1125"/>
      <c r="B1206" s="1126"/>
      <c r="C1206" s="1127"/>
      <c r="D1206" s="1127"/>
      <c r="E1206" s="1126"/>
      <c r="F1206" s="811"/>
      <c r="G1206" s="1128"/>
      <c r="H1206" s="811"/>
      <c r="I1206" s="812"/>
    </row>
    <row r="1207" spans="1:9" s="786" customFormat="1" x14ac:dyDescent="0.25">
      <c r="A1207" s="1125"/>
      <c r="B1207" s="1126"/>
      <c r="C1207" s="1127"/>
      <c r="D1207" s="1127"/>
      <c r="E1207" s="1126"/>
      <c r="F1207" s="811"/>
      <c r="G1207" s="1128"/>
      <c r="H1207" s="811"/>
      <c r="I1207" s="812"/>
    </row>
    <row r="1208" spans="1:9" s="786" customFormat="1" x14ac:dyDescent="0.25">
      <c r="A1208" s="1125"/>
      <c r="B1208" s="1126"/>
      <c r="C1208" s="1127"/>
      <c r="D1208" s="1127"/>
      <c r="E1208" s="1126"/>
      <c r="F1208" s="811"/>
      <c r="G1208" s="1128"/>
      <c r="H1208" s="811"/>
      <c r="I1208" s="812"/>
    </row>
    <row r="1209" spans="1:9" s="786" customFormat="1" x14ac:dyDescent="0.25">
      <c r="A1209" s="1125"/>
      <c r="B1209" s="1126"/>
      <c r="C1209" s="1127"/>
      <c r="D1209" s="1127"/>
      <c r="E1209" s="1126"/>
      <c r="F1209" s="811"/>
      <c r="G1209" s="1128"/>
      <c r="H1209" s="811"/>
      <c r="I1209" s="812"/>
    </row>
    <row r="1210" spans="1:9" s="786" customFormat="1" x14ac:dyDescent="0.25">
      <c r="A1210" s="1125"/>
      <c r="B1210" s="1126"/>
      <c r="C1210" s="1127"/>
      <c r="D1210" s="1127"/>
      <c r="E1210" s="1126"/>
      <c r="F1210" s="811"/>
      <c r="G1210" s="1128"/>
      <c r="H1210" s="811"/>
      <c r="I1210" s="812"/>
    </row>
    <row r="1211" spans="1:9" s="786" customFormat="1" x14ac:dyDescent="0.25">
      <c r="A1211" s="1125"/>
      <c r="B1211" s="1126"/>
      <c r="C1211" s="1127"/>
      <c r="D1211" s="1127"/>
      <c r="E1211" s="1126"/>
      <c r="F1211" s="811"/>
      <c r="G1211" s="1128"/>
      <c r="H1211" s="811"/>
      <c r="I1211" s="812"/>
    </row>
    <row r="1212" spans="1:9" s="786" customFormat="1" x14ac:dyDescent="0.25">
      <c r="A1212" s="1125"/>
      <c r="B1212" s="1126"/>
      <c r="C1212" s="1127"/>
      <c r="D1212" s="1127"/>
      <c r="E1212" s="1126"/>
      <c r="F1212" s="811"/>
      <c r="G1212" s="1128"/>
      <c r="H1212" s="811"/>
      <c r="I1212" s="812"/>
    </row>
    <row r="1213" spans="1:9" s="786" customFormat="1" x14ac:dyDescent="0.25">
      <c r="A1213" s="1125"/>
      <c r="B1213" s="1126"/>
      <c r="C1213" s="1127"/>
      <c r="D1213" s="1127"/>
      <c r="E1213" s="1126"/>
      <c r="F1213" s="811"/>
      <c r="G1213" s="1128"/>
      <c r="H1213" s="811"/>
      <c r="I1213" s="812"/>
    </row>
    <row r="1214" spans="1:9" s="786" customFormat="1" x14ac:dyDescent="0.25">
      <c r="A1214" s="1125"/>
      <c r="B1214" s="1126"/>
      <c r="C1214" s="1127"/>
      <c r="D1214" s="1127"/>
      <c r="E1214" s="1126"/>
      <c r="F1214" s="811"/>
      <c r="G1214" s="1128"/>
      <c r="H1214" s="811"/>
      <c r="I1214" s="812"/>
    </row>
    <row r="1215" spans="1:9" s="786" customFormat="1" x14ac:dyDescent="0.25">
      <c r="A1215" s="1125"/>
      <c r="B1215" s="1126"/>
      <c r="C1215" s="1127"/>
      <c r="D1215" s="1127"/>
      <c r="E1215" s="1126"/>
      <c r="F1215" s="811"/>
      <c r="G1215" s="1128"/>
      <c r="H1215" s="811"/>
      <c r="I1215" s="812"/>
    </row>
    <row r="1216" spans="1:9" s="786" customFormat="1" x14ac:dyDescent="0.25">
      <c r="A1216" s="1125"/>
      <c r="B1216" s="1126"/>
      <c r="C1216" s="1127"/>
      <c r="D1216" s="1127"/>
      <c r="E1216" s="1126"/>
      <c r="F1216" s="811"/>
      <c r="G1216" s="1128"/>
      <c r="H1216" s="811"/>
      <c r="I1216" s="812"/>
    </row>
    <row r="1217" spans="1:9" s="786" customFormat="1" x14ac:dyDescent="0.25">
      <c r="A1217" s="1125"/>
      <c r="B1217" s="1126"/>
      <c r="C1217" s="1127"/>
      <c r="D1217" s="1127"/>
      <c r="E1217" s="1126"/>
      <c r="F1217" s="811"/>
      <c r="G1217" s="1128"/>
      <c r="H1217" s="811"/>
      <c r="I1217" s="812"/>
    </row>
    <row r="1218" spans="1:9" s="786" customFormat="1" x14ac:dyDescent="0.25">
      <c r="A1218" s="1125"/>
      <c r="B1218" s="1126"/>
      <c r="C1218" s="1127"/>
      <c r="D1218" s="1127"/>
      <c r="E1218" s="1126"/>
      <c r="F1218" s="811"/>
      <c r="G1218" s="1128"/>
      <c r="H1218" s="811"/>
      <c r="I1218" s="812"/>
    </row>
    <row r="1219" spans="1:9" s="786" customFormat="1" x14ac:dyDescent="0.25">
      <c r="A1219" s="1125"/>
      <c r="B1219" s="1126"/>
      <c r="C1219" s="1127"/>
      <c r="D1219" s="1127"/>
      <c r="E1219" s="1126"/>
      <c r="F1219" s="811"/>
      <c r="G1219" s="1128"/>
      <c r="H1219" s="811"/>
      <c r="I1219" s="812"/>
    </row>
    <row r="1220" spans="1:9" s="786" customFormat="1" x14ac:dyDescent="0.25">
      <c r="A1220" s="1125"/>
      <c r="B1220" s="1126"/>
      <c r="C1220" s="1127"/>
      <c r="D1220" s="1127"/>
      <c r="E1220" s="1126"/>
      <c r="F1220" s="811"/>
      <c r="G1220" s="1128"/>
      <c r="H1220" s="811"/>
      <c r="I1220" s="812"/>
    </row>
    <row r="1221" spans="1:9" s="786" customFormat="1" x14ac:dyDescent="0.25">
      <c r="A1221" s="1125"/>
      <c r="B1221" s="1126"/>
      <c r="C1221" s="1127"/>
      <c r="D1221" s="1127"/>
      <c r="E1221" s="1126"/>
      <c r="F1221" s="811"/>
      <c r="G1221" s="1128"/>
      <c r="H1221" s="811"/>
      <c r="I1221" s="812"/>
    </row>
    <row r="1222" spans="1:9" s="786" customFormat="1" x14ac:dyDescent="0.25">
      <c r="A1222" s="1125"/>
      <c r="B1222" s="1126"/>
      <c r="C1222" s="1127"/>
      <c r="D1222" s="1127"/>
      <c r="E1222" s="1126"/>
      <c r="F1222" s="811"/>
      <c r="G1222" s="1128"/>
      <c r="H1222" s="811"/>
      <c r="I1222" s="812"/>
    </row>
    <row r="1223" spans="1:9" s="786" customFormat="1" x14ac:dyDescent="0.25">
      <c r="A1223" s="1125"/>
      <c r="B1223" s="1126"/>
      <c r="C1223" s="1127"/>
      <c r="D1223" s="1127"/>
      <c r="E1223" s="1126"/>
      <c r="F1223" s="811"/>
      <c r="G1223" s="1128"/>
      <c r="H1223" s="811"/>
      <c r="I1223" s="812"/>
    </row>
    <row r="1224" spans="1:9" s="786" customFormat="1" x14ac:dyDescent="0.25">
      <c r="A1224" s="1125"/>
      <c r="B1224" s="1126"/>
      <c r="C1224" s="1127"/>
      <c r="D1224" s="1127"/>
      <c r="E1224" s="1126"/>
      <c r="F1224" s="811"/>
      <c r="G1224" s="1128"/>
      <c r="H1224" s="811"/>
      <c r="I1224" s="812"/>
    </row>
    <row r="1225" spans="1:9" s="786" customFormat="1" x14ac:dyDescent="0.25">
      <c r="A1225" s="1125"/>
      <c r="B1225" s="1126"/>
      <c r="C1225" s="1127"/>
      <c r="D1225" s="1127"/>
      <c r="E1225" s="1126"/>
      <c r="F1225" s="811"/>
      <c r="G1225" s="1128"/>
      <c r="H1225" s="811"/>
      <c r="I1225" s="812"/>
    </row>
    <row r="1226" spans="1:9" s="786" customFormat="1" x14ac:dyDescent="0.25">
      <c r="A1226" s="1125"/>
      <c r="B1226" s="1126"/>
      <c r="C1226" s="1127"/>
      <c r="D1226" s="1127"/>
      <c r="E1226" s="1126"/>
      <c r="F1226" s="811"/>
      <c r="G1226" s="1128"/>
      <c r="H1226" s="811"/>
      <c r="I1226" s="812"/>
    </row>
    <row r="1227" spans="1:9" s="786" customFormat="1" x14ac:dyDescent="0.25">
      <c r="A1227" s="1125"/>
      <c r="B1227" s="1126"/>
      <c r="C1227" s="1127"/>
      <c r="D1227" s="1127"/>
      <c r="E1227" s="1126"/>
      <c r="F1227" s="811"/>
      <c r="G1227" s="1128"/>
      <c r="H1227" s="811"/>
      <c r="I1227" s="812"/>
    </row>
    <row r="1228" spans="1:9" s="786" customFormat="1" x14ac:dyDescent="0.25">
      <c r="A1228" s="1125"/>
      <c r="B1228" s="1126"/>
      <c r="C1228" s="1127"/>
      <c r="D1228" s="1127"/>
      <c r="E1228" s="1126"/>
      <c r="F1228" s="811"/>
      <c r="G1228" s="1128"/>
      <c r="H1228" s="811"/>
      <c r="I1228" s="812"/>
    </row>
    <row r="1229" spans="1:9" s="786" customFormat="1" x14ac:dyDescent="0.25">
      <c r="A1229" s="1125"/>
      <c r="B1229" s="1126"/>
      <c r="C1229" s="1127"/>
      <c r="D1229" s="1127"/>
      <c r="E1229" s="1126"/>
      <c r="F1229" s="811"/>
      <c r="G1229" s="1128"/>
      <c r="H1229" s="811"/>
      <c r="I1229" s="812"/>
    </row>
    <row r="1230" spans="1:9" s="786" customFormat="1" x14ac:dyDescent="0.25">
      <c r="A1230" s="1125"/>
      <c r="B1230" s="1126"/>
      <c r="C1230" s="1127"/>
      <c r="D1230" s="1127"/>
      <c r="E1230" s="1126"/>
      <c r="F1230" s="811"/>
      <c r="G1230" s="1128"/>
      <c r="H1230" s="811"/>
      <c r="I1230" s="812"/>
    </row>
    <row r="1231" spans="1:9" s="786" customFormat="1" x14ac:dyDescent="0.25">
      <c r="A1231" s="1125"/>
      <c r="B1231" s="1126"/>
      <c r="C1231" s="1127"/>
      <c r="D1231" s="1127"/>
      <c r="E1231" s="1126"/>
      <c r="F1231" s="811"/>
      <c r="G1231" s="1128"/>
      <c r="H1231" s="811"/>
      <c r="I1231" s="812"/>
    </row>
    <row r="1232" spans="1:9" s="786" customFormat="1" x14ac:dyDescent="0.25">
      <c r="A1232" s="1125"/>
      <c r="B1232" s="1126"/>
      <c r="C1232" s="1127"/>
      <c r="D1232" s="1127"/>
      <c r="E1232" s="1126"/>
      <c r="F1232" s="811"/>
      <c r="G1232" s="1128"/>
      <c r="H1232" s="811"/>
      <c r="I1232" s="812"/>
    </row>
    <row r="1233" spans="1:9" s="786" customFormat="1" x14ac:dyDescent="0.25">
      <c r="A1233" s="1125"/>
      <c r="B1233" s="1126"/>
      <c r="C1233" s="1127"/>
      <c r="D1233" s="1127"/>
      <c r="E1233" s="1126"/>
      <c r="F1233" s="811"/>
      <c r="G1233" s="1128"/>
      <c r="H1233" s="811"/>
      <c r="I1233" s="812"/>
    </row>
    <row r="1234" spans="1:9" s="786" customFormat="1" x14ac:dyDescent="0.25">
      <c r="A1234" s="1125"/>
      <c r="B1234" s="1126"/>
      <c r="C1234" s="1127"/>
      <c r="D1234" s="1127"/>
      <c r="E1234" s="1126"/>
      <c r="F1234" s="811"/>
      <c r="G1234" s="1128"/>
      <c r="H1234" s="811"/>
      <c r="I1234" s="812"/>
    </row>
    <row r="1235" spans="1:9" s="786" customFormat="1" x14ac:dyDescent="0.25">
      <c r="A1235" s="1125"/>
      <c r="B1235" s="1126"/>
      <c r="C1235" s="1127"/>
      <c r="D1235" s="1127"/>
      <c r="E1235" s="1126"/>
      <c r="F1235" s="811"/>
      <c r="G1235" s="1128"/>
      <c r="H1235" s="811"/>
      <c r="I1235" s="812"/>
    </row>
    <row r="1236" spans="1:9" s="786" customFormat="1" x14ac:dyDescent="0.25">
      <c r="A1236" s="1125"/>
      <c r="B1236" s="1126"/>
      <c r="C1236" s="1127"/>
      <c r="D1236" s="1127"/>
      <c r="E1236" s="1126"/>
      <c r="F1236" s="811"/>
      <c r="G1236" s="1128"/>
      <c r="H1236" s="811"/>
      <c r="I1236" s="812"/>
    </row>
    <row r="1237" spans="1:9" s="786" customFormat="1" x14ac:dyDescent="0.25">
      <c r="A1237" s="1125"/>
      <c r="B1237" s="1126"/>
      <c r="C1237" s="1127"/>
      <c r="D1237" s="1127"/>
      <c r="E1237" s="1126"/>
      <c r="F1237" s="811"/>
      <c r="G1237" s="1128"/>
      <c r="H1237" s="811"/>
      <c r="I1237" s="812"/>
    </row>
    <row r="1238" spans="1:9" s="786" customFormat="1" x14ac:dyDescent="0.25">
      <c r="A1238" s="1125"/>
      <c r="B1238" s="1126"/>
      <c r="C1238" s="1127"/>
      <c r="D1238" s="1127"/>
      <c r="E1238" s="1126"/>
      <c r="F1238" s="811"/>
      <c r="G1238" s="1128"/>
      <c r="H1238" s="811"/>
      <c r="I1238" s="812"/>
    </row>
    <row r="1239" spans="1:9" s="786" customFormat="1" x14ac:dyDescent="0.25">
      <c r="A1239" s="1125"/>
      <c r="B1239" s="1126"/>
      <c r="C1239" s="1127"/>
      <c r="D1239" s="1127"/>
      <c r="E1239" s="1126"/>
      <c r="F1239" s="811"/>
      <c r="G1239" s="1128"/>
      <c r="H1239" s="811"/>
      <c r="I1239" s="812"/>
    </row>
    <row r="1240" spans="1:9" s="786" customFormat="1" x14ac:dyDescent="0.25">
      <c r="A1240" s="1125"/>
      <c r="B1240" s="1126"/>
      <c r="C1240" s="1127"/>
      <c r="D1240" s="1127"/>
      <c r="E1240" s="1126"/>
      <c r="F1240" s="811"/>
      <c r="G1240" s="1128"/>
      <c r="H1240" s="811"/>
      <c r="I1240" s="812"/>
    </row>
    <row r="1241" spans="1:9" s="786" customFormat="1" x14ac:dyDescent="0.25">
      <c r="A1241" s="1125"/>
      <c r="B1241" s="1126"/>
      <c r="C1241" s="1127"/>
      <c r="D1241" s="1127"/>
      <c r="E1241" s="1126"/>
      <c r="F1241" s="811"/>
      <c r="G1241" s="1128"/>
      <c r="H1241" s="811"/>
      <c r="I1241" s="812"/>
    </row>
    <row r="1242" spans="1:9" s="786" customFormat="1" x14ac:dyDescent="0.25">
      <c r="A1242" s="1125"/>
      <c r="B1242" s="1126"/>
      <c r="C1242" s="1127"/>
      <c r="D1242" s="1127"/>
      <c r="E1242" s="1126"/>
      <c r="F1242" s="811"/>
      <c r="G1242" s="1128"/>
      <c r="H1242" s="811"/>
      <c r="I1242" s="812"/>
    </row>
    <row r="1243" spans="1:9" s="786" customFormat="1" x14ac:dyDescent="0.25">
      <c r="A1243" s="1125"/>
      <c r="B1243" s="1126"/>
      <c r="C1243" s="1127"/>
      <c r="D1243" s="1127"/>
      <c r="E1243" s="1126"/>
      <c r="F1243" s="811"/>
      <c r="G1243" s="1128"/>
      <c r="H1243" s="811"/>
      <c r="I1243" s="812"/>
    </row>
    <row r="1244" spans="1:9" s="786" customFormat="1" x14ac:dyDescent="0.25">
      <c r="A1244" s="1125"/>
      <c r="B1244" s="1126"/>
      <c r="C1244" s="1127"/>
      <c r="D1244" s="1127"/>
      <c r="E1244" s="1126"/>
      <c r="F1244" s="811"/>
      <c r="G1244" s="1128"/>
      <c r="H1244" s="811"/>
      <c r="I1244" s="812"/>
    </row>
    <row r="1245" spans="1:9" s="786" customFormat="1" x14ac:dyDescent="0.25">
      <c r="A1245" s="1125"/>
      <c r="B1245" s="1126"/>
      <c r="C1245" s="1127"/>
      <c r="D1245" s="1127"/>
      <c r="E1245" s="1126"/>
      <c r="F1245" s="811"/>
      <c r="G1245" s="1128"/>
      <c r="H1245" s="811"/>
      <c r="I1245" s="812"/>
    </row>
    <row r="1246" spans="1:9" s="786" customFormat="1" x14ac:dyDescent="0.25">
      <c r="A1246" s="1125"/>
      <c r="B1246" s="1126"/>
      <c r="C1246" s="1127"/>
      <c r="D1246" s="1127"/>
      <c r="E1246" s="1126"/>
      <c r="F1246" s="811"/>
      <c r="G1246" s="1128"/>
      <c r="H1246" s="811"/>
      <c r="I1246" s="812"/>
    </row>
    <row r="1247" spans="1:9" s="786" customFormat="1" x14ac:dyDescent="0.25">
      <c r="A1247" s="1125"/>
      <c r="B1247" s="1126"/>
      <c r="C1247" s="1127"/>
      <c r="D1247" s="1127"/>
      <c r="E1247" s="1126"/>
      <c r="F1247" s="811"/>
      <c r="G1247" s="1128"/>
      <c r="H1247" s="811"/>
      <c r="I1247" s="812"/>
    </row>
    <row r="1248" spans="1:9" s="786" customFormat="1" x14ac:dyDescent="0.25">
      <c r="A1248" s="1125"/>
      <c r="B1248" s="1126"/>
      <c r="C1248" s="1127"/>
      <c r="D1248" s="1127"/>
      <c r="E1248" s="1126"/>
      <c r="F1248" s="811"/>
      <c r="G1248" s="1128"/>
      <c r="H1248" s="811"/>
      <c r="I1248" s="812"/>
    </row>
    <row r="1249" spans="1:9" s="786" customFormat="1" x14ac:dyDescent="0.25">
      <c r="A1249" s="1125"/>
      <c r="B1249" s="1126"/>
      <c r="C1249" s="1127"/>
      <c r="D1249" s="1127"/>
      <c r="E1249" s="1126"/>
      <c r="F1249" s="811"/>
      <c r="G1249" s="1128"/>
      <c r="H1249" s="811"/>
      <c r="I1249" s="812"/>
    </row>
    <row r="1250" spans="1:9" s="786" customFormat="1" x14ac:dyDescent="0.25">
      <c r="A1250" s="1125"/>
      <c r="B1250" s="1126"/>
      <c r="C1250" s="1127"/>
      <c r="D1250" s="1127"/>
      <c r="E1250" s="1126"/>
      <c r="F1250" s="811"/>
      <c r="G1250" s="1128"/>
      <c r="H1250" s="811"/>
      <c r="I1250" s="812"/>
    </row>
    <row r="1251" spans="1:9" s="786" customFormat="1" x14ac:dyDescent="0.25">
      <c r="A1251" s="1125"/>
      <c r="B1251" s="1126"/>
      <c r="C1251" s="1127"/>
      <c r="D1251" s="1127"/>
      <c r="E1251" s="1126"/>
      <c r="F1251" s="811"/>
      <c r="G1251" s="1128"/>
      <c r="H1251" s="811"/>
      <c r="I1251" s="812"/>
    </row>
    <row r="1252" spans="1:9" s="786" customFormat="1" x14ac:dyDescent="0.25">
      <c r="A1252" s="1125"/>
      <c r="B1252" s="1126"/>
      <c r="C1252" s="1127"/>
      <c r="D1252" s="1127"/>
      <c r="E1252" s="1126"/>
      <c r="F1252" s="811"/>
      <c r="G1252" s="1128"/>
      <c r="H1252" s="811"/>
      <c r="I1252" s="812"/>
    </row>
    <row r="1253" spans="1:9" s="786" customFormat="1" x14ac:dyDescent="0.25">
      <c r="A1253" s="1125"/>
      <c r="B1253" s="1126"/>
      <c r="C1253" s="1127"/>
      <c r="D1253" s="1127"/>
      <c r="E1253" s="1126"/>
      <c r="F1253" s="811"/>
      <c r="G1253" s="1128"/>
      <c r="H1253" s="811"/>
      <c r="I1253" s="812"/>
    </row>
    <row r="1254" spans="1:9" s="786" customFormat="1" x14ac:dyDescent="0.25">
      <c r="A1254" s="1125"/>
      <c r="B1254" s="1126"/>
      <c r="C1254" s="1127"/>
      <c r="D1254" s="1127"/>
      <c r="E1254" s="1126"/>
      <c r="F1254" s="811"/>
      <c r="G1254" s="1128"/>
      <c r="H1254" s="811"/>
      <c r="I1254" s="812"/>
    </row>
    <row r="1255" spans="1:9" s="786" customFormat="1" x14ac:dyDescent="0.25">
      <c r="A1255" s="1125"/>
      <c r="B1255" s="1126"/>
      <c r="C1255" s="1127"/>
      <c r="D1255" s="1127"/>
      <c r="E1255" s="1126"/>
      <c r="F1255" s="811"/>
      <c r="G1255" s="1128"/>
      <c r="H1255" s="811"/>
      <c r="I1255" s="812"/>
    </row>
    <row r="1256" spans="1:9" s="786" customFormat="1" x14ac:dyDescent="0.25">
      <c r="A1256" s="1125"/>
      <c r="B1256" s="1126"/>
      <c r="C1256" s="1127"/>
      <c r="D1256" s="1127"/>
      <c r="E1256" s="1126"/>
      <c r="F1256" s="811"/>
      <c r="G1256" s="1128"/>
      <c r="H1256" s="811"/>
      <c r="I1256" s="812"/>
    </row>
    <row r="1257" spans="1:9" s="786" customFormat="1" x14ac:dyDescent="0.25">
      <c r="A1257" s="1125"/>
      <c r="B1257" s="1126"/>
      <c r="C1257" s="1127"/>
      <c r="D1257" s="1127"/>
      <c r="E1257" s="1126"/>
      <c r="F1257" s="811"/>
      <c r="G1257" s="1128"/>
      <c r="H1257" s="811"/>
      <c r="I1257" s="812"/>
    </row>
    <row r="1258" spans="1:9" s="786" customFormat="1" x14ac:dyDescent="0.25">
      <c r="A1258" s="1125"/>
      <c r="B1258" s="1126"/>
      <c r="C1258" s="1127"/>
      <c r="D1258" s="1127"/>
      <c r="E1258" s="1126"/>
      <c r="F1258" s="811"/>
      <c r="G1258" s="1128"/>
      <c r="H1258" s="811"/>
      <c r="I1258" s="812"/>
    </row>
    <row r="1259" spans="1:9" s="786" customFormat="1" x14ac:dyDescent="0.25">
      <c r="A1259" s="1125"/>
      <c r="B1259" s="1126"/>
      <c r="C1259" s="1127"/>
      <c r="D1259" s="1127"/>
      <c r="E1259" s="1126"/>
      <c r="F1259" s="811"/>
      <c r="G1259" s="1128"/>
      <c r="H1259" s="811"/>
      <c r="I1259" s="812"/>
    </row>
    <row r="1260" spans="1:9" s="786" customFormat="1" x14ac:dyDescent="0.25">
      <c r="A1260" s="1125"/>
      <c r="B1260" s="1126"/>
      <c r="C1260" s="1127"/>
      <c r="D1260" s="1127"/>
      <c r="E1260" s="1126"/>
      <c r="F1260" s="811"/>
      <c r="G1260" s="1128"/>
      <c r="H1260" s="811"/>
      <c r="I1260" s="812"/>
    </row>
    <row r="1261" spans="1:9" s="786" customFormat="1" x14ac:dyDescent="0.25">
      <c r="A1261" s="1125"/>
      <c r="B1261" s="1126"/>
      <c r="C1261" s="1127"/>
      <c r="D1261" s="1127"/>
      <c r="E1261" s="1126"/>
      <c r="F1261" s="811"/>
      <c r="G1261" s="1128"/>
      <c r="H1261" s="811"/>
      <c r="I1261" s="812"/>
    </row>
    <row r="1262" spans="1:9" s="786" customFormat="1" x14ac:dyDescent="0.25">
      <c r="A1262" s="1125"/>
      <c r="B1262" s="1126"/>
      <c r="C1262" s="1127"/>
      <c r="D1262" s="1127"/>
      <c r="E1262" s="1126"/>
      <c r="F1262" s="811"/>
      <c r="G1262" s="1128"/>
      <c r="H1262" s="811"/>
      <c r="I1262" s="812"/>
    </row>
    <row r="1263" spans="1:9" s="786" customFormat="1" x14ac:dyDescent="0.25">
      <c r="A1263" s="1125"/>
      <c r="B1263" s="1126"/>
      <c r="C1263" s="1127"/>
      <c r="D1263" s="1127"/>
      <c r="E1263" s="1126"/>
      <c r="F1263" s="811"/>
      <c r="G1263" s="1128"/>
      <c r="H1263" s="811"/>
      <c r="I1263" s="812"/>
    </row>
    <row r="1264" spans="1:9" s="786" customFormat="1" x14ac:dyDescent="0.25">
      <c r="A1264" s="1125"/>
      <c r="B1264" s="1126"/>
      <c r="C1264" s="1127"/>
      <c r="D1264" s="1127"/>
      <c r="E1264" s="1126"/>
      <c r="F1264" s="811"/>
      <c r="G1264" s="1128"/>
      <c r="H1264" s="811"/>
      <c r="I1264" s="812"/>
    </row>
    <row r="1265" spans="1:9" s="786" customFormat="1" x14ac:dyDescent="0.25">
      <c r="A1265" s="1125"/>
      <c r="B1265" s="1126"/>
      <c r="C1265" s="1127"/>
      <c r="D1265" s="1127"/>
      <c r="E1265" s="1126"/>
      <c r="F1265" s="811"/>
      <c r="G1265" s="1128"/>
      <c r="H1265" s="811"/>
      <c r="I1265" s="812"/>
    </row>
    <row r="1266" spans="1:9" s="786" customFormat="1" x14ac:dyDescent="0.25">
      <c r="A1266" s="1125"/>
      <c r="B1266" s="1126"/>
      <c r="C1266" s="1127"/>
      <c r="D1266" s="1127"/>
      <c r="E1266" s="1126"/>
      <c r="F1266" s="811"/>
      <c r="G1266" s="1128"/>
      <c r="H1266" s="811"/>
      <c r="I1266" s="812"/>
    </row>
    <row r="1267" spans="1:9" s="786" customFormat="1" x14ac:dyDescent="0.25">
      <c r="A1267" s="1125"/>
      <c r="B1267" s="1126"/>
      <c r="C1267" s="1127"/>
      <c r="D1267" s="1127"/>
      <c r="E1267" s="1126"/>
      <c r="F1267" s="811"/>
      <c r="G1267" s="1128"/>
      <c r="H1267" s="811"/>
      <c r="I1267" s="812"/>
    </row>
    <row r="1268" spans="1:9" s="786" customFormat="1" x14ac:dyDescent="0.25">
      <c r="A1268" s="1125"/>
      <c r="B1268" s="1126"/>
      <c r="C1268" s="1127"/>
      <c r="D1268" s="1127"/>
      <c r="E1268" s="1126"/>
      <c r="F1268" s="811"/>
      <c r="G1268" s="1128"/>
      <c r="H1268" s="811"/>
      <c r="I1268" s="812"/>
    </row>
    <row r="1269" spans="1:9" s="786" customFormat="1" x14ac:dyDescent="0.25">
      <c r="A1269" s="1125"/>
      <c r="B1269" s="1126"/>
      <c r="C1269" s="1127"/>
      <c r="D1269" s="1127"/>
      <c r="E1269" s="1126"/>
      <c r="F1269" s="811"/>
      <c r="G1269" s="1128"/>
      <c r="H1269" s="811"/>
      <c r="I1269" s="812"/>
    </row>
    <row r="1270" spans="1:9" s="786" customFormat="1" x14ac:dyDescent="0.25">
      <c r="A1270" s="1125"/>
      <c r="B1270" s="1126"/>
      <c r="C1270" s="1127"/>
      <c r="D1270" s="1127"/>
      <c r="E1270" s="1126"/>
      <c r="F1270" s="811"/>
      <c r="G1270" s="1128"/>
      <c r="H1270" s="811"/>
      <c r="I1270" s="812"/>
    </row>
    <row r="1271" spans="1:9" s="786" customFormat="1" x14ac:dyDescent="0.25">
      <c r="A1271" s="1125"/>
      <c r="B1271" s="1126"/>
      <c r="C1271" s="1127"/>
      <c r="D1271" s="1127"/>
      <c r="E1271" s="1126"/>
      <c r="F1271" s="811"/>
      <c r="G1271" s="1128"/>
      <c r="H1271" s="811"/>
      <c r="I1271" s="812"/>
    </row>
    <row r="1272" spans="1:9" s="786" customFormat="1" x14ac:dyDescent="0.25">
      <c r="A1272" s="1125"/>
      <c r="B1272" s="1126"/>
      <c r="C1272" s="1127"/>
      <c r="D1272" s="1127"/>
      <c r="E1272" s="1126"/>
      <c r="F1272" s="811"/>
      <c r="G1272" s="1128"/>
      <c r="H1272" s="811"/>
      <c r="I1272" s="812"/>
    </row>
    <row r="1273" spans="1:9" s="786" customFormat="1" x14ac:dyDescent="0.25">
      <c r="A1273" s="1125"/>
      <c r="B1273" s="1126"/>
      <c r="C1273" s="1127"/>
      <c r="D1273" s="1127"/>
      <c r="E1273" s="1126"/>
      <c r="F1273" s="811"/>
      <c r="G1273" s="1128"/>
      <c r="H1273" s="811"/>
      <c r="I1273" s="812"/>
    </row>
    <row r="1274" spans="1:9" s="786" customFormat="1" x14ac:dyDescent="0.25">
      <c r="A1274" s="1125"/>
      <c r="B1274" s="1126"/>
      <c r="C1274" s="1127"/>
      <c r="D1274" s="1127"/>
      <c r="E1274" s="1126"/>
      <c r="F1274" s="811"/>
      <c r="G1274" s="1128"/>
      <c r="H1274" s="811"/>
      <c r="I1274" s="812"/>
    </row>
    <row r="1275" spans="1:9" s="786" customFormat="1" x14ac:dyDescent="0.25">
      <c r="A1275" s="1125"/>
      <c r="B1275" s="1126"/>
      <c r="C1275" s="1127"/>
      <c r="D1275" s="1127"/>
      <c r="E1275" s="1126"/>
      <c r="F1275" s="811"/>
      <c r="G1275" s="1128"/>
      <c r="H1275" s="811"/>
      <c r="I1275" s="812"/>
    </row>
    <row r="1276" spans="1:9" s="786" customFormat="1" x14ac:dyDescent="0.25">
      <c r="A1276" s="1125"/>
      <c r="B1276" s="1126"/>
      <c r="C1276" s="1127"/>
      <c r="D1276" s="1127"/>
      <c r="E1276" s="1126"/>
      <c r="F1276" s="811"/>
      <c r="G1276" s="1128"/>
      <c r="H1276" s="811"/>
      <c r="I1276" s="812"/>
    </row>
    <row r="1277" spans="1:9" s="786" customFormat="1" x14ac:dyDescent="0.25">
      <c r="A1277" s="1125"/>
      <c r="B1277" s="1126"/>
      <c r="C1277" s="1127"/>
      <c r="D1277" s="1127"/>
      <c r="E1277" s="1126"/>
      <c r="F1277" s="811"/>
      <c r="G1277" s="1128"/>
      <c r="H1277" s="811"/>
      <c r="I1277" s="812"/>
    </row>
    <row r="1278" spans="1:9" s="786" customFormat="1" x14ac:dyDescent="0.25">
      <c r="A1278" s="1125"/>
      <c r="B1278" s="1126"/>
      <c r="C1278" s="1127"/>
      <c r="D1278" s="1127"/>
      <c r="E1278" s="1126"/>
      <c r="F1278" s="811"/>
      <c r="G1278" s="1128"/>
      <c r="H1278" s="811"/>
      <c r="I1278" s="812"/>
    </row>
    <row r="1279" spans="1:9" s="786" customFormat="1" x14ac:dyDescent="0.25">
      <c r="A1279" s="1125"/>
      <c r="B1279" s="1126"/>
      <c r="C1279" s="1127"/>
      <c r="D1279" s="1127"/>
      <c r="E1279" s="1126"/>
      <c r="F1279" s="811"/>
      <c r="G1279" s="1128"/>
      <c r="H1279" s="811"/>
      <c r="I1279" s="812"/>
    </row>
    <row r="1280" spans="1:9" s="786" customFormat="1" x14ac:dyDescent="0.25">
      <c r="A1280" s="1125"/>
      <c r="B1280" s="1126"/>
      <c r="C1280" s="1127"/>
      <c r="D1280" s="1127"/>
      <c r="E1280" s="1126"/>
      <c r="F1280" s="811"/>
      <c r="G1280" s="1128"/>
      <c r="H1280" s="811"/>
      <c r="I1280" s="812"/>
    </row>
    <row r="1281" spans="1:9" s="786" customFormat="1" x14ac:dyDescent="0.25">
      <c r="A1281" s="1125"/>
      <c r="B1281" s="1126"/>
      <c r="C1281" s="1127"/>
      <c r="D1281" s="1127"/>
      <c r="E1281" s="1126"/>
      <c r="F1281" s="811"/>
      <c r="G1281" s="1128"/>
      <c r="H1281" s="811"/>
      <c r="I1281" s="812"/>
    </row>
    <row r="1282" spans="1:9" s="786" customFormat="1" x14ac:dyDescent="0.25">
      <c r="A1282" s="1125"/>
      <c r="B1282" s="1126"/>
      <c r="C1282" s="1127"/>
      <c r="D1282" s="1127"/>
      <c r="E1282" s="1126"/>
      <c r="F1282" s="811"/>
      <c r="G1282" s="1128"/>
      <c r="H1282" s="811"/>
      <c r="I1282" s="812"/>
    </row>
    <row r="1283" spans="1:9" s="786" customFormat="1" x14ac:dyDescent="0.25">
      <c r="A1283" s="1125"/>
      <c r="B1283" s="1126"/>
      <c r="C1283" s="1127"/>
      <c r="D1283" s="1127"/>
      <c r="E1283" s="1126"/>
      <c r="F1283" s="811"/>
      <c r="G1283" s="1128"/>
      <c r="H1283" s="811"/>
      <c r="I1283" s="812"/>
    </row>
    <row r="1284" spans="1:9" s="786" customFormat="1" x14ac:dyDescent="0.25">
      <c r="A1284" s="1125"/>
      <c r="B1284" s="1126"/>
      <c r="C1284" s="1127"/>
      <c r="D1284" s="1127"/>
      <c r="E1284" s="1126"/>
      <c r="F1284" s="811"/>
      <c r="G1284" s="1128"/>
      <c r="H1284" s="811"/>
      <c r="I1284" s="812"/>
    </row>
    <row r="1285" spans="1:9" s="786" customFormat="1" x14ac:dyDescent="0.25">
      <c r="A1285" s="1125"/>
      <c r="B1285" s="1126"/>
      <c r="C1285" s="1127"/>
      <c r="D1285" s="1127"/>
      <c r="E1285" s="1126"/>
      <c r="F1285" s="811"/>
      <c r="G1285" s="1128"/>
      <c r="H1285" s="811"/>
      <c r="I1285" s="812"/>
    </row>
    <row r="1286" spans="1:9" s="786" customFormat="1" x14ac:dyDescent="0.25">
      <c r="A1286" s="1125"/>
      <c r="B1286" s="1126"/>
      <c r="C1286" s="1127"/>
      <c r="D1286" s="1127"/>
      <c r="E1286" s="1126"/>
      <c r="F1286" s="811"/>
      <c r="G1286" s="1128"/>
      <c r="H1286" s="811"/>
      <c r="I1286" s="812"/>
    </row>
    <row r="1287" spans="1:9" s="786" customFormat="1" x14ac:dyDescent="0.25">
      <c r="A1287" s="1125"/>
      <c r="B1287" s="1126"/>
      <c r="C1287" s="1127"/>
      <c r="D1287" s="1127"/>
      <c r="E1287" s="1126"/>
      <c r="F1287" s="811"/>
      <c r="G1287" s="1128"/>
      <c r="H1287" s="811"/>
      <c r="I1287" s="812"/>
    </row>
    <row r="1288" spans="1:9" s="786" customFormat="1" x14ac:dyDescent="0.25">
      <c r="A1288" s="1125"/>
      <c r="B1288" s="1126"/>
      <c r="C1288" s="1127"/>
      <c r="D1288" s="1127"/>
      <c r="E1288" s="1126"/>
      <c r="F1288" s="811"/>
      <c r="G1288" s="1128"/>
      <c r="H1288" s="811"/>
      <c r="I1288" s="812"/>
    </row>
    <row r="1289" spans="1:9" s="786" customFormat="1" x14ac:dyDescent="0.25">
      <c r="A1289" s="1125"/>
      <c r="B1289" s="1126"/>
      <c r="C1289" s="1127"/>
      <c r="D1289" s="1127"/>
      <c r="E1289" s="1126"/>
      <c r="F1289" s="811"/>
      <c r="G1289" s="1128"/>
      <c r="H1289" s="811"/>
      <c r="I1289" s="812"/>
    </row>
    <row r="1290" spans="1:9" s="786" customFormat="1" x14ac:dyDescent="0.25">
      <c r="A1290" s="1125"/>
      <c r="B1290" s="1126"/>
      <c r="C1290" s="1127"/>
      <c r="D1290" s="1127"/>
      <c r="E1290" s="1126"/>
      <c r="F1290" s="811"/>
      <c r="G1290" s="1128"/>
      <c r="H1290" s="811"/>
      <c r="I1290" s="812"/>
    </row>
    <row r="1291" spans="1:9" s="786" customFormat="1" x14ac:dyDescent="0.25">
      <c r="A1291" s="1125"/>
      <c r="B1291" s="1126"/>
      <c r="C1291" s="1127"/>
      <c r="D1291" s="1127"/>
      <c r="E1291" s="1126"/>
      <c r="F1291" s="811"/>
      <c r="G1291" s="1128"/>
      <c r="H1291" s="811"/>
      <c r="I1291" s="812"/>
    </row>
    <row r="1292" spans="1:9" s="786" customFormat="1" x14ac:dyDescent="0.25">
      <c r="A1292" s="1125"/>
      <c r="B1292" s="1126"/>
      <c r="C1292" s="1127"/>
      <c r="D1292" s="1127"/>
      <c r="E1292" s="1126"/>
      <c r="F1292" s="811"/>
      <c r="G1292" s="1128"/>
      <c r="H1292" s="811"/>
      <c r="I1292" s="812"/>
    </row>
    <row r="1293" spans="1:9" s="786" customFormat="1" x14ac:dyDescent="0.25">
      <c r="A1293" s="1125"/>
      <c r="B1293" s="1126"/>
      <c r="C1293" s="1127"/>
      <c r="D1293" s="1127"/>
      <c r="E1293" s="1126"/>
      <c r="F1293" s="811"/>
      <c r="G1293" s="1128"/>
      <c r="H1293" s="811"/>
      <c r="I1293" s="812"/>
    </row>
    <row r="1294" spans="1:9" s="786" customFormat="1" x14ac:dyDescent="0.25">
      <c r="A1294" s="1125"/>
      <c r="B1294" s="1126"/>
      <c r="C1294" s="1127"/>
      <c r="D1294" s="1127"/>
      <c r="E1294" s="1126"/>
      <c r="F1294" s="811"/>
      <c r="G1294" s="1128"/>
      <c r="H1294" s="811"/>
      <c r="I1294" s="812"/>
    </row>
    <row r="1295" spans="1:9" s="786" customFormat="1" x14ac:dyDescent="0.25">
      <c r="A1295" s="1125"/>
      <c r="B1295" s="1126"/>
      <c r="C1295" s="1127"/>
      <c r="D1295" s="1127"/>
      <c r="E1295" s="1126"/>
      <c r="F1295" s="811"/>
      <c r="G1295" s="1128"/>
      <c r="H1295" s="811"/>
      <c r="I1295" s="812"/>
    </row>
    <row r="1296" spans="1:9" s="786" customFormat="1" x14ac:dyDescent="0.25">
      <c r="A1296" s="1125"/>
      <c r="B1296" s="1126"/>
      <c r="C1296" s="1127"/>
      <c r="D1296" s="1127"/>
      <c r="E1296" s="1126"/>
      <c r="F1296" s="811"/>
      <c r="G1296" s="1128"/>
      <c r="H1296" s="811"/>
      <c r="I1296" s="812"/>
    </row>
    <row r="1297" spans="1:9" s="786" customFormat="1" x14ac:dyDescent="0.25">
      <c r="A1297" s="1125"/>
      <c r="B1297" s="1126"/>
      <c r="C1297" s="1127"/>
      <c r="D1297" s="1127"/>
      <c r="E1297" s="1126"/>
      <c r="F1297" s="811"/>
      <c r="G1297" s="1128"/>
      <c r="H1297" s="811"/>
      <c r="I1297" s="812"/>
    </row>
    <row r="1298" spans="1:9" s="786" customFormat="1" x14ac:dyDescent="0.25">
      <c r="A1298" s="1125"/>
      <c r="B1298" s="1126"/>
      <c r="C1298" s="1127"/>
      <c r="D1298" s="1127"/>
      <c r="E1298" s="1126"/>
      <c r="F1298" s="811"/>
      <c r="G1298" s="1128"/>
      <c r="H1298" s="811"/>
      <c r="I1298" s="812"/>
    </row>
    <row r="1299" spans="1:9" s="786" customFormat="1" x14ac:dyDescent="0.25">
      <c r="A1299" s="1125"/>
      <c r="B1299" s="1126"/>
      <c r="C1299" s="1127"/>
      <c r="D1299" s="1127"/>
      <c r="E1299" s="1126"/>
      <c r="F1299" s="811"/>
      <c r="G1299" s="1128"/>
      <c r="H1299" s="811"/>
      <c r="I1299" s="812"/>
    </row>
    <row r="1300" spans="1:9" s="786" customFormat="1" x14ac:dyDescent="0.25">
      <c r="A1300" s="1125"/>
      <c r="B1300" s="1126"/>
      <c r="C1300" s="1127"/>
      <c r="D1300" s="1127"/>
      <c r="E1300" s="1126"/>
      <c r="F1300" s="811"/>
      <c r="G1300" s="1128"/>
      <c r="H1300" s="811"/>
      <c r="I1300" s="812"/>
    </row>
    <row r="1301" spans="1:9" s="786" customFormat="1" x14ac:dyDescent="0.25">
      <c r="A1301" s="1125"/>
      <c r="B1301" s="1126"/>
      <c r="C1301" s="1127"/>
      <c r="D1301" s="1127"/>
      <c r="E1301" s="1126"/>
      <c r="F1301" s="811"/>
      <c r="G1301" s="1128"/>
      <c r="H1301" s="811"/>
      <c r="I1301" s="812"/>
    </row>
    <row r="1302" spans="1:9" s="786" customFormat="1" x14ac:dyDescent="0.25">
      <c r="A1302" s="1125"/>
      <c r="B1302" s="1126"/>
      <c r="C1302" s="1127"/>
      <c r="D1302" s="1127"/>
      <c r="E1302" s="1126"/>
      <c r="F1302" s="811"/>
      <c r="G1302" s="1128"/>
      <c r="H1302" s="811"/>
      <c r="I1302" s="812"/>
    </row>
    <row r="1303" spans="1:9" s="786" customFormat="1" x14ac:dyDescent="0.25">
      <c r="A1303" s="1125"/>
      <c r="B1303" s="1126"/>
      <c r="C1303" s="1127"/>
      <c r="D1303" s="1127"/>
      <c r="E1303" s="1126"/>
      <c r="F1303" s="811"/>
      <c r="G1303" s="1128"/>
      <c r="H1303" s="811"/>
      <c r="I1303" s="812"/>
    </row>
    <row r="1304" spans="1:9" s="786" customFormat="1" x14ac:dyDescent="0.25">
      <c r="A1304" s="1125"/>
      <c r="B1304" s="1126"/>
      <c r="C1304" s="1127"/>
      <c r="D1304" s="1127"/>
      <c r="E1304" s="1126"/>
      <c r="F1304" s="811"/>
      <c r="G1304" s="1128"/>
      <c r="H1304" s="811"/>
      <c r="I1304" s="812"/>
    </row>
    <row r="1305" spans="1:9" s="786" customFormat="1" x14ac:dyDescent="0.25">
      <c r="A1305" s="1125"/>
      <c r="B1305" s="1126"/>
      <c r="C1305" s="1127"/>
      <c r="D1305" s="1127"/>
      <c r="E1305" s="1126"/>
      <c r="F1305" s="811"/>
      <c r="G1305" s="1128"/>
      <c r="H1305" s="811"/>
      <c r="I1305" s="812"/>
    </row>
    <row r="1306" spans="1:9" s="786" customFormat="1" x14ac:dyDescent="0.25">
      <c r="A1306" s="1125"/>
      <c r="B1306" s="1126"/>
      <c r="C1306" s="1127"/>
      <c r="D1306" s="1127"/>
      <c r="E1306" s="1126"/>
      <c r="F1306" s="811"/>
      <c r="G1306" s="1128"/>
      <c r="H1306" s="811"/>
      <c r="I1306" s="812"/>
    </row>
    <row r="1307" spans="1:9" s="786" customFormat="1" x14ac:dyDescent="0.25">
      <c r="A1307" s="1125"/>
      <c r="B1307" s="1126"/>
      <c r="C1307" s="1127"/>
      <c r="D1307" s="1127"/>
      <c r="E1307" s="1126"/>
      <c r="F1307" s="811"/>
      <c r="G1307" s="1128"/>
      <c r="H1307" s="811"/>
      <c r="I1307" s="812"/>
    </row>
    <row r="1308" spans="1:9" s="786" customFormat="1" x14ac:dyDescent="0.25">
      <c r="A1308" s="1125"/>
      <c r="B1308" s="1126"/>
      <c r="C1308" s="1127"/>
      <c r="D1308" s="1127"/>
      <c r="E1308" s="1126"/>
      <c r="F1308" s="811"/>
      <c r="G1308" s="1128"/>
      <c r="H1308" s="811"/>
      <c r="I1308" s="812"/>
    </row>
    <row r="1309" spans="1:9" s="786" customFormat="1" x14ac:dyDescent="0.25">
      <c r="A1309" s="1125"/>
      <c r="B1309" s="1126"/>
      <c r="C1309" s="1127"/>
      <c r="D1309" s="1127"/>
      <c r="E1309" s="1126"/>
      <c r="F1309" s="811"/>
      <c r="G1309" s="1128"/>
      <c r="H1309" s="811"/>
      <c r="I1309" s="812"/>
    </row>
    <row r="1310" spans="1:9" s="786" customFormat="1" x14ac:dyDescent="0.25">
      <c r="A1310" s="1125"/>
      <c r="B1310" s="1126"/>
      <c r="C1310" s="1127"/>
      <c r="D1310" s="1127"/>
      <c r="E1310" s="1126"/>
      <c r="F1310" s="811"/>
      <c r="G1310" s="1128"/>
      <c r="H1310" s="811"/>
      <c r="I1310" s="812"/>
    </row>
    <row r="1311" spans="1:9" s="786" customFormat="1" x14ac:dyDescent="0.25">
      <c r="A1311" s="1125"/>
      <c r="B1311" s="1126"/>
      <c r="C1311" s="1127"/>
      <c r="D1311" s="1127"/>
      <c r="E1311" s="1126"/>
      <c r="F1311" s="811"/>
      <c r="G1311" s="1128"/>
      <c r="H1311" s="811"/>
      <c r="I1311" s="812"/>
    </row>
    <row r="1312" spans="1:9" s="786" customFormat="1" x14ac:dyDescent="0.25">
      <c r="A1312" s="1125"/>
      <c r="B1312" s="1126"/>
      <c r="C1312" s="1127"/>
      <c r="D1312" s="1127"/>
      <c r="E1312" s="1126"/>
      <c r="F1312" s="811"/>
      <c r="G1312" s="1128"/>
      <c r="H1312" s="811"/>
      <c r="I1312" s="812"/>
    </row>
    <row r="1313" spans="1:9" s="786" customFormat="1" x14ac:dyDescent="0.25">
      <c r="A1313" s="1125"/>
      <c r="B1313" s="1126"/>
      <c r="C1313" s="1127"/>
      <c r="D1313" s="1127"/>
      <c r="E1313" s="1126"/>
      <c r="F1313" s="811"/>
      <c r="G1313" s="1128"/>
      <c r="H1313" s="811"/>
      <c r="I1313" s="812"/>
    </row>
    <row r="1314" spans="1:9" s="786" customFormat="1" x14ac:dyDescent="0.25">
      <c r="A1314" s="1125"/>
      <c r="B1314" s="1126"/>
      <c r="C1314" s="1127"/>
      <c r="D1314" s="1127"/>
      <c r="E1314" s="1126"/>
      <c r="F1314" s="811"/>
      <c r="G1314" s="1128"/>
      <c r="H1314" s="811"/>
      <c r="I1314" s="812"/>
    </row>
    <row r="1315" spans="1:9" s="786" customFormat="1" x14ac:dyDescent="0.25">
      <c r="A1315" s="1125"/>
      <c r="B1315" s="1126"/>
      <c r="C1315" s="1127"/>
      <c r="D1315" s="1127"/>
      <c r="E1315" s="1126"/>
      <c r="F1315" s="811"/>
      <c r="G1315" s="1128"/>
      <c r="H1315" s="811"/>
      <c r="I1315" s="812"/>
    </row>
    <row r="1316" spans="1:9" s="786" customFormat="1" x14ac:dyDescent="0.25">
      <c r="A1316" s="1125"/>
      <c r="B1316" s="1126"/>
      <c r="C1316" s="1127"/>
      <c r="D1316" s="1127"/>
      <c r="E1316" s="1126"/>
      <c r="F1316" s="811"/>
      <c r="G1316" s="1128"/>
      <c r="H1316" s="811"/>
      <c r="I1316" s="812"/>
    </row>
    <row r="1317" spans="1:9" s="786" customFormat="1" x14ac:dyDescent="0.25">
      <c r="A1317" s="1125"/>
      <c r="B1317" s="1126"/>
      <c r="C1317" s="1127"/>
      <c r="D1317" s="1127"/>
      <c r="E1317" s="1126"/>
      <c r="F1317" s="811"/>
      <c r="G1317" s="1128"/>
      <c r="H1317" s="811"/>
      <c r="I1317" s="812"/>
    </row>
    <row r="1318" spans="1:9" s="786" customFormat="1" x14ac:dyDescent="0.25">
      <c r="A1318" s="1125"/>
      <c r="B1318" s="1126"/>
      <c r="C1318" s="1127"/>
      <c r="D1318" s="1127"/>
      <c r="E1318" s="1126"/>
      <c r="F1318" s="811"/>
      <c r="G1318" s="1128"/>
      <c r="H1318" s="811"/>
      <c r="I1318" s="812"/>
    </row>
    <row r="1319" spans="1:9" s="786" customFormat="1" x14ac:dyDescent="0.25">
      <c r="A1319" s="1125"/>
      <c r="B1319" s="1126"/>
      <c r="C1319" s="1127"/>
      <c r="D1319" s="1127"/>
      <c r="E1319" s="1126"/>
      <c r="F1319" s="811"/>
      <c r="G1319" s="1128"/>
      <c r="H1319" s="811"/>
      <c r="I1319" s="812"/>
    </row>
    <row r="1320" spans="1:9" s="786" customFormat="1" x14ac:dyDescent="0.25">
      <c r="A1320" s="1125"/>
      <c r="B1320" s="1126"/>
      <c r="C1320" s="1127"/>
      <c r="D1320" s="1127"/>
      <c r="E1320" s="1126"/>
      <c r="F1320" s="811"/>
      <c r="G1320" s="1128"/>
      <c r="H1320" s="811"/>
      <c r="I1320" s="812"/>
    </row>
    <row r="1321" spans="1:9" s="786" customFormat="1" x14ac:dyDescent="0.25">
      <c r="A1321" s="1125"/>
      <c r="B1321" s="1126"/>
      <c r="C1321" s="1127"/>
      <c r="D1321" s="1127"/>
      <c r="E1321" s="1126"/>
      <c r="F1321" s="811"/>
      <c r="G1321" s="1128"/>
      <c r="H1321" s="811"/>
      <c r="I1321" s="812"/>
    </row>
    <row r="1322" spans="1:9" s="786" customFormat="1" x14ac:dyDescent="0.25">
      <c r="A1322" s="1125"/>
      <c r="B1322" s="1126"/>
      <c r="C1322" s="1127"/>
      <c r="D1322" s="1127"/>
      <c r="E1322" s="1126"/>
      <c r="F1322" s="811"/>
      <c r="G1322" s="1128"/>
      <c r="H1322" s="811"/>
      <c r="I1322" s="812"/>
    </row>
    <row r="1323" spans="1:9" s="786" customFormat="1" x14ac:dyDescent="0.25">
      <c r="A1323" s="1125"/>
      <c r="B1323" s="1126"/>
      <c r="C1323" s="1127"/>
      <c r="D1323" s="1127"/>
      <c r="E1323" s="1126"/>
      <c r="F1323" s="811"/>
      <c r="G1323" s="1128"/>
      <c r="H1323" s="811"/>
      <c r="I1323" s="812"/>
    </row>
    <row r="1324" spans="1:9" s="786" customFormat="1" x14ac:dyDescent="0.25">
      <c r="A1324" s="1125"/>
      <c r="B1324" s="1126"/>
      <c r="C1324" s="1127"/>
      <c r="D1324" s="1127"/>
      <c r="E1324" s="1126"/>
      <c r="F1324" s="811"/>
      <c r="G1324" s="1128"/>
      <c r="H1324" s="811"/>
      <c r="I1324" s="812"/>
    </row>
    <row r="1325" spans="1:9" s="786" customFormat="1" x14ac:dyDescent="0.25">
      <c r="A1325" s="1125"/>
      <c r="B1325" s="1126"/>
      <c r="C1325" s="1127"/>
      <c r="D1325" s="1127"/>
      <c r="E1325" s="1126"/>
      <c r="F1325" s="811"/>
      <c r="G1325" s="1128"/>
      <c r="H1325" s="811"/>
      <c r="I1325" s="812"/>
    </row>
    <row r="1326" spans="1:9" s="786" customFormat="1" x14ac:dyDescent="0.25">
      <c r="A1326" s="1125"/>
      <c r="B1326" s="1126"/>
      <c r="C1326" s="1127"/>
      <c r="D1326" s="1127"/>
      <c r="E1326" s="1126"/>
      <c r="F1326" s="811"/>
      <c r="G1326" s="1128"/>
      <c r="H1326" s="811"/>
      <c r="I1326" s="812"/>
    </row>
    <row r="1327" spans="1:9" s="786" customFormat="1" x14ac:dyDescent="0.25">
      <c r="A1327" s="1125"/>
      <c r="B1327" s="1126"/>
      <c r="C1327" s="1127"/>
      <c r="D1327" s="1127"/>
      <c r="E1327" s="1126"/>
      <c r="F1327" s="811"/>
      <c r="G1327" s="1128"/>
      <c r="H1327" s="811"/>
      <c r="I1327" s="812"/>
    </row>
    <row r="1328" spans="1:9" s="786" customFormat="1" x14ac:dyDescent="0.25">
      <c r="A1328" s="1125"/>
      <c r="B1328" s="1126"/>
      <c r="C1328" s="1127"/>
      <c r="D1328" s="1127"/>
      <c r="E1328" s="1126"/>
      <c r="F1328" s="811"/>
      <c r="G1328" s="1128"/>
      <c r="H1328" s="811"/>
      <c r="I1328" s="812"/>
    </row>
    <row r="1329" spans="1:9" s="786" customFormat="1" x14ac:dyDescent="0.25">
      <c r="A1329" s="1125"/>
      <c r="B1329" s="1126"/>
      <c r="C1329" s="1127"/>
      <c r="D1329" s="1127"/>
      <c r="E1329" s="1126"/>
      <c r="F1329" s="811"/>
      <c r="G1329" s="1128"/>
      <c r="H1329" s="811"/>
      <c r="I1329" s="812"/>
    </row>
    <row r="1330" spans="1:9" s="786" customFormat="1" x14ac:dyDescent="0.25">
      <c r="A1330" s="1125"/>
      <c r="B1330" s="1126"/>
      <c r="C1330" s="1127"/>
      <c r="D1330" s="1127"/>
      <c r="E1330" s="1126"/>
      <c r="F1330" s="811"/>
      <c r="G1330" s="1128"/>
      <c r="H1330" s="811"/>
      <c r="I1330" s="812"/>
    </row>
    <row r="1331" spans="1:9" s="786" customFormat="1" x14ac:dyDescent="0.25">
      <c r="A1331" s="1125"/>
      <c r="B1331" s="1126"/>
      <c r="C1331" s="1127"/>
      <c r="D1331" s="1127"/>
      <c r="E1331" s="1126"/>
      <c r="F1331" s="811"/>
      <c r="G1331" s="1128"/>
      <c r="H1331" s="811"/>
      <c r="I1331" s="812"/>
    </row>
    <row r="1332" spans="1:9" s="786" customFormat="1" x14ac:dyDescent="0.25">
      <c r="A1332" s="1125"/>
      <c r="B1332" s="1126"/>
      <c r="C1332" s="1127"/>
      <c r="D1332" s="1127"/>
      <c r="E1332" s="1126"/>
      <c r="F1332" s="811"/>
      <c r="G1332" s="1128"/>
      <c r="H1332" s="811"/>
      <c r="I1332" s="812"/>
    </row>
    <row r="1333" spans="1:9" s="786" customFormat="1" x14ac:dyDescent="0.25">
      <c r="A1333" s="1125"/>
      <c r="B1333" s="1126"/>
      <c r="C1333" s="1127"/>
      <c r="D1333" s="1127"/>
      <c r="E1333" s="1126"/>
      <c r="F1333" s="811"/>
      <c r="G1333" s="1128"/>
      <c r="H1333" s="811"/>
      <c r="I1333" s="812"/>
    </row>
    <row r="1334" spans="1:9" s="786" customFormat="1" x14ac:dyDescent="0.25">
      <c r="A1334" s="1125"/>
      <c r="B1334" s="1126"/>
      <c r="C1334" s="1127"/>
      <c r="D1334" s="1127"/>
      <c r="E1334" s="1126"/>
      <c r="F1334" s="811"/>
      <c r="G1334" s="1128"/>
      <c r="H1334" s="811"/>
      <c r="I1334" s="812"/>
    </row>
    <row r="1335" spans="1:9" s="786" customFormat="1" x14ac:dyDescent="0.25">
      <c r="A1335" s="1125"/>
      <c r="B1335" s="1126"/>
      <c r="C1335" s="1127"/>
      <c r="D1335" s="1127"/>
      <c r="E1335" s="1126"/>
      <c r="F1335" s="811"/>
      <c r="G1335" s="1128"/>
      <c r="H1335" s="811"/>
      <c r="I1335" s="812"/>
    </row>
    <row r="1336" spans="1:9" s="786" customFormat="1" x14ac:dyDescent="0.25">
      <c r="A1336" s="1125"/>
      <c r="B1336" s="1126"/>
      <c r="C1336" s="1127"/>
      <c r="D1336" s="1127"/>
      <c r="E1336" s="1126"/>
      <c r="F1336" s="811"/>
      <c r="G1336" s="1128"/>
      <c r="H1336" s="811"/>
      <c r="I1336" s="812"/>
    </row>
    <row r="1337" spans="1:9" s="786" customFormat="1" x14ac:dyDescent="0.25">
      <c r="A1337" s="1125"/>
      <c r="B1337" s="1126"/>
      <c r="C1337" s="1127"/>
      <c r="D1337" s="1127"/>
      <c r="E1337" s="1126"/>
      <c r="F1337" s="811"/>
      <c r="G1337" s="1128"/>
      <c r="H1337" s="811"/>
      <c r="I1337" s="812"/>
    </row>
    <row r="1338" spans="1:9" s="786" customFormat="1" x14ac:dyDescent="0.25">
      <c r="A1338" s="1125"/>
      <c r="B1338" s="1126"/>
      <c r="C1338" s="1127"/>
      <c r="D1338" s="1127"/>
      <c r="E1338" s="1126"/>
      <c r="F1338" s="811"/>
      <c r="G1338" s="1128"/>
      <c r="H1338" s="811"/>
      <c r="I1338" s="812"/>
    </row>
    <row r="1339" spans="1:9" s="786" customFormat="1" x14ac:dyDescent="0.25">
      <c r="A1339" s="1125"/>
      <c r="B1339" s="1126"/>
      <c r="C1339" s="1127"/>
      <c r="D1339" s="1127"/>
      <c r="E1339" s="1126"/>
      <c r="F1339" s="811"/>
      <c r="G1339" s="1128"/>
      <c r="H1339" s="811"/>
      <c r="I1339" s="812"/>
    </row>
    <row r="1340" spans="1:9" s="786" customFormat="1" x14ac:dyDescent="0.25">
      <c r="A1340" s="1125"/>
      <c r="B1340" s="1126"/>
      <c r="C1340" s="1127"/>
      <c r="D1340" s="1127"/>
      <c r="E1340" s="1126"/>
      <c r="F1340" s="811"/>
      <c r="G1340" s="1128"/>
      <c r="H1340" s="811"/>
      <c r="I1340" s="812"/>
    </row>
    <row r="1341" spans="1:9" s="786" customFormat="1" x14ac:dyDescent="0.25">
      <c r="A1341" s="1125"/>
      <c r="B1341" s="1126"/>
      <c r="C1341" s="1127"/>
      <c r="D1341" s="1127"/>
      <c r="E1341" s="1126"/>
      <c r="F1341" s="811"/>
      <c r="G1341" s="1128"/>
      <c r="H1341" s="811"/>
      <c r="I1341" s="812"/>
    </row>
    <row r="1342" spans="1:9" s="786" customFormat="1" x14ac:dyDescent="0.25">
      <c r="A1342" s="1125"/>
      <c r="B1342" s="1126"/>
      <c r="C1342" s="1127"/>
      <c r="D1342" s="1127"/>
      <c r="E1342" s="1126"/>
      <c r="F1342" s="811"/>
      <c r="G1342" s="1128"/>
      <c r="H1342" s="811"/>
      <c r="I1342" s="812"/>
    </row>
    <row r="1343" spans="1:9" s="786" customFormat="1" x14ac:dyDescent="0.25">
      <c r="A1343" s="1125"/>
      <c r="B1343" s="1126"/>
      <c r="C1343" s="1127"/>
      <c r="D1343" s="1127"/>
      <c r="E1343" s="1126"/>
      <c r="F1343" s="811"/>
      <c r="G1343" s="1128"/>
      <c r="H1343" s="811"/>
      <c r="I1343" s="812"/>
    </row>
    <row r="1344" spans="1:9" s="786" customFormat="1" x14ac:dyDescent="0.25">
      <c r="A1344" s="1125"/>
      <c r="B1344" s="1126"/>
      <c r="C1344" s="1127"/>
      <c r="D1344" s="1127"/>
      <c r="E1344" s="1126"/>
      <c r="F1344" s="811"/>
      <c r="G1344" s="1128"/>
      <c r="H1344" s="811"/>
      <c r="I1344" s="812"/>
    </row>
    <row r="1345" spans="1:9" s="786" customFormat="1" x14ac:dyDescent="0.25">
      <c r="A1345" s="1125"/>
      <c r="B1345" s="1126"/>
      <c r="C1345" s="1127"/>
      <c r="D1345" s="1127"/>
      <c r="E1345" s="1126"/>
      <c r="F1345" s="811"/>
      <c r="G1345" s="1128"/>
      <c r="H1345" s="811"/>
      <c r="I1345" s="812"/>
    </row>
    <row r="1346" spans="1:9" s="786" customFormat="1" x14ac:dyDescent="0.25">
      <c r="A1346" s="1125"/>
      <c r="B1346" s="1126"/>
      <c r="C1346" s="1127"/>
      <c r="D1346" s="1127"/>
      <c r="E1346" s="1126"/>
      <c r="F1346" s="811"/>
      <c r="G1346" s="1128"/>
      <c r="H1346" s="811"/>
      <c r="I1346" s="812"/>
    </row>
    <row r="1347" spans="1:9" s="786" customFormat="1" x14ac:dyDescent="0.25">
      <c r="A1347" s="1125"/>
      <c r="B1347" s="1126"/>
      <c r="C1347" s="1127"/>
      <c r="D1347" s="1127"/>
      <c r="E1347" s="1126"/>
      <c r="F1347" s="811"/>
      <c r="G1347" s="1128"/>
      <c r="H1347" s="811"/>
      <c r="I1347" s="812"/>
    </row>
    <row r="1348" spans="1:9" s="786" customFormat="1" x14ac:dyDescent="0.25">
      <c r="A1348" s="1125"/>
      <c r="B1348" s="1126"/>
      <c r="C1348" s="1127"/>
      <c r="D1348" s="1127"/>
      <c r="E1348" s="1126"/>
      <c r="F1348" s="811"/>
      <c r="G1348" s="1128"/>
      <c r="H1348" s="811"/>
      <c r="I1348" s="812"/>
    </row>
    <row r="1349" spans="1:9" s="786" customFormat="1" x14ac:dyDescent="0.25">
      <c r="A1349" s="1125"/>
      <c r="B1349" s="1126"/>
      <c r="C1349" s="1127"/>
      <c r="D1349" s="1127"/>
      <c r="E1349" s="1126"/>
      <c r="F1349" s="811"/>
      <c r="G1349" s="1128"/>
      <c r="H1349" s="811"/>
      <c r="I1349" s="812"/>
    </row>
    <row r="1350" spans="1:9" s="786" customFormat="1" x14ac:dyDescent="0.25">
      <c r="A1350" s="1125"/>
      <c r="B1350" s="1126"/>
      <c r="C1350" s="1127"/>
      <c r="D1350" s="1127"/>
      <c r="E1350" s="1126"/>
      <c r="F1350" s="811"/>
      <c r="G1350" s="1128"/>
      <c r="H1350" s="811"/>
      <c r="I1350" s="812"/>
    </row>
    <row r="1351" spans="1:9" s="786" customFormat="1" x14ac:dyDescent="0.25">
      <c r="A1351" s="1125"/>
      <c r="B1351" s="1126"/>
      <c r="C1351" s="1127"/>
      <c r="D1351" s="1127"/>
      <c r="E1351" s="1126"/>
      <c r="F1351" s="811"/>
      <c r="G1351" s="1128"/>
      <c r="H1351" s="811"/>
      <c r="I1351" s="812"/>
    </row>
    <row r="1352" spans="1:9" s="786" customFormat="1" x14ac:dyDescent="0.25">
      <c r="A1352" s="1125"/>
      <c r="B1352" s="1126"/>
      <c r="C1352" s="1127"/>
      <c r="D1352" s="1127"/>
      <c r="E1352" s="1126"/>
      <c r="F1352" s="811"/>
      <c r="G1352" s="1128"/>
      <c r="H1352" s="811"/>
      <c r="I1352" s="812"/>
    </row>
    <row r="1353" spans="1:9" s="786" customFormat="1" x14ac:dyDescent="0.25">
      <c r="A1353" s="1125"/>
      <c r="B1353" s="1126"/>
      <c r="C1353" s="1127"/>
      <c r="D1353" s="1127"/>
      <c r="E1353" s="1126"/>
      <c r="F1353" s="811"/>
      <c r="G1353" s="1128"/>
      <c r="H1353" s="811"/>
      <c r="I1353" s="812"/>
    </row>
    <row r="1354" spans="1:9" s="786" customFormat="1" x14ac:dyDescent="0.25">
      <c r="A1354" s="1125"/>
      <c r="B1354" s="1126"/>
      <c r="C1354" s="1127"/>
      <c r="D1354" s="1127"/>
      <c r="E1354" s="1126"/>
      <c r="F1354" s="811"/>
      <c r="G1354" s="1128"/>
      <c r="H1354" s="811"/>
      <c r="I1354" s="812"/>
    </row>
    <row r="1355" spans="1:9" s="786" customFormat="1" x14ac:dyDescent="0.25">
      <c r="A1355" s="1125"/>
      <c r="B1355" s="1126"/>
      <c r="C1355" s="1127"/>
      <c r="D1355" s="1127"/>
      <c r="E1355" s="1126"/>
      <c r="F1355" s="811"/>
      <c r="G1355" s="1128"/>
      <c r="H1355" s="811"/>
      <c r="I1355" s="812"/>
    </row>
    <row r="1356" spans="1:9" s="786" customFormat="1" x14ac:dyDescent="0.25">
      <c r="A1356" s="1125"/>
      <c r="B1356" s="1126"/>
      <c r="C1356" s="1127"/>
      <c r="D1356" s="1127"/>
      <c r="E1356" s="1126"/>
      <c r="F1356" s="811"/>
      <c r="G1356" s="1128"/>
      <c r="H1356" s="811"/>
      <c r="I1356" s="812"/>
    </row>
    <row r="1357" spans="1:9" s="786" customFormat="1" x14ac:dyDescent="0.25">
      <c r="A1357" s="1125"/>
      <c r="B1357" s="1126"/>
      <c r="C1357" s="1127"/>
      <c r="D1357" s="1127"/>
      <c r="E1357" s="1126"/>
      <c r="F1357" s="811"/>
      <c r="G1357" s="1128"/>
      <c r="H1357" s="811"/>
      <c r="I1357" s="812"/>
    </row>
    <row r="1358" spans="1:9" s="786" customFormat="1" x14ac:dyDescent="0.25">
      <c r="A1358" s="1125"/>
      <c r="B1358" s="1126"/>
      <c r="C1358" s="1127"/>
      <c r="D1358" s="1127"/>
      <c r="E1358" s="1126"/>
      <c r="F1358" s="811"/>
      <c r="G1358" s="1128"/>
      <c r="H1358" s="811"/>
      <c r="I1358" s="812"/>
    </row>
    <row r="1359" spans="1:9" s="786" customFormat="1" x14ac:dyDescent="0.25">
      <c r="A1359" s="1125"/>
      <c r="B1359" s="1126"/>
      <c r="C1359" s="1127"/>
      <c r="D1359" s="1127"/>
      <c r="E1359" s="1126"/>
      <c r="F1359" s="811"/>
      <c r="G1359" s="1128"/>
      <c r="H1359" s="811"/>
      <c r="I1359" s="812"/>
    </row>
    <row r="1360" spans="1:9" s="786" customFormat="1" x14ac:dyDescent="0.25">
      <c r="A1360" s="1125"/>
      <c r="B1360" s="1126"/>
      <c r="C1360" s="1127"/>
      <c r="D1360" s="1127"/>
      <c r="E1360" s="1126"/>
      <c r="F1360" s="811"/>
      <c r="G1360" s="1128"/>
      <c r="H1360" s="811"/>
      <c r="I1360" s="812"/>
    </row>
    <row r="1361" spans="1:9" s="786" customFormat="1" x14ac:dyDescent="0.25">
      <c r="A1361" s="1125"/>
      <c r="B1361" s="1126"/>
      <c r="C1361" s="1127"/>
      <c r="D1361" s="1127"/>
      <c r="E1361" s="1126"/>
      <c r="F1361" s="811"/>
      <c r="G1361" s="1128"/>
      <c r="H1361" s="811"/>
      <c r="I1361" s="812"/>
    </row>
    <row r="1362" spans="1:9" s="786" customFormat="1" x14ac:dyDescent="0.25">
      <c r="A1362" s="1125"/>
      <c r="B1362" s="1126"/>
      <c r="C1362" s="1127"/>
      <c r="D1362" s="1127"/>
      <c r="E1362" s="1126"/>
      <c r="F1362" s="811"/>
      <c r="G1362" s="1128"/>
      <c r="H1362" s="811"/>
      <c r="I1362" s="812"/>
    </row>
    <row r="1363" spans="1:9" s="786" customFormat="1" x14ac:dyDescent="0.25">
      <c r="A1363" s="1125"/>
      <c r="B1363" s="1126"/>
      <c r="C1363" s="1127"/>
      <c r="D1363" s="1127"/>
      <c r="E1363" s="1126"/>
      <c r="F1363" s="811"/>
      <c r="G1363" s="1128"/>
      <c r="H1363" s="811"/>
      <c r="I1363" s="812"/>
    </row>
    <row r="1364" spans="1:9" s="786" customFormat="1" x14ac:dyDescent="0.25">
      <c r="A1364" s="1125"/>
      <c r="B1364" s="1126"/>
      <c r="C1364" s="1127"/>
      <c r="D1364" s="1127"/>
      <c r="E1364" s="1126"/>
      <c r="F1364" s="811"/>
      <c r="G1364" s="1128"/>
      <c r="H1364" s="811"/>
      <c r="I1364" s="812"/>
    </row>
    <row r="1365" spans="1:9" s="786" customFormat="1" x14ac:dyDescent="0.25">
      <c r="A1365" s="1125"/>
      <c r="B1365" s="1126"/>
      <c r="C1365" s="1127"/>
      <c r="D1365" s="1127"/>
      <c r="E1365" s="1126"/>
      <c r="F1365" s="811"/>
      <c r="G1365" s="1128"/>
      <c r="H1365" s="811"/>
      <c r="I1365" s="812"/>
    </row>
    <row r="1366" spans="1:9" s="786" customFormat="1" x14ac:dyDescent="0.25">
      <c r="A1366" s="1125"/>
      <c r="B1366" s="1126"/>
      <c r="C1366" s="1127"/>
      <c r="D1366" s="1127"/>
      <c r="E1366" s="1126"/>
      <c r="F1366" s="811"/>
      <c r="G1366" s="1128"/>
      <c r="H1366" s="811"/>
      <c r="I1366" s="812"/>
    </row>
    <row r="1367" spans="1:9" s="786" customFormat="1" x14ac:dyDescent="0.25">
      <c r="A1367" s="1125"/>
      <c r="B1367" s="1126"/>
      <c r="C1367" s="1127"/>
      <c r="D1367" s="1127"/>
      <c r="E1367" s="1126"/>
      <c r="F1367" s="811"/>
      <c r="G1367" s="1128"/>
      <c r="H1367" s="811"/>
      <c r="I1367" s="812"/>
    </row>
    <row r="1368" spans="1:9" s="786" customFormat="1" x14ac:dyDescent="0.25">
      <c r="A1368" s="1125"/>
      <c r="B1368" s="1126"/>
      <c r="C1368" s="1127"/>
      <c r="D1368" s="1127"/>
      <c r="E1368" s="1126"/>
      <c r="F1368" s="811"/>
      <c r="G1368" s="1128"/>
      <c r="H1368" s="811"/>
      <c r="I1368" s="812"/>
    </row>
    <row r="1369" spans="1:9" s="786" customFormat="1" x14ac:dyDescent="0.25">
      <c r="A1369" s="1125"/>
      <c r="B1369" s="1126"/>
      <c r="C1369" s="1127"/>
      <c r="D1369" s="1127"/>
      <c r="E1369" s="1126"/>
      <c r="F1369" s="811"/>
      <c r="G1369" s="1128"/>
      <c r="H1369" s="811"/>
      <c r="I1369" s="812"/>
    </row>
    <row r="1370" spans="1:9" s="786" customFormat="1" x14ac:dyDescent="0.25">
      <c r="A1370" s="1125"/>
      <c r="B1370" s="1126"/>
      <c r="C1370" s="1127"/>
      <c r="D1370" s="1127"/>
      <c r="E1370" s="1126"/>
      <c r="F1370" s="811"/>
      <c r="G1370" s="1128"/>
      <c r="H1370" s="811"/>
      <c r="I1370" s="812"/>
    </row>
    <row r="1371" spans="1:9" s="786" customFormat="1" x14ac:dyDescent="0.25">
      <c r="A1371" s="1125"/>
      <c r="B1371" s="1126"/>
      <c r="C1371" s="1127"/>
      <c r="D1371" s="1127"/>
      <c r="E1371" s="1126"/>
      <c r="F1371" s="811"/>
      <c r="G1371" s="1128"/>
      <c r="H1371" s="811"/>
      <c r="I1371" s="812"/>
    </row>
    <row r="1372" spans="1:9" s="786" customFormat="1" x14ac:dyDescent="0.25">
      <c r="A1372" s="1125"/>
      <c r="B1372" s="1126"/>
      <c r="C1372" s="1127"/>
      <c r="D1372" s="1127"/>
      <c r="E1372" s="1126"/>
      <c r="F1372" s="811"/>
      <c r="G1372" s="1128"/>
      <c r="H1372" s="811"/>
      <c r="I1372" s="812"/>
    </row>
    <row r="1373" spans="1:9" s="786" customFormat="1" x14ac:dyDescent="0.25">
      <c r="A1373" s="1125"/>
      <c r="B1373" s="1126"/>
      <c r="C1373" s="1127"/>
      <c r="D1373" s="1127"/>
      <c r="E1373" s="1126"/>
      <c r="F1373" s="811"/>
      <c r="G1373" s="1128"/>
      <c r="H1373" s="811"/>
      <c r="I1373" s="812"/>
    </row>
    <row r="1374" spans="1:9" s="786" customFormat="1" x14ac:dyDescent="0.25">
      <c r="A1374" s="1125"/>
      <c r="B1374" s="1126"/>
      <c r="C1374" s="1127"/>
      <c r="D1374" s="1127"/>
      <c r="E1374" s="1126"/>
      <c r="F1374" s="811"/>
      <c r="G1374" s="1128"/>
      <c r="H1374" s="811"/>
      <c r="I1374" s="812"/>
    </row>
    <row r="1375" spans="1:9" s="786" customFormat="1" x14ac:dyDescent="0.25">
      <c r="A1375" s="1125"/>
      <c r="B1375" s="1126"/>
      <c r="C1375" s="1127"/>
      <c r="D1375" s="1127"/>
      <c r="E1375" s="1126"/>
      <c r="F1375" s="811"/>
      <c r="G1375" s="1128"/>
      <c r="H1375" s="811"/>
      <c r="I1375" s="812"/>
    </row>
    <row r="1376" spans="1:9" s="786" customFormat="1" x14ac:dyDescent="0.25">
      <c r="A1376" s="1125"/>
      <c r="B1376" s="1126"/>
      <c r="C1376" s="1127"/>
      <c r="D1376" s="1127"/>
      <c r="E1376" s="1126"/>
      <c r="F1376" s="811"/>
      <c r="G1376" s="1128"/>
      <c r="H1376" s="811"/>
      <c r="I1376" s="812"/>
    </row>
    <row r="1377" spans="1:9" s="786" customFormat="1" x14ac:dyDescent="0.25">
      <c r="A1377" s="1125"/>
      <c r="B1377" s="1126"/>
      <c r="C1377" s="1127"/>
      <c r="D1377" s="1127"/>
      <c r="E1377" s="1126"/>
      <c r="F1377" s="811"/>
      <c r="G1377" s="1128"/>
      <c r="H1377" s="811"/>
      <c r="I1377" s="812"/>
    </row>
    <row r="1378" spans="1:9" s="786" customFormat="1" x14ac:dyDescent="0.25">
      <c r="A1378" s="1125"/>
      <c r="B1378" s="1126"/>
      <c r="C1378" s="1127"/>
      <c r="D1378" s="1127"/>
      <c r="E1378" s="1126"/>
      <c r="F1378" s="811"/>
      <c r="G1378" s="1128"/>
      <c r="H1378" s="811"/>
      <c r="I1378" s="812"/>
    </row>
    <row r="1379" spans="1:9" s="786" customFormat="1" x14ac:dyDescent="0.25">
      <c r="A1379" s="1125"/>
      <c r="B1379" s="1126"/>
      <c r="C1379" s="1127"/>
      <c r="D1379" s="1127"/>
      <c r="E1379" s="1126"/>
      <c r="F1379" s="811"/>
      <c r="G1379" s="1128"/>
      <c r="H1379" s="811"/>
      <c r="I1379" s="812"/>
    </row>
    <row r="1380" spans="1:9" s="786" customFormat="1" x14ac:dyDescent="0.25">
      <c r="A1380" s="1125"/>
      <c r="B1380" s="1126"/>
      <c r="C1380" s="1127"/>
      <c r="D1380" s="1127"/>
      <c r="E1380" s="1126"/>
      <c r="F1380" s="811"/>
      <c r="G1380" s="1128"/>
      <c r="H1380" s="811"/>
      <c r="I1380" s="812"/>
    </row>
    <row r="1381" spans="1:9" s="786" customFormat="1" x14ac:dyDescent="0.25">
      <c r="A1381" s="1125"/>
      <c r="B1381" s="1126"/>
      <c r="C1381" s="1127"/>
      <c r="D1381" s="1127"/>
      <c r="E1381" s="1126"/>
      <c r="F1381" s="811"/>
      <c r="G1381" s="1128"/>
      <c r="H1381" s="811"/>
      <c r="I1381" s="812"/>
    </row>
    <row r="1382" spans="1:9" s="786" customFormat="1" x14ac:dyDescent="0.25">
      <c r="A1382" s="1125"/>
      <c r="B1382" s="1126"/>
      <c r="C1382" s="1127"/>
      <c r="D1382" s="1127"/>
      <c r="E1382" s="1126"/>
      <c r="F1382" s="811"/>
      <c r="G1382" s="1128"/>
      <c r="H1382" s="811"/>
      <c r="I1382" s="812"/>
    </row>
    <row r="1383" spans="1:9" s="786" customFormat="1" x14ac:dyDescent="0.25">
      <c r="A1383" s="1125"/>
      <c r="B1383" s="1126"/>
      <c r="C1383" s="1127"/>
      <c r="D1383" s="1127"/>
      <c r="E1383" s="1126"/>
      <c r="F1383" s="811"/>
      <c r="G1383" s="1128"/>
      <c r="H1383" s="811"/>
      <c r="I1383" s="812"/>
    </row>
    <row r="1384" spans="1:9" s="786" customFormat="1" x14ac:dyDescent="0.25">
      <c r="A1384" s="1125"/>
      <c r="B1384" s="1126"/>
      <c r="C1384" s="1127"/>
      <c r="D1384" s="1127"/>
      <c r="E1384" s="1126"/>
      <c r="F1384" s="811"/>
      <c r="G1384" s="1128"/>
      <c r="H1384" s="811"/>
      <c r="I1384" s="812"/>
    </row>
    <row r="1385" spans="1:9" s="786" customFormat="1" x14ac:dyDescent="0.25">
      <c r="A1385" s="1125"/>
      <c r="B1385" s="1126"/>
      <c r="C1385" s="1127"/>
      <c r="D1385" s="1127"/>
      <c r="E1385" s="1126"/>
      <c r="F1385" s="811"/>
      <c r="G1385" s="1128"/>
      <c r="H1385" s="811"/>
      <c r="I1385" s="812"/>
    </row>
    <row r="1386" spans="1:9" s="786" customFormat="1" x14ac:dyDescent="0.25">
      <c r="A1386" s="1125"/>
      <c r="B1386" s="1126"/>
      <c r="C1386" s="1127"/>
      <c r="D1386" s="1127"/>
      <c r="E1386" s="1126"/>
      <c r="F1386" s="811"/>
      <c r="G1386" s="1128"/>
      <c r="H1386" s="811"/>
      <c r="I1386" s="812"/>
    </row>
    <row r="1387" spans="1:9" s="786" customFormat="1" x14ac:dyDescent="0.25">
      <c r="A1387" s="1125"/>
      <c r="B1387" s="1126"/>
      <c r="C1387" s="1127"/>
      <c r="D1387" s="1127"/>
      <c r="E1387" s="1126"/>
      <c r="F1387" s="811"/>
      <c r="G1387" s="1128"/>
      <c r="H1387" s="811"/>
      <c r="I1387" s="812"/>
    </row>
    <row r="1388" spans="1:9" s="786" customFormat="1" x14ac:dyDescent="0.25">
      <c r="A1388" s="1125"/>
      <c r="B1388" s="1126"/>
      <c r="C1388" s="1127"/>
      <c r="D1388" s="1127"/>
      <c r="E1388" s="1126"/>
      <c r="F1388" s="811"/>
      <c r="G1388" s="1128"/>
      <c r="H1388" s="811"/>
      <c r="I1388" s="812"/>
    </row>
    <row r="1389" spans="1:9" s="786" customFormat="1" x14ac:dyDescent="0.25">
      <c r="A1389" s="1125"/>
      <c r="B1389" s="1126"/>
      <c r="C1389" s="1127"/>
      <c r="D1389" s="1127"/>
      <c r="E1389" s="1126"/>
      <c r="F1389" s="811"/>
      <c r="G1389" s="1128"/>
      <c r="H1389" s="811"/>
      <c r="I1389" s="812"/>
    </row>
    <row r="1390" spans="1:9" s="786" customFormat="1" x14ac:dyDescent="0.25">
      <c r="A1390" s="1125"/>
      <c r="B1390" s="1126"/>
      <c r="C1390" s="1127"/>
      <c r="D1390" s="1127"/>
      <c r="E1390" s="1126"/>
      <c r="F1390" s="811"/>
      <c r="G1390" s="1128"/>
      <c r="H1390" s="811"/>
      <c r="I1390" s="812"/>
    </row>
    <row r="1391" spans="1:9" s="786" customFormat="1" x14ac:dyDescent="0.25">
      <c r="A1391" s="1125"/>
      <c r="B1391" s="1126"/>
      <c r="C1391" s="1127"/>
      <c r="D1391" s="1127"/>
      <c r="E1391" s="1126"/>
      <c r="F1391" s="811"/>
      <c r="G1391" s="1128"/>
      <c r="H1391" s="811"/>
      <c r="I1391" s="812"/>
    </row>
    <row r="1392" spans="1:9" s="786" customFormat="1" x14ac:dyDescent="0.25">
      <c r="A1392" s="1125"/>
      <c r="B1392" s="1126"/>
      <c r="C1392" s="1127"/>
      <c r="D1392" s="1127"/>
      <c r="E1392" s="1126"/>
      <c r="F1392" s="811"/>
      <c r="G1392" s="1128"/>
      <c r="H1392" s="811"/>
      <c r="I1392" s="812"/>
    </row>
    <row r="1393" spans="1:9" s="786" customFormat="1" x14ac:dyDescent="0.25">
      <c r="A1393" s="1125"/>
      <c r="B1393" s="1126"/>
      <c r="C1393" s="1127"/>
      <c r="D1393" s="1127"/>
      <c r="E1393" s="1126"/>
      <c r="F1393" s="811"/>
      <c r="G1393" s="1128"/>
      <c r="H1393" s="811"/>
      <c r="I1393" s="812"/>
    </row>
    <row r="1394" spans="1:9" s="786" customFormat="1" x14ac:dyDescent="0.25">
      <c r="A1394" s="1125"/>
      <c r="B1394" s="1126"/>
      <c r="C1394" s="1127"/>
      <c r="D1394" s="1127"/>
      <c r="E1394" s="1126"/>
      <c r="F1394" s="811"/>
      <c r="G1394" s="1128"/>
      <c r="H1394" s="811"/>
      <c r="I1394" s="812"/>
    </row>
    <row r="1395" spans="1:9" s="786" customFormat="1" x14ac:dyDescent="0.25">
      <c r="A1395" s="1125"/>
      <c r="B1395" s="1126"/>
      <c r="C1395" s="1127"/>
      <c r="D1395" s="1127"/>
      <c r="E1395" s="1126"/>
      <c r="F1395" s="811"/>
      <c r="G1395" s="1128"/>
      <c r="H1395" s="811"/>
      <c r="I1395" s="812"/>
    </row>
    <row r="1396" spans="1:9" s="786" customFormat="1" x14ac:dyDescent="0.25">
      <c r="A1396" s="1125"/>
      <c r="B1396" s="1126"/>
      <c r="C1396" s="1127"/>
      <c r="D1396" s="1127"/>
      <c r="E1396" s="1126"/>
      <c r="F1396" s="811"/>
      <c r="G1396" s="1128"/>
      <c r="H1396" s="811"/>
      <c r="I1396" s="812"/>
    </row>
    <row r="1397" spans="1:9" s="786" customFormat="1" x14ac:dyDescent="0.25">
      <c r="A1397" s="1125"/>
      <c r="B1397" s="1126"/>
      <c r="C1397" s="1127"/>
      <c r="D1397" s="1127"/>
      <c r="E1397" s="1126"/>
      <c r="F1397" s="811"/>
      <c r="G1397" s="1128"/>
      <c r="H1397" s="811"/>
      <c r="I1397" s="812"/>
    </row>
    <row r="1398" spans="1:9" s="786" customFormat="1" x14ac:dyDescent="0.25">
      <c r="A1398" s="1125"/>
      <c r="B1398" s="1126"/>
      <c r="C1398" s="1127"/>
      <c r="D1398" s="1127"/>
      <c r="E1398" s="1126"/>
      <c r="F1398" s="811"/>
      <c r="G1398" s="1128"/>
      <c r="H1398" s="811"/>
      <c r="I1398" s="812"/>
    </row>
    <row r="1399" spans="1:9" s="786" customFormat="1" x14ac:dyDescent="0.25">
      <c r="A1399" s="1125"/>
      <c r="B1399" s="1126"/>
      <c r="C1399" s="1127"/>
      <c r="D1399" s="1127"/>
      <c r="E1399" s="1126"/>
      <c r="F1399" s="811"/>
      <c r="G1399" s="1128"/>
      <c r="H1399" s="811"/>
      <c r="I1399" s="812"/>
    </row>
    <row r="1400" spans="1:9" s="786" customFormat="1" x14ac:dyDescent="0.25">
      <c r="A1400" s="1125"/>
      <c r="B1400" s="1126"/>
      <c r="C1400" s="1127"/>
      <c r="D1400" s="1127"/>
      <c r="E1400" s="1126"/>
      <c r="F1400" s="811"/>
      <c r="G1400" s="1128"/>
      <c r="H1400" s="811"/>
      <c r="I1400" s="812"/>
    </row>
    <row r="1401" spans="1:9" s="786" customFormat="1" x14ac:dyDescent="0.25">
      <c r="A1401" s="1125"/>
      <c r="B1401" s="1126"/>
      <c r="C1401" s="1127"/>
      <c r="D1401" s="1127"/>
      <c r="E1401" s="1126"/>
      <c r="F1401" s="811"/>
      <c r="G1401" s="1128"/>
      <c r="H1401" s="811"/>
      <c r="I1401" s="812"/>
    </row>
    <row r="1402" spans="1:9" s="786" customFormat="1" x14ac:dyDescent="0.25">
      <c r="A1402" s="1125"/>
      <c r="B1402" s="1126"/>
      <c r="C1402" s="1127"/>
      <c r="D1402" s="1127"/>
      <c r="E1402" s="1126"/>
      <c r="F1402" s="811"/>
      <c r="G1402" s="1128"/>
      <c r="H1402" s="811"/>
      <c r="I1402" s="812"/>
    </row>
    <row r="1403" spans="1:9" s="786" customFormat="1" x14ac:dyDescent="0.25">
      <c r="A1403" s="1125"/>
      <c r="B1403" s="1126"/>
      <c r="C1403" s="1127"/>
      <c r="D1403" s="1127"/>
      <c r="E1403" s="1126"/>
      <c r="F1403" s="811"/>
      <c r="G1403" s="1128"/>
      <c r="H1403" s="811"/>
      <c r="I1403" s="812"/>
    </row>
    <row r="1404" spans="1:9" s="786" customFormat="1" x14ac:dyDescent="0.25">
      <c r="A1404" s="1125"/>
      <c r="B1404" s="1126"/>
      <c r="C1404" s="1127"/>
      <c r="D1404" s="1127"/>
      <c r="E1404" s="1126"/>
      <c r="F1404" s="811"/>
      <c r="G1404" s="1128"/>
      <c r="H1404" s="811"/>
      <c r="I1404" s="812"/>
    </row>
    <row r="1405" spans="1:9" s="786" customFormat="1" x14ac:dyDescent="0.25">
      <c r="A1405" s="1125"/>
      <c r="B1405" s="1126"/>
      <c r="C1405" s="1127"/>
      <c r="D1405" s="1127"/>
      <c r="E1405" s="1126"/>
      <c r="F1405" s="811"/>
      <c r="G1405" s="1128"/>
      <c r="H1405" s="811"/>
      <c r="I1405" s="812"/>
    </row>
    <row r="1406" spans="1:9" s="786" customFormat="1" x14ac:dyDescent="0.25">
      <c r="A1406" s="1125"/>
      <c r="B1406" s="1126"/>
      <c r="C1406" s="1127"/>
      <c r="D1406" s="1127"/>
      <c r="E1406" s="1126"/>
      <c r="F1406" s="811"/>
      <c r="G1406" s="1128"/>
      <c r="H1406" s="811"/>
      <c r="I1406" s="812"/>
    </row>
    <row r="1407" spans="1:9" s="786" customFormat="1" x14ac:dyDescent="0.25">
      <c r="A1407" s="1125"/>
      <c r="B1407" s="1126"/>
      <c r="C1407" s="1127"/>
      <c r="D1407" s="1127"/>
      <c r="E1407" s="1126"/>
      <c r="F1407" s="811"/>
      <c r="G1407" s="1128"/>
      <c r="H1407" s="811"/>
      <c r="I1407" s="812"/>
    </row>
    <row r="1408" spans="1:9" s="786" customFormat="1" x14ac:dyDescent="0.25">
      <c r="A1408" s="1125"/>
      <c r="B1408" s="1126"/>
      <c r="C1408" s="1127"/>
      <c r="D1408" s="1127"/>
      <c r="E1408" s="1126"/>
      <c r="F1408" s="811"/>
      <c r="G1408" s="1128"/>
      <c r="H1408" s="811"/>
      <c r="I1408" s="812"/>
    </row>
    <row r="1409" spans="1:9" s="786" customFormat="1" x14ac:dyDescent="0.25">
      <c r="A1409" s="1125"/>
      <c r="B1409" s="1126"/>
      <c r="C1409" s="1127"/>
      <c r="D1409" s="1127"/>
      <c r="E1409" s="1126"/>
      <c r="F1409" s="811"/>
      <c r="G1409" s="1128"/>
      <c r="H1409" s="811"/>
      <c r="I1409" s="812"/>
    </row>
    <row r="1410" spans="1:9" s="786" customFormat="1" x14ac:dyDescent="0.25">
      <c r="A1410" s="1125"/>
      <c r="B1410" s="1126"/>
      <c r="C1410" s="1127"/>
      <c r="D1410" s="1127"/>
      <c r="E1410" s="1126"/>
      <c r="F1410" s="811"/>
      <c r="G1410" s="1128"/>
      <c r="H1410" s="811"/>
      <c r="I1410" s="812"/>
    </row>
    <row r="1411" spans="1:9" s="786" customFormat="1" x14ac:dyDescent="0.25">
      <c r="A1411" s="1125"/>
      <c r="B1411" s="1126"/>
      <c r="C1411" s="1127"/>
      <c r="D1411" s="1127"/>
      <c r="E1411" s="1126"/>
      <c r="F1411" s="811"/>
      <c r="G1411" s="1128"/>
      <c r="H1411" s="811"/>
      <c r="I1411" s="812"/>
    </row>
    <row r="1412" spans="1:9" s="786" customFormat="1" x14ac:dyDescent="0.25">
      <c r="A1412" s="1125"/>
      <c r="B1412" s="1126"/>
      <c r="C1412" s="1127"/>
      <c r="D1412" s="1127"/>
      <c r="E1412" s="1126"/>
      <c r="F1412" s="811"/>
      <c r="G1412" s="1128"/>
      <c r="H1412" s="811"/>
      <c r="I1412" s="812"/>
    </row>
    <row r="1413" spans="1:9" s="786" customFormat="1" x14ac:dyDescent="0.25">
      <c r="A1413" s="1125"/>
      <c r="B1413" s="1126"/>
      <c r="C1413" s="1127"/>
      <c r="D1413" s="1127"/>
      <c r="E1413" s="1126"/>
      <c r="F1413" s="811"/>
      <c r="G1413" s="1128"/>
      <c r="H1413" s="811"/>
      <c r="I1413" s="812"/>
    </row>
    <row r="1414" spans="1:9" s="786" customFormat="1" x14ac:dyDescent="0.25">
      <c r="A1414" s="1125"/>
      <c r="B1414" s="1126"/>
      <c r="C1414" s="1127"/>
      <c r="D1414" s="1127"/>
      <c r="E1414" s="1126"/>
      <c r="F1414" s="811"/>
      <c r="G1414" s="1128"/>
      <c r="H1414" s="811"/>
      <c r="I1414" s="812"/>
    </row>
    <row r="1415" spans="1:9" s="786" customFormat="1" x14ac:dyDescent="0.25">
      <c r="A1415" s="1125"/>
      <c r="B1415" s="1126"/>
      <c r="C1415" s="1127"/>
      <c r="D1415" s="1127"/>
      <c r="E1415" s="1126"/>
      <c r="F1415" s="811"/>
      <c r="G1415" s="1128"/>
      <c r="H1415" s="811"/>
      <c r="I1415" s="812"/>
    </row>
    <row r="1416" spans="1:9" s="786" customFormat="1" x14ac:dyDescent="0.25">
      <c r="A1416" s="1125"/>
      <c r="B1416" s="1126"/>
      <c r="C1416" s="1127"/>
      <c r="D1416" s="1127"/>
      <c r="E1416" s="1126"/>
      <c r="F1416" s="811"/>
      <c r="G1416" s="1128"/>
      <c r="H1416" s="811"/>
      <c r="I1416" s="812"/>
    </row>
    <row r="1417" spans="1:9" s="786" customFormat="1" x14ac:dyDescent="0.25">
      <c r="A1417" s="1125"/>
      <c r="B1417" s="1126"/>
      <c r="C1417" s="1127"/>
      <c r="D1417" s="1127"/>
      <c r="E1417" s="1126"/>
      <c r="F1417" s="811"/>
      <c r="G1417" s="1128"/>
      <c r="H1417" s="811"/>
      <c r="I1417" s="812"/>
    </row>
    <row r="1418" spans="1:9" s="786" customFormat="1" x14ac:dyDescent="0.25">
      <c r="A1418" s="1125"/>
      <c r="B1418" s="1126"/>
      <c r="C1418" s="1127"/>
      <c r="D1418" s="1127"/>
      <c r="E1418" s="1126"/>
      <c r="F1418" s="811"/>
      <c r="G1418" s="1128"/>
      <c r="H1418" s="811"/>
      <c r="I1418" s="812"/>
    </row>
    <row r="1419" spans="1:9" s="786" customFormat="1" x14ac:dyDescent="0.25">
      <c r="A1419" s="1125"/>
      <c r="B1419" s="1126"/>
      <c r="C1419" s="1127"/>
      <c r="D1419" s="1127"/>
      <c r="E1419" s="1126"/>
      <c r="F1419" s="811"/>
      <c r="G1419" s="1128"/>
      <c r="H1419" s="811"/>
      <c r="I1419" s="812"/>
    </row>
    <row r="1420" spans="1:9" s="786" customFormat="1" x14ac:dyDescent="0.25">
      <c r="A1420" s="1125"/>
      <c r="B1420" s="1126"/>
      <c r="C1420" s="1127"/>
      <c r="D1420" s="1127"/>
      <c r="E1420" s="1126"/>
      <c r="F1420" s="811"/>
      <c r="G1420" s="1128"/>
      <c r="H1420" s="811"/>
      <c r="I1420" s="812"/>
    </row>
    <row r="1421" spans="1:9" s="786" customFormat="1" x14ac:dyDescent="0.25">
      <c r="A1421" s="1125"/>
      <c r="B1421" s="1126"/>
      <c r="C1421" s="1127"/>
      <c r="D1421" s="1127"/>
      <c r="E1421" s="1126"/>
      <c r="F1421" s="811"/>
      <c r="G1421" s="1128"/>
      <c r="H1421" s="811"/>
      <c r="I1421" s="812"/>
    </row>
    <row r="1422" spans="1:9" s="786" customFormat="1" x14ac:dyDescent="0.25">
      <c r="A1422" s="1125"/>
      <c r="B1422" s="1126"/>
      <c r="C1422" s="1127"/>
      <c r="D1422" s="1127"/>
      <c r="E1422" s="1126"/>
      <c r="F1422" s="811"/>
      <c r="G1422" s="1128"/>
      <c r="H1422" s="811"/>
      <c r="I1422" s="812"/>
    </row>
    <row r="1423" spans="1:9" s="786" customFormat="1" x14ac:dyDescent="0.25">
      <c r="A1423" s="1125"/>
      <c r="B1423" s="1126"/>
      <c r="C1423" s="1127"/>
      <c r="D1423" s="1127"/>
      <c r="E1423" s="1126"/>
      <c r="F1423" s="811"/>
      <c r="G1423" s="1128"/>
      <c r="H1423" s="811"/>
      <c r="I1423" s="812"/>
    </row>
    <row r="1424" spans="1:9" s="786" customFormat="1" x14ac:dyDescent="0.25">
      <c r="A1424" s="1125"/>
      <c r="B1424" s="1126"/>
      <c r="C1424" s="1127"/>
      <c r="D1424" s="1127"/>
      <c r="E1424" s="1126"/>
      <c r="F1424" s="811"/>
      <c r="G1424" s="1128"/>
      <c r="H1424" s="811"/>
      <c r="I1424" s="812"/>
    </row>
    <row r="1425" spans="1:9" s="786" customFormat="1" x14ac:dyDescent="0.25">
      <c r="A1425" s="1125"/>
      <c r="B1425" s="1126"/>
      <c r="C1425" s="1127"/>
      <c r="D1425" s="1127"/>
      <c r="E1425" s="1126"/>
      <c r="F1425" s="811"/>
      <c r="G1425" s="1128"/>
      <c r="H1425" s="811"/>
      <c r="I1425" s="812"/>
    </row>
    <row r="1426" spans="1:9" s="786" customFormat="1" x14ac:dyDescent="0.25">
      <c r="A1426" s="1125"/>
      <c r="B1426" s="1126"/>
      <c r="C1426" s="1127"/>
      <c r="D1426" s="1127"/>
      <c r="E1426" s="1126"/>
      <c r="F1426" s="811"/>
      <c r="G1426" s="1128"/>
      <c r="H1426" s="811"/>
      <c r="I1426" s="812"/>
    </row>
    <row r="1427" spans="1:9" s="786" customFormat="1" x14ac:dyDescent="0.25">
      <c r="A1427" s="1125"/>
      <c r="B1427" s="1126"/>
      <c r="C1427" s="1127"/>
      <c r="D1427" s="1127"/>
      <c r="E1427" s="1126"/>
      <c r="F1427" s="811"/>
      <c r="G1427" s="1128"/>
      <c r="H1427" s="811"/>
      <c r="I1427" s="812"/>
    </row>
    <row r="1428" spans="1:9" s="786" customFormat="1" x14ac:dyDescent="0.25">
      <c r="A1428" s="1125"/>
      <c r="B1428" s="1126"/>
      <c r="C1428" s="1127"/>
      <c r="D1428" s="1127"/>
      <c r="E1428" s="1126"/>
      <c r="F1428" s="811"/>
      <c r="G1428" s="1128"/>
      <c r="H1428" s="811"/>
      <c r="I1428" s="812"/>
    </row>
    <row r="1429" spans="1:9" s="786" customFormat="1" x14ac:dyDescent="0.25">
      <c r="A1429" s="1125"/>
      <c r="B1429" s="1126"/>
      <c r="C1429" s="1127"/>
      <c r="D1429" s="1127"/>
      <c r="E1429" s="1126"/>
      <c r="F1429" s="811"/>
      <c r="G1429" s="1128"/>
      <c r="H1429" s="811"/>
      <c r="I1429" s="812"/>
    </row>
    <row r="1430" spans="1:9" s="786" customFormat="1" x14ac:dyDescent="0.25">
      <c r="A1430" s="1125"/>
      <c r="B1430" s="1126"/>
      <c r="C1430" s="1127"/>
      <c r="D1430" s="1127"/>
      <c r="E1430" s="1126"/>
      <c r="F1430" s="811"/>
      <c r="G1430" s="1128"/>
      <c r="H1430" s="811"/>
      <c r="I1430" s="812"/>
    </row>
    <row r="1431" spans="1:9" s="786" customFormat="1" x14ac:dyDescent="0.25">
      <c r="A1431" s="1125"/>
      <c r="B1431" s="1126"/>
      <c r="C1431" s="1127"/>
      <c r="D1431" s="1127"/>
      <c r="E1431" s="1126"/>
      <c r="F1431" s="811"/>
      <c r="G1431" s="1128"/>
      <c r="H1431" s="811"/>
      <c r="I1431" s="812"/>
    </row>
    <row r="1432" spans="1:9" s="786" customFormat="1" x14ac:dyDescent="0.25">
      <c r="A1432" s="1125"/>
      <c r="B1432" s="1126"/>
      <c r="C1432" s="1127"/>
      <c r="D1432" s="1127"/>
      <c r="E1432" s="1126"/>
      <c r="F1432" s="811"/>
      <c r="G1432" s="1128"/>
      <c r="H1432" s="811"/>
      <c r="I1432" s="812"/>
    </row>
    <row r="1433" spans="1:9" s="786" customFormat="1" x14ac:dyDescent="0.25">
      <c r="A1433" s="1125"/>
      <c r="B1433" s="1126"/>
      <c r="C1433" s="1127"/>
      <c r="D1433" s="1127"/>
      <c r="E1433" s="1126"/>
      <c r="F1433" s="811"/>
      <c r="G1433" s="1128"/>
      <c r="H1433" s="811"/>
      <c r="I1433" s="812"/>
    </row>
    <row r="1434" spans="1:9" s="786" customFormat="1" x14ac:dyDescent="0.25">
      <c r="A1434" s="1125"/>
      <c r="B1434" s="1126"/>
      <c r="C1434" s="1127"/>
      <c r="D1434" s="1127"/>
      <c r="E1434" s="1126"/>
      <c r="F1434" s="811"/>
      <c r="G1434" s="1128"/>
      <c r="H1434" s="811"/>
      <c r="I1434" s="812"/>
    </row>
    <row r="1435" spans="1:9" s="786" customFormat="1" x14ac:dyDescent="0.25">
      <c r="A1435" s="1125"/>
      <c r="B1435" s="1126"/>
      <c r="C1435" s="1127"/>
      <c r="D1435" s="1127"/>
      <c r="E1435" s="1126"/>
      <c r="F1435" s="811"/>
      <c r="G1435" s="1128"/>
      <c r="H1435" s="811"/>
      <c r="I1435" s="812"/>
    </row>
    <row r="1436" spans="1:9" s="786" customFormat="1" x14ac:dyDescent="0.25">
      <c r="A1436" s="1125"/>
      <c r="B1436" s="1126"/>
      <c r="C1436" s="1127"/>
      <c r="D1436" s="1127"/>
      <c r="E1436" s="1126"/>
      <c r="F1436" s="811"/>
      <c r="G1436" s="1128"/>
      <c r="H1436" s="811"/>
      <c r="I1436" s="812"/>
    </row>
    <row r="1437" spans="1:9" s="786" customFormat="1" x14ac:dyDescent="0.25">
      <c r="A1437" s="1125"/>
      <c r="B1437" s="1126"/>
      <c r="C1437" s="1127"/>
      <c r="D1437" s="1127"/>
      <c r="E1437" s="1126"/>
      <c r="F1437" s="811"/>
      <c r="G1437" s="1128"/>
      <c r="H1437" s="811"/>
      <c r="I1437" s="812"/>
    </row>
    <row r="1438" spans="1:9" s="786" customFormat="1" x14ac:dyDescent="0.25">
      <c r="A1438" s="1125"/>
      <c r="B1438" s="1126"/>
      <c r="C1438" s="1127"/>
      <c r="D1438" s="1127"/>
      <c r="E1438" s="1126"/>
      <c r="F1438" s="811"/>
      <c r="G1438" s="1128"/>
      <c r="H1438" s="811"/>
      <c r="I1438" s="812"/>
    </row>
    <row r="1439" spans="1:9" s="786" customFormat="1" x14ac:dyDescent="0.25">
      <c r="A1439" s="1125"/>
      <c r="B1439" s="1126"/>
      <c r="C1439" s="1127"/>
      <c r="D1439" s="1127"/>
      <c r="E1439" s="1126"/>
      <c r="F1439" s="811"/>
      <c r="G1439" s="1128"/>
      <c r="H1439" s="811"/>
      <c r="I1439" s="812"/>
    </row>
    <row r="1440" spans="1:9" s="786" customFormat="1" x14ac:dyDescent="0.25">
      <c r="A1440" s="1125"/>
      <c r="B1440" s="1126"/>
      <c r="C1440" s="1127"/>
      <c r="D1440" s="1127"/>
      <c r="E1440" s="1126"/>
      <c r="F1440" s="811"/>
      <c r="G1440" s="1128"/>
      <c r="H1440" s="811"/>
      <c r="I1440" s="812"/>
    </row>
    <row r="1441" spans="1:9" s="786" customFormat="1" x14ac:dyDescent="0.25">
      <c r="A1441" s="1125"/>
      <c r="B1441" s="1126"/>
      <c r="C1441" s="1127"/>
      <c r="D1441" s="1127"/>
      <c r="E1441" s="1126"/>
      <c r="F1441" s="811"/>
      <c r="G1441" s="1128"/>
      <c r="H1441" s="811"/>
      <c r="I1441" s="812"/>
    </row>
    <row r="1442" spans="1:9" s="786" customFormat="1" x14ac:dyDescent="0.25">
      <c r="A1442" s="1125"/>
      <c r="B1442" s="1126"/>
      <c r="C1442" s="1127"/>
      <c r="D1442" s="1127"/>
      <c r="E1442" s="1126"/>
      <c r="F1442" s="811"/>
      <c r="G1442" s="1128"/>
      <c r="H1442" s="811"/>
      <c r="I1442" s="812"/>
    </row>
    <row r="1443" spans="1:9" s="786" customFormat="1" x14ac:dyDescent="0.25">
      <c r="A1443" s="1125"/>
      <c r="B1443" s="1126"/>
      <c r="C1443" s="1127"/>
      <c r="D1443" s="1127"/>
      <c r="E1443" s="1126"/>
      <c r="F1443" s="811"/>
      <c r="G1443" s="1128"/>
      <c r="H1443" s="811"/>
      <c r="I1443" s="812"/>
    </row>
    <row r="1444" spans="1:9" s="786" customFormat="1" x14ac:dyDescent="0.25">
      <c r="A1444" s="1125"/>
      <c r="B1444" s="1126"/>
      <c r="C1444" s="1127"/>
      <c r="D1444" s="1127"/>
      <c r="E1444" s="1126"/>
      <c r="F1444" s="811"/>
      <c r="G1444" s="1128"/>
      <c r="H1444" s="811"/>
      <c r="I1444" s="812"/>
    </row>
    <row r="1445" spans="1:9" s="786" customFormat="1" x14ac:dyDescent="0.25">
      <c r="A1445" s="1125"/>
      <c r="B1445" s="1126"/>
      <c r="C1445" s="1127"/>
      <c r="D1445" s="1127"/>
      <c r="E1445" s="1126"/>
      <c r="F1445" s="811"/>
      <c r="G1445" s="1128"/>
      <c r="H1445" s="811"/>
      <c r="I1445" s="812"/>
    </row>
    <row r="1446" spans="1:9" s="786" customFormat="1" x14ac:dyDescent="0.25">
      <c r="A1446" s="1125"/>
      <c r="B1446" s="1126"/>
      <c r="C1446" s="1127"/>
      <c r="D1446" s="1127"/>
      <c r="E1446" s="1126"/>
      <c r="F1446" s="811"/>
      <c r="G1446" s="1128"/>
      <c r="H1446" s="811"/>
      <c r="I1446" s="812"/>
    </row>
    <row r="1447" spans="1:9" s="786" customFormat="1" x14ac:dyDescent="0.25">
      <c r="A1447" s="1125"/>
      <c r="B1447" s="1126"/>
      <c r="C1447" s="1127"/>
      <c r="D1447" s="1127"/>
      <c r="E1447" s="1126"/>
      <c r="F1447" s="811"/>
      <c r="G1447" s="1128"/>
      <c r="H1447" s="811"/>
      <c r="I1447" s="812"/>
    </row>
    <row r="1448" spans="1:9" s="786" customFormat="1" x14ac:dyDescent="0.25">
      <c r="A1448" s="1125"/>
      <c r="B1448" s="1126"/>
      <c r="C1448" s="1127"/>
      <c r="D1448" s="1127"/>
      <c r="E1448" s="1126"/>
      <c r="F1448" s="811"/>
      <c r="G1448" s="1128"/>
      <c r="H1448" s="811"/>
      <c r="I1448" s="812"/>
    </row>
    <row r="1449" spans="1:9" s="786" customFormat="1" x14ac:dyDescent="0.25">
      <c r="A1449" s="1125"/>
      <c r="B1449" s="1126"/>
      <c r="C1449" s="1127"/>
      <c r="D1449" s="1127"/>
      <c r="E1449" s="1126"/>
      <c r="F1449" s="811"/>
      <c r="G1449" s="1128"/>
      <c r="H1449" s="811"/>
      <c r="I1449" s="812"/>
    </row>
    <row r="1450" spans="1:9" s="786" customFormat="1" x14ac:dyDescent="0.25">
      <c r="A1450" s="1125"/>
      <c r="B1450" s="1126"/>
      <c r="C1450" s="1127"/>
      <c r="D1450" s="1127"/>
      <c r="E1450" s="1126"/>
      <c r="F1450" s="811"/>
      <c r="G1450" s="1128"/>
      <c r="H1450" s="811"/>
      <c r="I1450" s="812"/>
    </row>
    <row r="1451" spans="1:9" s="786" customFormat="1" x14ac:dyDescent="0.25">
      <c r="A1451" s="1125"/>
      <c r="B1451" s="1126"/>
      <c r="C1451" s="1127"/>
      <c r="D1451" s="1127"/>
      <c r="E1451" s="1126"/>
      <c r="F1451" s="811"/>
      <c r="G1451" s="1128"/>
      <c r="H1451" s="811"/>
      <c r="I1451" s="812"/>
    </row>
    <row r="1452" spans="1:9" s="786" customFormat="1" x14ac:dyDescent="0.25">
      <c r="A1452" s="1125"/>
      <c r="B1452" s="1126"/>
      <c r="C1452" s="1127"/>
      <c r="D1452" s="1127"/>
      <c r="E1452" s="1126"/>
      <c r="F1452" s="811"/>
      <c r="G1452" s="1128"/>
      <c r="H1452" s="811"/>
      <c r="I1452" s="812"/>
    </row>
    <row r="1453" spans="1:9" s="786" customFormat="1" x14ac:dyDescent="0.25">
      <c r="A1453" s="1125"/>
      <c r="B1453" s="1126"/>
      <c r="C1453" s="1127"/>
      <c r="D1453" s="1127"/>
      <c r="E1453" s="1126"/>
      <c r="F1453" s="811"/>
      <c r="G1453" s="1128"/>
      <c r="H1453" s="811"/>
      <c r="I1453" s="812"/>
    </row>
    <row r="1454" spans="1:9" s="786" customFormat="1" x14ac:dyDescent="0.25">
      <c r="A1454" s="1125"/>
      <c r="B1454" s="1126"/>
      <c r="C1454" s="1127"/>
      <c r="D1454" s="1127"/>
      <c r="E1454" s="1126"/>
      <c r="F1454" s="811"/>
      <c r="G1454" s="1128"/>
      <c r="H1454" s="811"/>
      <c r="I1454" s="812"/>
    </row>
    <row r="1455" spans="1:9" s="786" customFormat="1" x14ac:dyDescent="0.25">
      <c r="A1455" s="1125"/>
      <c r="B1455" s="1126"/>
      <c r="C1455" s="1127"/>
      <c r="D1455" s="1127"/>
      <c r="E1455" s="1126"/>
      <c r="F1455" s="811"/>
      <c r="G1455" s="1128"/>
      <c r="H1455" s="811"/>
      <c r="I1455" s="812"/>
    </row>
    <row r="1456" spans="1:9" s="786" customFormat="1" x14ac:dyDescent="0.25">
      <c r="A1456" s="1125"/>
      <c r="B1456" s="1126"/>
      <c r="C1456" s="1127"/>
      <c r="D1456" s="1127"/>
      <c r="E1456" s="1126"/>
      <c r="F1456" s="811"/>
      <c r="G1456" s="1128"/>
      <c r="H1456" s="811"/>
      <c r="I1456" s="812"/>
    </row>
    <row r="1457" spans="1:9" s="786" customFormat="1" x14ac:dyDescent="0.25">
      <c r="A1457" s="1125"/>
      <c r="B1457" s="1126"/>
      <c r="C1457" s="1127"/>
      <c r="D1457" s="1127"/>
      <c r="E1457" s="1126"/>
      <c r="F1457" s="811"/>
      <c r="G1457" s="1128"/>
      <c r="H1457" s="811"/>
      <c r="I1457" s="812"/>
    </row>
    <row r="1458" spans="1:9" s="786" customFormat="1" x14ac:dyDescent="0.25">
      <c r="A1458" s="1125"/>
      <c r="B1458" s="1126"/>
      <c r="C1458" s="1127"/>
      <c r="D1458" s="1127"/>
      <c r="E1458" s="1126"/>
      <c r="F1458" s="811"/>
      <c r="G1458" s="1128"/>
      <c r="H1458" s="811"/>
      <c r="I1458" s="812"/>
    </row>
    <row r="1459" spans="1:9" s="786" customFormat="1" x14ac:dyDescent="0.25">
      <c r="A1459" s="1125"/>
      <c r="B1459" s="1126"/>
      <c r="C1459" s="1127"/>
      <c r="D1459" s="1127"/>
      <c r="E1459" s="1126"/>
      <c r="F1459" s="811"/>
      <c r="G1459" s="1128"/>
      <c r="H1459" s="811"/>
      <c r="I1459" s="812"/>
    </row>
    <row r="1460" spans="1:9" s="786" customFormat="1" x14ac:dyDescent="0.25">
      <c r="A1460" s="1125"/>
      <c r="B1460" s="1126"/>
      <c r="C1460" s="1127"/>
      <c r="D1460" s="1127"/>
      <c r="E1460" s="1126"/>
      <c r="F1460" s="811"/>
      <c r="G1460" s="1128"/>
      <c r="H1460" s="811"/>
      <c r="I1460" s="812"/>
    </row>
    <row r="1461" spans="1:9" s="786" customFormat="1" x14ac:dyDescent="0.25">
      <c r="A1461" s="1125"/>
      <c r="B1461" s="1126"/>
      <c r="C1461" s="1127"/>
      <c r="D1461" s="1127"/>
      <c r="E1461" s="1126"/>
      <c r="F1461" s="811"/>
      <c r="G1461" s="1128"/>
      <c r="H1461" s="811"/>
      <c r="I1461" s="812"/>
    </row>
    <row r="1462" spans="1:9" s="786" customFormat="1" x14ac:dyDescent="0.25">
      <c r="A1462" s="1125"/>
      <c r="B1462" s="1126"/>
      <c r="C1462" s="1127"/>
      <c r="D1462" s="1127"/>
      <c r="E1462" s="1126"/>
      <c r="F1462" s="811"/>
      <c r="G1462" s="1128"/>
      <c r="H1462" s="811"/>
      <c r="I1462" s="812"/>
    </row>
    <row r="1463" spans="1:9" s="786" customFormat="1" x14ac:dyDescent="0.25">
      <c r="A1463" s="1125"/>
      <c r="B1463" s="1126"/>
      <c r="C1463" s="1127"/>
      <c r="D1463" s="1127"/>
      <c r="E1463" s="1126"/>
      <c r="F1463" s="811"/>
      <c r="G1463" s="1128"/>
      <c r="H1463" s="811"/>
      <c r="I1463" s="812"/>
    </row>
    <row r="1464" spans="1:9" s="786" customFormat="1" x14ac:dyDescent="0.25">
      <c r="A1464" s="1125"/>
      <c r="B1464" s="1126"/>
      <c r="C1464" s="1127"/>
      <c r="D1464" s="1127"/>
      <c r="E1464" s="1126"/>
      <c r="F1464" s="811"/>
      <c r="G1464" s="1128"/>
      <c r="H1464" s="811"/>
      <c r="I1464" s="812"/>
    </row>
    <row r="1465" spans="1:9" s="786" customFormat="1" x14ac:dyDescent="0.25">
      <c r="A1465" s="1125"/>
      <c r="B1465" s="1126"/>
      <c r="C1465" s="1127"/>
      <c r="D1465" s="1127"/>
      <c r="E1465" s="1126"/>
      <c r="F1465" s="811"/>
      <c r="G1465" s="1128"/>
      <c r="H1465" s="811"/>
      <c r="I1465" s="812"/>
    </row>
    <row r="1466" spans="1:9" s="786" customFormat="1" x14ac:dyDescent="0.25">
      <c r="A1466" s="1125"/>
      <c r="B1466" s="1126"/>
      <c r="C1466" s="1127"/>
      <c r="D1466" s="1127"/>
      <c r="E1466" s="1126"/>
      <c r="F1466" s="811"/>
      <c r="G1466" s="1128"/>
      <c r="H1466" s="811"/>
      <c r="I1466" s="812"/>
    </row>
    <row r="1467" spans="1:9" s="786" customFormat="1" x14ac:dyDescent="0.25">
      <c r="A1467" s="1125"/>
      <c r="B1467" s="1126"/>
      <c r="C1467" s="1127"/>
      <c r="D1467" s="1127"/>
      <c r="E1467" s="1126"/>
      <c r="F1467" s="811"/>
      <c r="G1467" s="1128"/>
      <c r="H1467" s="811"/>
      <c r="I1467" s="812"/>
    </row>
    <row r="1468" spans="1:9" s="786" customFormat="1" x14ac:dyDescent="0.25">
      <c r="A1468" s="1125"/>
      <c r="B1468" s="1126"/>
      <c r="C1468" s="1127"/>
      <c r="D1468" s="1127"/>
      <c r="E1468" s="1126"/>
      <c r="F1468" s="811"/>
      <c r="G1468" s="1128"/>
      <c r="H1468" s="811"/>
      <c r="I1468" s="812"/>
    </row>
    <row r="1469" spans="1:9" s="786" customFormat="1" x14ac:dyDescent="0.25">
      <c r="A1469" s="1125"/>
      <c r="B1469" s="1126"/>
      <c r="C1469" s="1127"/>
      <c r="D1469" s="1127"/>
      <c r="E1469" s="1126"/>
      <c r="F1469" s="811"/>
      <c r="G1469" s="1128"/>
      <c r="H1469" s="811"/>
      <c r="I1469" s="812"/>
    </row>
    <row r="1470" spans="1:9" s="786" customFormat="1" x14ac:dyDescent="0.25">
      <c r="A1470" s="1125"/>
      <c r="B1470" s="1126"/>
      <c r="C1470" s="1127"/>
      <c r="D1470" s="1127"/>
      <c r="E1470" s="1126"/>
      <c r="F1470" s="811"/>
      <c r="G1470" s="1128"/>
      <c r="H1470" s="811"/>
      <c r="I1470" s="812"/>
    </row>
    <row r="1471" spans="1:9" s="786" customFormat="1" x14ac:dyDescent="0.25">
      <c r="A1471" s="1125"/>
      <c r="B1471" s="1126"/>
      <c r="C1471" s="1127"/>
      <c r="D1471" s="1127"/>
      <c r="E1471" s="1126"/>
      <c r="F1471" s="811"/>
      <c r="G1471" s="1128"/>
      <c r="H1471" s="811"/>
      <c r="I1471" s="812"/>
    </row>
    <row r="1472" spans="1:9" s="786" customFormat="1" x14ac:dyDescent="0.25">
      <c r="A1472" s="1125"/>
      <c r="B1472" s="1126"/>
      <c r="C1472" s="1127"/>
      <c r="D1472" s="1127"/>
      <c r="E1472" s="1126"/>
      <c r="F1472" s="811"/>
      <c r="G1472" s="1128"/>
      <c r="H1472" s="811"/>
      <c r="I1472" s="812"/>
    </row>
    <row r="1473" spans="1:9" s="786" customFormat="1" x14ac:dyDescent="0.25">
      <c r="A1473" s="1125"/>
      <c r="B1473" s="1126"/>
      <c r="C1473" s="1127"/>
      <c r="D1473" s="1127"/>
      <c r="E1473" s="1126"/>
      <c r="F1473" s="811"/>
      <c r="G1473" s="1128"/>
      <c r="H1473" s="811"/>
      <c r="I1473" s="812"/>
    </row>
    <row r="1474" spans="1:9" s="786" customFormat="1" x14ac:dyDescent="0.25">
      <c r="A1474" s="1125"/>
      <c r="B1474" s="1126"/>
      <c r="C1474" s="1127"/>
      <c r="D1474" s="1127"/>
      <c r="E1474" s="1126"/>
      <c r="F1474" s="811"/>
      <c r="G1474" s="1128"/>
      <c r="H1474" s="811"/>
      <c r="I1474" s="812"/>
    </row>
    <row r="1475" spans="1:9" s="786" customFormat="1" x14ac:dyDescent="0.25">
      <c r="A1475" s="1125"/>
      <c r="B1475" s="1126"/>
      <c r="C1475" s="1127"/>
      <c r="D1475" s="1127"/>
      <c r="E1475" s="1126"/>
      <c r="F1475" s="811"/>
      <c r="G1475" s="1128"/>
      <c r="H1475" s="811"/>
      <c r="I1475" s="812"/>
    </row>
    <row r="1476" spans="1:9" s="786" customFormat="1" x14ac:dyDescent="0.25">
      <c r="A1476" s="1125"/>
      <c r="B1476" s="1126"/>
      <c r="C1476" s="1127"/>
      <c r="D1476" s="1127"/>
      <c r="E1476" s="1126"/>
      <c r="F1476" s="811"/>
      <c r="G1476" s="1128"/>
      <c r="H1476" s="811"/>
      <c r="I1476" s="812"/>
    </row>
    <row r="1477" spans="1:9" s="786" customFormat="1" x14ac:dyDescent="0.25">
      <c r="A1477" s="1125"/>
      <c r="B1477" s="1126"/>
      <c r="C1477" s="1127"/>
      <c r="D1477" s="1127"/>
      <c r="E1477" s="1126"/>
      <c r="F1477" s="811"/>
      <c r="G1477" s="1128"/>
      <c r="H1477" s="811"/>
      <c r="I1477" s="812"/>
    </row>
    <row r="1478" spans="1:9" s="786" customFormat="1" x14ac:dyDescent="0.25">
      <c r="A1478" s="1125"/>
      <c r="B1478" s="1126"/>
      <c r="C1478" s="1127"/>
      <c r="D1478" s="1127"/>
      <c r="E1478" s="1126"/>
      <c r="F1478" s="811"/>
      <c r="G1478" s="1128"/>
      <c r="H1478" s="811"/>
      <c r="I1478" s="812"/>
    </row>
    <row r="1479" spans="1:9" s="786" customFormat="1" x14ac:dyDescent="0.25">
      <c r="A1479" s="1125"/>
      <c r="B1479" s="1126"/>
      <c r="C1479" s="1127"/>
      <c r="D1479" s="1127"/>
      <c r="E1479" s="1126"/>
      <c r="F1479" s="811"/>
      <c r="G1479" s="1128"/>
      <c r="H1479" s="811"/>
      <c r="I1479" s="812"/>
    </row>
    <row r="1480" spans="1:9" s="786" customFormat="1" x14ac:dyDescent="0.25">
      <c r="A1480" s="1125"/>
      <c r="B1480" s="1126"/>
      <c r="C1480" s="1127"/>
      <c r="D1480" s="1127"/>
      <c r="E1480" s="1126"/>
      <c r="F1480" s="811"/>
      <c r="G1480" s="1128"/>
      <c r="H1480" s="811"/>
      <c r="I1480" s="812"/>
    </row>
    <row r="1481" spans="1:9" s="786" customFormat="1" x14ac:dyDescent="0.25">
      <c r="A1481" s="1125"/>
      <c r="B1481" s="1126"/>
      <c r="C1481" s="1127"/>
      <c r="D1481" s="1127"/>
      <c r="E1481" s="1126"/>
      <c r="F1481" s="811"/>
      <c r="G1481" s="1128"/>
      <c r="H1481" s="811"/>
      <c r="I1481" s="812"/>
    </row>
    <row r="1482" spans="1:9" s="786" customFormat="1" x14ac:dyDescent="0.25">
      <c r="A1482" s="1125"/>
      <c r="B1482" s="1126"/>
      <c r="C1482" s="1127"/>
      <c r="D1482" s="1127"/>
      <c r="E1482" s="1126"/>
      <c r="F1482" s="811"/>
      <c r="G1482" s="1128"/>
      <c r="H1482" s="811"/>
      <c r="I1482" s="812"/>
    </row>
    <row r="1483" spans="1:9" s="786" customFormat="1" x14ac:dyDescent="0.25">
      <c r="A1483" s="1125"/>
      <c r="B1483" s="1126"/>
      <c r="C1483" s="1127"/>
      <c r="D1483" s="1127"/>
      <c r="E1483" s="1126"/>
      <c r="F1483" s="811"/>
      <c r="G1483" s="1128"/>
      <c r="H1483" s="811"/>
      <c r="I1483" s="812"/>
    </row>
    <row r="1484" spans="1:9" s="786" customFormat="1" x14ac:dyDescent="0.25">
      <c r="A1484" s="1125"/>
      <c r="B1484" s="1126"/>
      <c r="C1484" s="1127"/>
      <c r="D1484" s="1127"/>
      <c r="E1484" s="1126"/>
      <c r="F1484" s="811"/>
      <c r="G1484" s="1128"/>
      <c r="H1484" s="811"/>
      <c r="I1484" s="812"/>
    </row>
    <row r="1485" spans="1:9" s="786" customFormat="1" x14ac:dyDescent="0.25">
      <c r="A1485" s="1125"/>
      <c r="B1485" s="1126"/>
      <c r="C1485" s="1127"/>
      <c r="D1485" s="1127"/>
      <c r="E1485" s="1126"/>
      <c r="F1485" s="811"/>
      <c r="G1485" s="1128"/>
      <c r="H1485" s="811"/>
      <c r="I1485" s="812"/>
    </row>
    <row r="1486" spans="1:9" s="786" customFormat="1" x14ac:dyDescent="0.25">
      <c r="A1486" s="1125"/>
      <c r="B1486" s="1126"/>
      <c r="C1486" s="1127"/>
      <c r="D1486" s="1127"/>
      <c r="E1486" s="1126"/>
      <c r="F1486" s="811"/>
      <c r="G1486" s="1128"/>
      <c r="H1486" s="811"/>
      <c r="I1486" s="812"/>
    </row>
    <row r="1487" spans="1:9" s="786" customFormat="1" x14ac:dyDescent="0.25">
      <c r="A1487" s="1125"/>
      <c r="B1487" s="1126"/>
      <c r="C1487" s="1127"/>
      <c r="D1487" s="1127"/>
      <c r="E1487" s="1126"/>
      <c r="F1487" s="811"/>
      <c r="G1487" s="1128"/>
      <c r="H1487" s="811"/>
      <c r="I1487" s="812"/>
    </row>
    <row r="1488" spans="1:9" s="786" customFormat="1" x14ac:dyDescent="0.25">
      <c r="A1488" s="1125"/>
      <c r="B1488" s="1126"/>
      <c r="C1488" s="1127"/>
      <c r="D1488" s="1127"/>
      <c r="E1488" s="1126"/>
      <c r="F1488" s="811"/>
      <c r="G1488" s="1128"/>
      <c r="H1488" s="811"/>
      <c r="I1488" s="812"/>
    </row>
    <row r="1489" spans="1:9" s="786" customFormat="1" x14ac:dyDescent="0.25">
      <c r="A1489" s="1125"/>
      <c r="B1489" s="1126"/>
      <c r="C1489" s="1127"/>
      <c r="D1489" s="1127"/>
      <c r="E1489" s="1126"/>
      <c r="F1489" s="811"/>
      <c r="G1489" s="1128"/>
      <c r="H1489" s="811"/>
      <c r="I1489" s="812"/>
    </row>
    <row r="1490" spans="1:9" s="786" customFormat="1" x14ac:dyDescent="0.25">
      <c r="A1490" s="1125"/>
      <c r="B1490" s="1126"/>
      <c r="C1490" s="1127"/>
      <c r="D1490" s="1127"/>
      <c r="E1490" s="1126"/>
      <c r="F1490" s="811"/>
      <c r="G1490" s="1128"/>
      <c r="H1490" s="811"/>
      <c r="I1490" s="812"/>
    </row>
    <row r="1491" spans="1:9" s="786" customFormat="1" x14ac:dyDescent="0.25">
      <c r="A1491" s="1125"/>
      <c r="B1491" s="1126"/>
      <c r="C1491" s="1127"/>
      <c r="D1491" s="1127"/>
      <c r="E1491" s="1126"/>
      <c r="F1491" s="811"/>
      <c r="G1491" s="1128"/>
      <c r="H1491" s="811"/>
      <c r="I1491" s="812"/>
    </row>
    <row r="1492" spans="1:9" s="786" customFormat="1" x14ac:dyDescent="0.25">
      <c r="A1492" s="1125"/>
      <c r="B1492" s="1126"/>
      <c r="C1492" s="1127"/>
      <c r="D1492" s="1127"/>
      <c r="E1492" s="1126"/>
      <c r="F1492" s="811"/>
      <c r="G1492" s="1128"/>
      <c r="H1492" s="811"/>
      <c r="I1492" s="812"/>
    </row>
    <row r="1493" spans="1:9" s="786" customFormat="1" x14ac:dyDescent="0.25">
      <c r="A1493" s="1125"/>
      <c r="B1493" s="1126"/>
      <c r="C1493" s="1127"/>
      <c r="D1493" s="1127"/>
      <c r="E1493" s="1126"/>
      <c r="F1493" s="811"/>
      <c r="G1493" s="1128"/>
      <c r="H1493" s="811"/>
      <c r="I1493" s="812"/>
    </row>
    <row r="1494" spans="1:9" s="786" customFormat="1" x14ac:dyDescent="0.25">
      <c r="A1494" s="1125"/>
      <c r="B1494" s="1126"/>
      <c r="C1494" s="1127"/>
      <c r="D1494" s="1127"/>
      <c r="E1494" s="1126"/>
      <c r="F1494" s="811"/>
      <c r="G1494" s="1128"/>
      <c r="H1494" s="811"/>
      <c r="I1494" s="812"/>
    </row>
    <row r="1495" spans="1:9" s="786" customFormat="1" x14ac:dyDescent="0.25">
      <c r="A1495" s="1125"/>
      <c r="B1495" s="1126"/>
      <c r="C1495" s="1127"/>
      <c r="D1495" s="1127"/>
      <c r="E1495" s="1126"/>
      <c r="F1495" s="811"/>
      <c r="G1495" s="1128"/>
      <c r="H1495" s="811"/>
      <c r="I1495" s="812"/>
    </row>
    <row r="1496" spans="1:9" s="786" customFormat="1" x14ac:dyDescent="0.25">
      <c r="A1496" s="1125"/>
      <c r="B1496" s="1126"/>
      <c r="C1496" s="1127"/>
      <c r="D1496" s="1127"/>
      <c r="E1496" s="1126"/>
      <c r="F1496" s="811"/>
      <c r="G1496" s="1128"/>
      <c r="H1496" s="811"/>
      <c r="I1496" s="812"/>
    </row>
    <row r="1497" spans="1:9" s="786" customFormat="1" x14ac:dyDescent="0.25">
      <c r="A1497" s="1125"/>
      <c r="B1497" s="1126"/>
      <c r="C1497" s="1127"/>
      <c r="D1497" s="1127"/>
      <c r="E1497" s="1126"/>
      <c r="F1497" s="811"/>
      <c r="G1497" s="1128"/>
      <c r="H1497" s="811"/>
      <c r="I1497" s="812"/>
    </row>
    <row r="1498" spans="1:9" s="786" customFormat="1" x14ac:dyDescent="0.25">
      <c r="A1498" s="1125"/>
      <c r="B1498" s="1126"/>
      <c r="C1498" s="1127"/>
      <c r="D1498" s="1127"/>
      <c r="E1498" s="1126"/>
      <c r="F1498" s="811"/>
      <c r="G1498" s="1128"/>
      <c r="H1498" s="811"/>
      <c r="I1498" s="812"/>
    </row>
    <row r="1499" spans="1:9" s="786" customFormat="1" x14ac:dyDescent="0.25">
      <c r="A1499" s="1125"/>
      <c r="B1499" s="1126"/>
      <c r="C1499" s="1127"/>
      <c r="D1499" s="1127"/>
      <c r="E1499" s="1126"/>
      <c r="F1499" s="811"/>
      <c r="G1499" s="1128"/>
      <c r="H1499" s="811"/>
      <c r="I1499" s="812"/>
    </row>
    <row r="1500" spans="1:9" s="786" customFormat="1" x14ac:dyDescent="0.25">
      <c r="A1500" s="1125"/>
      <c r="B1500" s="1126"/>
      <c r="C1500" s="1127"/>
      <c r="D1500" s="1127"/>
      <c r="E1500" s="1126"/>
      <c r="F1500" s="811"/>
      <c r="G1500" s="1128"/>
      <c r="H1500" s="811"/>
      <c r="I1500" s="812"/>
    </row>
    <row r="1501" spans="1:9" s="786" customFormat="1" x14ac:dyDescent="0.25">
      <c r="A1501" s="1125"/>
      <c r="B1501" s="1126"/>
      <c r="C1501" s="1127"/>
      <c r="D1501" s="1127"/>
      <c r="E1501" s="1126"/>
      <c r="F1501" s="811"/>
      <c r="G1501" s="1128"/>
      <c r="H1501" s="811"/>
      <c r="I1501" s="812"/>
    </row>
    <row r="1502" spans="1:9" s="786" customFormat="1" x14ac:dyDescent="0.25">
      <c r="A1502" s="1125"/>
      <c r="B1502" s="1126"/>
      <c r="C1502" s="1127"/>
      <c r="D1502" s="1127"/>
      <c r="E1502" s="1126"/>
      <c r="F1502" s="811"/>
      <c r="G1502" s="1128"/>
      <c r="H1502" s="811"/>
      <c r="I1502" s="812"/>
    </row>
    <row r="1503" spans="1:9" s="786" customFormat="1" x14ac:dyDescent="0.25">
      <c r="A1503" s="1125"/>
      <c r="B1503" s="1126"/>
      <c r="C1503" s="1127"/>
      <c r="D1503" s="1127"/>
      <c r="E1503" s="1126"/>
      <c r="F1503" s="811"/>
      <c r="G1503" s="1128"/>
      <c r="H1503" s="811"/>
      <c r="I1503" s="812"/>
    </row>
    <row r="1504" spans="1:9" s="786" customFormat="1" x14ac:dyDescent="0.25">
      <c r="A1504" s="1125"/>
      <c r="B1504" s="1126"/>
      <c r="C1504" s="1127"/>
      <c r="D1504" s="1127"/>
      <c r="E1504" s="1126"/>
      <c r="F1504" s="811"/>
      <c r="G1504" s="1128"/>
      <c r="H1504" s="811"/>
      <c r="I1504" s="812"/>
    </row>
    <row r="1505" spans="1:9" s="786" customFormat="1" x14ac:dyDescent="0.25">
      <c r="A1505" s="1125"/>
      <c r="B1505" s="1126"/>
      <c r="C1505" s="1127"/>
      <c r="D1505" s="1127"/>
      <c r="E1505" s="1126"/>
      <c r="F1505" s="811"/>
      <c r="G1505" s="1128"/>
      <c r="H1505" s="811"/>
      <c r="I1505" s="812"/>
    </row>
    <row r="1506" spans="1:9" s="786" customFormat="1" x14ac:dyDescent="0.25">
      <c r="A1506" s="1125"/>
      <c r="B1506" s="1126"/>
      <c r="C1506" s="1127"/>
      <c r="D1506" s="1127"/>
      <c r="E1506" s="1126"/>
      <c r="F1506" s="811"/>
      <c r="G1506" s="1128"/>
      <c r="H1506" s="811"/>
      <c r="I1506" s="812"/>
    </row>
    <row r="1507" spans="1:9" s="786" customFormat="1" x14ac:dyDescent="0.25">
      <c r="A1507" s="1125"/>
      <c r="B1507" s="1126"/>
      <c r="C1507" s="1127"/>
      <c r="D1507" s="1127"/>
      <c r="E1507" s="1126"/>
      <c r="F1507" s="811"/>
      <c r="G1507" s="1128"/>
      <c r="H1507" s="811"/>
      <c r="I1507" s="812"/>
    </row>
    <row r="1508" spans="1:9" s="786" customFormat="1" x14ac:dyDescent="0.25">
      <c r="A1508" s="1125"/>
      <c r="B1508" s="1126"/>
      <c r="C1508" s="1127"/>
      <c r="D1508" s="1127"/>
      <c r="E1508" s="1126"/>
      <c r="F1508" s="811"/>
      <c r="G1508" s="1128"/>
      <c r="H1508" s="811"/>
      <c r="I1508" s="812"/>
    </row>
    <row r="1509" spans="1:9" s="786" customFormat="1" x14ac:dyDescent="0.25">
      <c r="A1509" s="1125"/>
      <c r="B1509" s="1126"/>
      <c r="C1509" s="1127"/>
      <c r="D1509" s="1127"/>
      <c r="E1509" s="1126"/>
      <c r="F1509" s="811"/>
      <c r="G1509" s="1128"/>
      <c r="H1509" s="811"/>
      <c r="I1509" s="812"/>
    </row>
    <row r="1510" spans="1:9" s="786" customFormat="1" x14ac:dyDescent="0.25">
      <c r="A1510" s="1125"/>
      <c r="B1510" s="1126"/>
      <c r="C1510" s="1127"/>
      <c r="D1510" s="1127"/>
      <c r="E1510" s="1126"/>
      <c r="F1510" s="811"/>
      <c r="G1510" s="1128"/>
      <c r="H1510" s="811"/>
      <c r="I1510" s="812"/>
    </row>
    <row r="1511" spans="1:9" s="786" customFormat="1" x14ac:dyDescent="0.25">
      <c r="A1511" s="1125"/>
      <c r="B1511" s="1126"/>
      <c r="C1511" s="1127"/>
      <c r="D1511" s="1127"/>
      <c r="E1511" s="1126"/>
      <c r="F1511" s="811"/>
      <c r="G1511" s="1128"/>
      <c r="H1511" s="811"/>
      <c r="I1511" s="812"/>
    </row>
    <row r="1512" spans="1:9" s="786" customFormat="1" x14ac:dyDescent="0.25">
      <c r="A1512" s="1125"/>
      <c r="B1512" s="1126"/>
      <c r="C1512" s="1127"/>
      <c r="D1512" s="1127"/>
      <c r="E1512" s="1126"/>
      <c r="F1512" s="811"/>
      <c r="G1512" s="1128"/>
      <c r="H1512" s="811"/>
      <c r="I1512" s="812"/>
    </row>
    <row r="1513" spans="1:9" s="786" customFormat="1" x14ac:dyDescent="0.25">
      <c r="A1513" s="1125"/>
      <c r="B1513" s="1126"/>
      <c r="C1513" s="1127"/>
      <c r="D1513" s="1127"/>
      <c r="E1513" s="1126"/>
      <c r="F1513" s="811"/>
      <c r="G1513" s="1128"/>
      <c r="H1513" s="811"/>
      <c r="I1513" s="812"/>
    </row>
    <row r="1514" spans="1:9" s="786" customFormat="1" x14ac:dyDescent="0.25">
      <c r="A1514" s="1125"/>
      <c r="B1514" s="1126"/>
      <c r="C1514" s="1127"/>
      <c r="D1514" s="1127"/>
      <c r="E1514" s="1126"/>
      <c r="F1514" s="811"/>
      <c r="G1514" s="1128"/>
      <c r="H1514" s="811"/>
      <c r="I1514" s="812"/>
    </row>
    <row r="1515" spans="1:9" s="786" customFormat="1" x14ac:dyDescent="0.25">
      <c r="A1515" s="1125"/>
      <c r="B1515" s="1126"/>
      <c r="C1515" s="1127"/>
      <c r="D1515" s="1127"/>
      <c r="E1515" s="1126"/>
      <c r="F1515" s="811"/>
      <c r="G1515" s="1128"/>
      <c r="H1515" s="811"/>
      <c r="I1515" s="812"/>
    </row>
    <row r="1516" spans="1:9" s="786" customFormat="1" x14ac:dyDescent="0.25">
      <c r="A1516" s="1125"/>
      <c r="B1516" s="1126"/>
      <c r="C1516" s="1127"/>
      <c r="D1516" s="1127"/>
      <c r="E1516" s="1126"/>
      <c r="F1516" s="811"/>
      <c r="G1516" s="1128"/>
      <c r="H1516" s="811"/>
      <c r="I1516" s="812"/>
    </row>
    <row r="1517" spans="1:9" s="786" customFormat="1" x14ac:dyDescent="0.25">
      <c r="A1517" s="1125"/>
      <c r="B1517" s="1126"/>
      <c r="C1517" s="1127"/>
      <c r="D1517" s="1127"/>
      <c r="E1517" s="1126"/>
      <c r="F1517" s="811"/>
      <c r="G1517" s="1128"/>
      <c r="H1517" s="811"/>
      <c r="I1517" s="812"/>
    </row>
    <row r="1518" spans="1:9" s="786" customFormat="1" x14ac:dyDescent="0.25">
      <c r="A1518" s="1125"/>
      <c r="B1518" s="1126"/>
      <c r="C1518" s="1127"/>
      <c r="D1518" s="1127"/>
      <c r="E1518" s="1126"/>
      <c r="F1518" s="811"/>
      <c r="G1518" s="1128"/>
      <c r="H1518" s="811"/>
      <c r="I1518" s="812"/>
    </row>
    <row r="1519" spans="1:9" s="786" customFormat="1" x14ac:dyDescent="0.25">
      <c r="A1519" s="1125"/>
      <c r="B1519" s="1126"/>
      <c r="C1519" s="1127"/>
      <c r="D1519" s="1127"/>
      <c r="E1519" s="1126"/>
      <c r="F1519" s="811"/>
      <c r="G1519" s="1128"/>
      <c r="H1519" s="811"/>
      <c r="I1519" s="812"/>
    </row>
    <row r="1520" spans="1:9" s="786" customFormat="1" x14ac:dyDescent="0.25">
      <c r="A1520" s="1125"/>
      <c r="B1520" s="1126"/>
      <c r="C1520" s="1127"/>
      <c r="D1520" s="1127"/>
      <c r="E1520" s="1126"/>
      <c r="F1520" s="811"/>
      <c r="G1520" s="1128"/>
      <c r="H1520" s="811"/>
      <c r="I1520" s="812"/>
    </row>
    <row r="1521" spans="1:9" s="786" customFormat="1" x14ac:dyDescent="0.25">
      <c r="A1521" s="1125"/>
      <c r="B1521" s="1126"/>
      <c r="C1521" s="1127"/>
      <c r="D1521" s="1127"/>
      <c r="E1521" s="1126"/>
      <c r="F1521" s="811"/>
      <c r="G1521" s="1128"/>
      <c r="H1521" s="811"/>
      <c r="I1521" s="812"/>
    </row>
    <row r="1522" spans="1:9" s="786" customFormat="1" x14ac:dyDescent="0.25">
      <c r="A1522" s="1125"/>
      <c r="B1522" s="1126"/>
      <c r="C1522" s="1127"/>
      <c r="D1522" s="1127"/>
      <c r="E1522" s="1126"/>
      <c r="F1522" s="811"/>
      <c r="G1522" s="1128"/>
      <c r="H1522" s="811"/>
      <c r="I1522" s="812"/>
    </row>
    <row r="1523" spans="1:9" s="786" customFormat="1" x14ac:dyDescent="0.25">
      <c r="A1523" s="1125"/>
      <c r="B1523" s="1126"/>
      <c r="C1523" s="1127"/>
      <c r="D1523" s="1127"/>
      <c r="E1523" s="1126"/>
      <c r="F1523" s="811"/>
      <c r="G1523" s="1128"/>
      <c r="H1523" s="811"/>
      <c r="I1523" s="812"/>
    </row>
    <row r="1524" spans="1:9" s="786" customFormat="1" x14ac:dyDescent="0.25">
      <c r="A1524" s="1125"/>
      <c r="B1524" s="1126"/>
      <c r="C1524" s="1127"/>
      <c r="D1524" s="1127"/>
      <c r="E1524" s="1126"/>
      <c r="F1524" s="811"/>
      <c r="G1524" s="1128"/>
      <c r="H1524" s="811"/>
      <c r="I1524" s="812"/>
    </row>
    <row r="1525" spans="1:9" s="786" customFormat="1" x14ac:dyDescent="0.25">
      <c r="A1525" s="1125"/>
      <c r="B1525" s="1126"/>
      <c r="C1525" s="1127"/>
      <c r="D1525" s="1127"/>
      <c r="E1525" s="1126"/>
      <c r="F1525" s="811"/>
      <c r="G1525" s="1128"/>
      <c r="H1525" s="811"/>
      <c r="I1525" s="812"/>
    </row>
    <row r="1526" spans="1:9" s="786" customFormat="1" x14ac:dyDescent="0.25">
      <c r="A1526" s="1125"/>
      <c r="B1526" s="1126"/>
      <c r="C1526" s="1127"/>
      <c r="D1526" s="1127"/>
      <c r="E1526" s="1126"/>
      <c r="F1526" s="811"/>
      <c r="G1526" s="1128"/>
      <c r="H1526" s="811"/>
      <c r="I1526" s="812"/>
    </row>
    <row r="1527" spans="1:9" s="786" customFormat="1" x14ac:dyDescent="0.25">
      <c r="A1527" s="1125"/>
      <c r="B1527" s="1126"/>
      <c r="C1527" s="1127"/>
      <c r="D1527" s="1127"/>
      <c r="E1527" s="1126"/>
      <c r="F1527" s="811"/>
      <c r="G1527" s="1128"/>
      <c r="H1527" s="811"/>
      <c r="I1527" s="812"/>
    </row>
    <row r="1528" spans="1:9" s="786" customFormat="1" x14ac:dyDescent="0.25">
      <c r="A1528" s="1125"/>
      <c r="B1528" s="1126"/>
      <c r="C1528" s="1127"/>
      <c r="D1528" s="1127"/>
      <c r="E1528" s="1126"/>
      <c r="F1528" s="811"/>
      <c r="G1528" s="1128"/>
      <c r="H1528" s="811"/>
      <c r="I1528" s="812"/>
    </row>
    <row r="1529" spans="1:9" s="786" customFormat="1" x14ac:dyDescent="0.25">
      <c r="A1529" s="1125"/>
      <c r="B1529" s="1126"/>
      <c r="C1529" s="1127"/>
      <c r="D1529" s="1127"/>
      <c r="E1529" s="1126"/>
      <c r="F1529" s="811"/>
      <c r="G1529" s="1128"/>
      <c r="H1529" s="811"/>
      <c r="I1529" s="812"/>
    </row>
    <row r="1530" spans="1:9" s="786" customFormat="1" x14ac:dyDescent="0.25">
      <c r="A1530" s="1125"/>
      <c r="B1530" s="1126"/>
      <c r="C1530" s="1127"/>
      <c r="D1530" s="1127"/>
      <c r="E1530" s="1126"/>
      <c r="F1530" s="811"/>
      <c r="G1530" s="1128"/>
      <c r="H1530" s="811"/>
      <c r="I1530" s="812"/>
    </row>
    <row r="1531" spans="1:9" s="786" customFormat="1" x14ac:dyDescent="0.25">
      <c r="A1531" s="1125"/>
      <c r="B1531" s="1126"/>
      <c r="C1531" s="1127"/>
      <c r="D1531" s="1127"/>
      <c r="E1531" s="1126"/>
      <c r="F1531" s="811"/>
      <c r="G1531" s="1128"/>
      <c r="H1531" s="811"/>
      <c r="I1531" s="812"/>
    </row>
    <row r="1532" spans="1:9" s="786" customFormat="1" x14ac:dyDescent="0.25">
      <c r="A1532" s="1125"/>
      <c r="B1532" s="1126"/>
      <c r="C1532" s="1127"/>
      <c r="D1532" s="1127"/>
      <c r="E1532" s="1126"/>
      <c r="F1532" s="811"/>
      <c r="G1532" s="1128"/>
      <c r="H1532" s="811"/>
      <c r="I1532" s="812"/>
    </row>
    <row r="1533" spans="1:9" s="786" customFormat="1" x14ac:dyDescent="0.25">
      <c r="A1533" s="1125"/>
      <c r="B1533" s="1126"/>
      <c r="C1533" s="1127"/>
      <c r="D1533" s="1127"/>
      <c r="E1533" s="1126"/>
      <c r="F1533" s="811"/>
      <c r="G1533" s="1128"/>
      <c r="H1533" s="811"/>
      <c r="I1533" s="812"/>
    </row>
    <row r="1534" spans="1:9" s="786" customFormat="1" x14ac:dyDescent="0.25">
      <c r="A1534" s="1125"/>
      <c r="B1534" s="1126"/>
      <c r="C1534" s="1127"/>
      <c r="D1534" s="1127"/>
      <c r="E1534" s="1126"/>
      <c r="F1534" s="811"/>
      <c r="G1534" s="1128"/>
      <c r="H1534" s="811"/>
      <c r="I1534" s="812"/>
    </row>
    <row r="1535" spans="1:9" s="786" customFormat="1" x14ac:dyDescent="0.25">
      <c r="A1535" s="1125"/>
      <c r="B1535" s="1126"/>
      <c r="C1535" s="1127"/>
      <c r="D1535" s="1127"/>
      <c r="E1535" s="1126"/>
      <c r="F1535" s="811"/>
      <c r="G1535" s="1128"/>
      <c r="H1535" s="811"/>
      <c r="I1535" s="812"/>
    </row>
    <row r="1536" spans="1:9" s="786" customFormat="1" x14ac:dyDescent="0.25">
      <c r="A1536" s="1125"/>
      <c r="B1536" s="1126"/>
      <c r="C1536" s="1127"/>
      <c r="D1536" s="1127"/>
      <c r="E1536" s="1126"/>
      <c r="F1536" s="811"/>
      <c r="G1536" s="1128"/>
      <c r="H1536" s="811"/>
      <c r="I1536" s="812"/>
    </row>
    <row r="1537" spans="1:9" s="786" customFormat="1" x14ac:dyDescent="0.25">
      <c r="A1537" s="1125"/>
      <c r="B1537" s="1126"/>
      <c r="C1537" s="1127"/>
      <c r="D1537" s="1127"/>
      <c r="E1537" s="1126"/>
      <c r="F1537" s="811"/>
      <c r="G1537" s="1128"/>
      <c r="H1537" s="811"/>
      <c r="I1537" s="812"/>
    </row>
    <row r="1538" spans="1:9" s="786" customFormat="1" x14ac:dyDescent="0.25">
      <c r="A1538" s="1125"/>
      <c r="B1538" s="1126"/>
      <c r="C1538" s="1127"/>
      <c r="D1538" s="1127"/>
      <c r="E1538" s="1126"/>
      <c r="F1538" s="811"/>
      <c r="G1538" s="1128"/>
      <c r="H1538" s="811"/>
      <c r="I1538" s="812"/>
    </row>
    <row r="1539" spans="1:9" s="786" customFormat="1" x14ac:dyDescent="0.25">
      <c r="A1539" s="1125"/>
      <c r="B1539" s="1126"/>
      <c r="C1539" s="1127"/>
      <c r="D1539" s="1127"/>
      <c r="E1539" s="1126"/>
      <c r="F1539" s="811"/>
      <c r="G1539" s="1128"/>
      <c r="H1539" s="811"/>
      <c r="I1539" s="812"/>
    </row>
    <row r="1540" spans="1:9" s="786" customFormat="1" x14ac:dyDescent="0.25">
      <c r="A1540" s="1125"/>
      <c r="B1540" s="1126"/>
      <c r="C1540" s="1127"/>
      <c r="D1540" s="1127"/>
      <c r="E1540" s="1126"/>
      <c r="F1540" s="811"/>
      <c r="G1540" s="1128"/>
      <c r="H1540" s="811"/>
      <c r="I1540" s="812"/>
    </row>
    <row r="1541" spans="1:9" s="786" customFormat="1" x14ac:dyDescent="0.25">
      <c r="A1541" s="1125"/>
      <c r="B1541" s="1126"/>
      <c r="C1541" s="1127"/>
      <c r="D1541" s="1127"/>
      <c r="E1541" s="1126"/>
      <c r="F1541" s="811"/>
      <c r="G1541" s="1128"/>
      <c r="H1541" s="811"/>
      <c r="I1541" s="812"/>
    </row>
    <row r="1542" spans="1:9" s="786" customFormat="1" x14ac:dyDescent="0.25">
      <c r="A1542" s="1125"/>
      <c r="B1542" s="1126"/>
      <c r="C1542" s="1127"/>
      <c r="D1542" s="1127"/>
      <c r="E1542" s="1126"/>
      <c r="F1542" s="811"/>
      <c r="G1542" s="1128"/>
      <c r="H1542" s="811"/>
      <c r="I1542" s="812"/>
    </row>
    <row r="1543" spans="1:9" s="786" customFormat="1" x14ac:dyDescent="0.25">
      <c r="A1543" s="1125"/>
      <c r="B1543" s="1126"/>
      <c r="C1543" s="1127"/>
      <c r="D1543" s="1127"/>
      <c r="E1543" s="1126"/>
      <c r="F1543" s="811"/>
      <c r="G1543" s="1128"/>
      <c r="H1543" s="811"/>
      <c r="I1543" s="812"/>
    </row>
    <row r="1544" spans="1:9" s="786" customFormat="1" x14ac:dyDescent="0.25">
      <c r="A1544" s="1125"/>
      <c r="B1544" s="1126"/>
      <c r="C1544" s="1127"/>
      <c r="D1544" s="1127"/>
      <c r="E1544" s="1126"/>
      <c r="F1544" s="811"/>
      <c r="G1544" s="1128"/>
      <c r="H1544" s="811"/>
      <c r="I1544" s="812"/>
    </row>
    <row r="1545" spans="1:9" s="786" customFormat="1" x14ac:dyDescent="0.25">
      <c r="A1545" s="1125"/>
      <c r="B1545" s="1126"/>
      <c r="C1545" s="1127"/>
      <c r="D1545" s="1127"/>
      <c r="E1545" s="1126"/>
      <c r="F1545" s="811"/>
      <c r="G1545" s="1128"/>
      <c r="H1545" s="811"/>
      <c r="I1545" s="812"/>
    </row>
    <row r="1546" spans="1:9" s="786" customFormat="1" x14ac:dyDescent="0.25">
      <c r="A1546" s="1125"/>
      <c r="B1546" s="1126"/>
      <c r="C1546" s="1127"/>
      <c r="D1546" s="1127"/>
      <c r="E1546" s="1126"/>
      <c r="F1546" s="811"/>
      <c r="G1546" s="1128"/>
      <c r="H1546" s="811"/>
      <c r="I1546" s="812"/>
    </row>
    <row r="1547" spans="1:9" s="786" customFormat="1" x14ac:dyDescent="0.25">
      <c r="A1547" s="1125"/>
      <c r="B1547" s="1126"/>
      <c r="C1547" s="1127"/>
      <c r="D1547" s="1127"/>
      <c r="E1547" s="1126"/>
      <c r="F1547" s="811"/>
      <c r="G1547" s="1128"/>
      <c r="H1547" s="811"/>
      <c r="I1547" s="812"/>
    </row>
    <row r="1548" spans="1:9" s="786" customFormat="1" x14ac:dyDescent="0.25">
      <c r="A1548" s="1125"/>
      <c r="B1548" s="1126"/>
      <c r="C1548" s="1127"/>
      <c r="D1548" s="1127"/>
      <c r="E1548" s="1126"/>
      <c r="F1548" s="811"/>
      <c r="G1548" s="1128"/>
      <c r="H1548" s="811"/>
      <c r="I1548" s="812"/>
    </row>
    <row r="1549" spans="1:9" s="786" customFormat="1" x14ac:dyDescent="0.25">
      <c r="A1549" s="1125"/>
      <c r="B1549" s="1126"/>
      <c r="C1549" s="1127"/>
      <c r="D1549" s="1127"/>
      <c r="E1549" s="1126"/>
      <c r="F1549" s="811"/>
      <c r="G1549" s="1128"/>
      <c r="H1549" s="811"/>
      <c r="I1549" s="812"/>
    </row>
    <row r="1550" spans="1:9" s="786" customFormat="1" x14ac:dyDescent="0.25">
      <c r="A1550" s="1125"/>
      <c r="B1550" s="1126"/>
      <c r="C1550" s="1127"/>
      <c r="D1550" s="1127"/>
      <c r="E1550" s="1126"/>
      <c r="F1550" s="811"/>
      <c r="G1550" s="1128"/>
      <c r="H1550" s="811"/>
      <c r="I1550" s="812"/>
    </row>
    <row r="1551" spans="1:9" s="786" customFormat="1" x14ac:dyDescent="0.25">
      <c r="A1551" s="1125"/>
      <c r="B1551" s="1126"/>
      <c r="C1551" s="1127"/>
      <c r="D1551" s="1127"/>
      <c r="E1551" s="1126"/>
      <c r="F1551" s="811"/>
      <c r="G1551" s="1128"/>
      <c r="H1551" s="811"/>
      <c r="I1551" s="812"/>
    </row>
    <row r="1552" spans="1:9" s="786" customFormat="1" x14ac:dyDescent="0.25">
      <c r="A1552" s="1125"/>
      <c r="B1552" s="1126"/>
      <c r="C1552" s="1127"/>
      <c r="D1552" s="1127"/>
      <c r="E1552" s="1126"/>
      <c r="F1552" s="811"/>
      <c r="G1552" s="1128"/>
      <c r="H1552" s="811"/>
      <c r="I1552" s="812"/>
    </row>
    <row r="1553" spans="1:9" s="786" customFormat="1" x14ac:dyDescent="0.25">
      <c r="A1553" s="1125"/>
      <c r="B1553" s="1126"/>
      <c r="C1553" s="1127"/>
      <c r="D1553" s="1127"/>
      <c r="E1553" s="1126"/>
      <c r="F1553" s="811"/>
      <c r="G1553" s="1128"/>
      <c r="H1553" s="811"/>
      <c r="I1553" s="812"/>
    </row>
    <row r="1554" spans="1:9" s="786" customFormat="1" x14ac:dyDescent="0.25">
      <c r="A1554" s="1125"/>
      <c r="B1554" s="1126"/>
      <c r="C1554" s="1127"/>
      <c r="D1554" s="1127"/>
      <c r="E1554" s="1126"/>
      <c r="F1554" s="811"/>
      <c r="G1554" s="1128"/>
      <c r="H1554" s="811"/>
      <c r="I1554" s="812"/>
    </row>
    <row r="1555" spans="1:9" s="786" customFormat="1" x14ac:dyDescent="0.25">
      <c r="A1555" s="1125"/>
      <c r="B1555" s="1126"/>
      <c r="C1555" s="1127"/>
      <c r="D1555" s="1127"/>
      <c r="E1555" s="1126"/>
      <c r="F1555" s="811"/>
      <c r="G1555" s="1128"/>
      <c r="H1555" s="811"/>
      <c r="I1555" s="812"/>
    </row>
    <row r="1556" spans="1:9" s="786" customFormat="1" x14ac:dyDescent="0.25">
      <c r="A1556" s="1125"/>
      <c r="B1556" s="1126"/>
      <c r="C1556" s="1127"/>
      <c r="D1556" s="1127"/>
      <c r="E1556" s="1126"/>
      <c r="F1556" s="811"/>
      <c r="G1556" s="1128"/>
      <c r="H1556" s="811"/>
      <c r="I1556" s="812"/>
    </row>
    <row r="1557" spans="1:9" s="786" customFormat="1" x14ac:dyDescent="0.25">
      <c r="A1557" s="1125"/>
      <c r="B1557" s="1126"/>
      <c r="C1557" s="1127"/>
      <c r="D1557" s="1127"/>
      <c r="E1557" s="1126"/>
      <c r="F1557" s="811"/>
      <c r="G1557" s="1128"/>
      <c r="H1557" s="811"/>
      <c r="I1557" s="812"/>
    </row>
    <row r="1558" spans="1:9" s="786" customFormat="1" x14ac:dyDescent="0.25">
      <c r="A1558" s="1125"/>
      <c r="B1558" s="1126"/>
      <c r="C1558" s="1127"/>
      <c r="D1558" s="1127"/>
      <c r="E1558" s="1126"/>
      <c r="F1558" s="811"/>
      <c r="G1558" s="1128"/>
      <c r="H1558" s="811"/>
      <c r="I1558" s="812"/>
    </row>
    <row r="1559" spans="1:9" s="786" customFormat="1" x14ac:dyDescent="0.25">
      <c r="A1559" s="1125"/>
      <c r="B1559" s="1126"/>
      <c r="C1559" s="1127"/>
      <c r="D1559" s="1127"/>
      <c r="E1559" s="1126"/>
      <c r="F1559" s="811"/>
      <c r="G1559" s="1128"/>
      <c r="H1559" s="811"/>
      <c r="I1559" s="812"/>
    </row>
    <row r="1560" spans="1:9" s="786" customFormat="1" x14ac:dyDescent="0.25">
      <c r="A1560" s="1125"/>
      <c r="B1560" s="1126"/>
      <c r="C1560" s="1127"/>
      <c r="D1560" s="1127"/>
      <c r="E1560" s="1126"/>
      <c r="F1560" s="811"/>
      <c r="G1560" s="1128"/>
      <c r="H1560" s="811"/>
      <c r="I1560" s="812"/>
    </row>
    <row r="1561" spans="1:9" s="786" customFormat="1" x14ac:dyDescent="0.25">
      <c r="A1561" s="1125"/>
      <c r="B1561" s="1126"/>
      <c r="C1561" s="1127"/>
      <c r="D1561" s="1127"/>
      <c r="E1561" s="1126"/>
      <c r="F1561" s="811"/>
      <c r="G1561" s="1128"/>
      <c r="H1561" s="811"/>
      <c r="I1561" s="812"/>
    </row>
    <row r="1562" spans="1:9" s="786" customFormat="1" x14ac:dyDescent="0.25">
      <c r="A1562" s="1125"/>
      <c r="B1562" s="1126"/>
      <c r="C1562" s="1127"/>
      <c r="D1562" s="1127"/>
      <c r="E1562" s="1126"/>
      <c r="F1562" s="811"/>
      <c r="G1562" s="1128"/>
      <c r="H1562" s="811"/>
      <c r="I1562" s="812"/>
    </row>
    <row r="1563" spans="1:9" s="786" customFormat="1" x14ac:dyDescent="0.25">
      <c r="A1563" s="1125"/>
      <c r="B1563" s="1126"/>
      <c r="C1563" s="1127"/>
      <c r="D1563" s="1127"/>
      <c r="E1563" s="1126"/>
      <c r="F1563" s="811"/>
      <c r="G1563" s="1128"/>
      <c r="H1563" s="811"/>
      <c r="I1563" s="812"/>
    </row>
    <row r="1564" spans="1:9" s="786" customFormat="1" x14ac:dyDescent="0.25">
      <c r="A1564" s="1125"/>
      <c r="B1564" s="1126"/>
      <c r="C1564" s="1127"/>
      <c r="D1564" s="1127"/>
      <c r="E1564" s="1126"/>
      <c r="F1564" s="811"/>
      <c r="G1564" s="1128"/>
      <c r="H1564" s="811"/>
      <c r="I1564" s="812"/>
    </row>
    <row r="1565" spans="1:9" s="786" customFormat="1" x14ac:dyDescent="0.25">
      <c r="A1565" s="1125"/>
      <c r="B1565" s="1126"/>
      <c r="C1565" s="1127"/>
      <c r="D1565" s="1127"/>
      <c r="E1565" s="1126"/>
      <c r="F1565" s="811"/>
      <c r="G1565" s="1128"/>
      <c r="H1565" s="811"/>
      <c r="I1565" s="812"/>
    </row>
    <row r="1566" spans="1:9" s="786" customFormat="1" x14ac:dyDescent="0.25">
      <c r="A1566" s="1125"/>
      <c r="B1566" s="1126"/>
      <c r="C1566" s="1127"/>
      <c r="D1566" s="1127"/>
      <c r="E1566" s="1126"/>
      <c r="F1566" s="811"/>
      <c r="G1566" s="1128"/>
      <c r="H1566" s="811"/>
      <c r="I1566" s="812"/>
    </row>
    <row r="1567" spans="1:9" s="786" customFormat="1" x14ac:dyDescent="0.25">
      <c r="A1567" s="1125"/>
      <c r="B1567" s="1126"/>
      <c r="C1567" s="1127"/>
      <c r="D1567" s="1127"/>
      <c r="E1567" s="1126"/>
      <c r="F1567" s="811"/>
      <c r="G1567" s="1128"/>
      <c r="H1567" s="811"/>
      <c r="I1567" s="812"/>
    </row>
    <row r="1568" spans="1:9" s="786" customFormat="1" x14ac:dyDescent="0.25">
      <c r="A1568" s="1125"/>
      <c r="B1568" s="1126"/>
      <c r="C1568" s="1127"/>
      <c r="D1568" s="1127"/>
      <c r="E1568" s="1126"/>
      <c r="F1568" s="811"/>
      <c r="G1568" s="1128"/>
      <c r="H1568" s="811"/>
      <c r="I1568" s="812"/>
    </row>
    <row r="1569" spans="1:9" s="786" customFormat="1" x14ac:dyDescent="0.25">
      <c r="A1569" s="1125"/>
      <c r="B1569" s="1126"/>
      <c r="C1569" s="1127"/>
      <c r="D1569" s="1127"/>
      <c r="E1569" s="1126"/>
      <c r="F1569" s="811"/>
      <c r="G1569" s="1128"/>
      <c r="H1569" s="811"/>
      <c r="I1569" s="812"/>
    </row>
    <row r="1570" spans="1:9" s="786" customFormat="1" x14ac:dyDescent="0.25">
      <c r="A1570" s="1125"/>
      <c r="B1570" s="1126"/>
      <c r="C1570" s="1127"/>
      <c r="D1570" s="1127"/>
      <c r="E1570" s="1126"/>
      <c r="F1570" s="811"/>
      <c r="G1570" s="1128"/>
      <c r="H1570" s="811"/>
      <c r="I1570" s="812"/>
    </row>
    <row r="1571" spans="1:9" s="786" customFormat="1" x14ac:dyDescent="0.25">
      <c r="A1571" s="1125"/>
      <c r="B1571" s="1126"/>
      <c r="C1571" s="1127"/>
      <c r="D1571" s="1127"/>
      <c r="E1571" s="1126"/>
      <c r="F1571" s="811"/>
      <c r="G1571" s="1128"/>
      <c r="H1571" s="811"/>
      <c r="I1571" s="812"/>
    </row>
    <row r="1572" spans="1:9" s="786" customFormat="1" x14ac:dyDescent="0.25">
      <c r="A1572" s="1125"/>
      <c r="B1572" s="1126"/>
      <c r="C1572" s="1127"/>
      <c r="D1572" s="1127"/>
      <c r="E1572" s="1126"/>
      <c r="F1572" s="811"/>
      <c r="G1572" s="1128"/>
      <c r="H1572" s="811"/>
      <c r="I1572" s="812"/>
    </row>
    <row r="1573" spans="1:9" s="786" customFormat="1" x14ac:dyDescent="0.25">
      <c r="A1573" s="1125"/>
      <c r="B1573" s="1126"/>
      <c r="C1573" s="1127"/>
      <c r="D1573" s="1127"/>
      <c r="E1573" s="1126"/>
      <c r="F1573" s="811"/>
      <c r="G1573" s="1128"/>
      <c r="H1573" s="811"/>
      <c r="I1573" s="812"/>
    </row>
    <row r="1574" spans="1:9" s="786" customFormat="1" x14ac:dyDescent="0.25">
      <c r="A1574" s="1125"/>
      <c r="B1574" s="1126"/>
      <c r="C1574" s="1127"/>
      <c r="D1574" s="1127"/>
      <c r="E1574" s="1126"/>
      <c r="F1574" s="811"/>
      <c r="G1574" s="1128"/>
      <c r="H1574" s="811"/>
      <c r="I1574" s="812"/>
    </row>
    <row r="1575" spans="1:9" s="786" customFormat="1" x14ac:dyDescent="0.25">
      <c r="A1575" s="1125"/>
      <c r="B1575" s="1126"/>
      <c r="C1575" s="1127"/>
      <c r="D1575" s="1127"/>
      <c r="E1575" s="1126"/>
      <c r="F1575" s="811"/>
      <c r="G1575" s="1128"/>
      <c r="H1575" s="811"/>
      <c r="I1575" s="812"/>
    </row>
    <row r="1576" spans="1:9" s="786" customFormat="1" x14ac:dyDescent="0.25">
      <c r="A1576" s="1125"/>
      <c r="B1576" s="1126"/>
      <c r="C1576" s="1127"/>
      <c r="D1576" s="1127"/>
      <c r="E1576" s="1126"/>
      <c r="F1576" s="811"/>
      <c r="G1576" s="1128"/>
      <c r="H1576" s="811"/>
      <c r="I1576" s="812"/>
    </row>
    <row r="1577" spans="1:9" s="786" customFormat="1" x14ac:dyDescent="0.25">
      <c r="A1577" s="1125"/>
      <c r="B1577" s="1126"/>
      <c r="C1577" s="1127"/>
      <c r="D1577" s="1127"/>
      <c r="E1577" s="1126"/>
      <c r="F1577" s="811"/>
      <c r="G1577" s="1128"/>
      <c r="H1577" s="811"/>
      <c r="I1577" s="812"/>
    </row>
    <row r="1578" spans="1:9" s="786" customFormat="1" x14ac:dyDescent="0.25">
      <c r="A1578" s="1125"/>
      <c r="B1578" s="1126"/>
      <c r="C1578" s="1127"/>
      <c r="D1578" s="1127"/>
      <c r="E1578" s="1126"/>
      <c r="F1578" s="811"/>
      <c r="G1578" s="1128"/>
      <c r="H1578" s="811"/>
      <c r="I1578" s="812"/>
    </row>
    <row r="1579" spans="1:9" s="786" customFormat="1" x14ac:dyDescent="0.25">
      <c r="A1579" s="1125"/>
      <c r="B1579" s="1126"/>
      <c r="C1579" s="1127"/>
      <c r="D1579" s="1127"/>
      <c r="E1579" s="1126"/>
      <c r="F1579" s="811"/>
      <c r="G1579" s="1128"/>
      <c r="H1579" s="811"/>
      <c r="I1579" s="812"/>
    </row>
    <row r="1580" spans="1:9" s="786" customFormat="1" x14ac:dyDescent="0.25">
      <c r="A1580" s="1125"/>
      <c r="B1580" s="1126"/>
      <c r="C1580" s="1127"/>
      <c r="D1580" s="1127"/>
      <c r="E1580" s="1126"/>
      <c r="F1580" s="811"/>
      <c r="G1580" s="1128"/>
      <c r="H1580" s="811"/>
      <c r="I1580" s="812"/>
    </row>
    <row r="1581" spans="1:9" s="786" customFormat="1" x14ac:dyDescent="0.25">
      <c r="A1581" s="1125"/>
      <c r="B1581" s="1126"/>
      <c r="C1581" s="1127"/>
      <c r="D1581" s="1127"/>
      <c r="E1581" s="1126"/>
      <c r="F1581" s="811"/>
      <c r="G1581" s="1128"/>
      <c r="H1581" s="811"/>
      <c r="I1581" s="812"/>
    </row>
    <row r="1582" spans="1:9" s="786" customFormat="1" x14ac:dyDescent="0.25">
      <c r="A1582" s="1125"/>
      <c r="B1582" s="1126"/>
      <c r="C1582" s="1127"/>
      <c r="D1582" s="1127"/>
      <c r="E1582" s="1126"/>
      <c r="F1582" s="811"/>
      <c r="G1582" s="1128"/>
      <c r="H1582" s="811"/>
      <c r="I1582" s="812"/>
    </row>
    <row r="1583" spans="1:9" s="786" customFormat="1" x14ac:dyDescent="0.25">
      <c r="A1583" s="1125"/>
      <c r="B1583" s="1126"/>
      <c r="C1583" s="1127"/>
      <c r="D1583" s="1127"/>
      <c r="E1583" s="1126"/>
      <c r="F1583" s="811"/>
      <c r="G1583" s="1128"/>
      <c r="H1583" s="811"/>
      <c r="I1583" s="812"/>
    </row>
    <row r="1584" spans="1:9" s="786" customFormat="1" x14ac:dyDescent="0.25">
      <c r="A1584" s="1125"/>
      <c r="B1584" s="1126"/>
      <c r="C1584" s="1127"/>
      <c r="D1584" s="1127"/>
      <c r="E1584" s="1126"/>
      <c r="F1584" s="811"/>
      <c r="G1584" s="1128"/>
      <c r="H1584" s="811"/>
      <c r="I1584" s="812"/>
    </row>
    <row r="1585" spans="1:9" s="786" customFormat="1" x14ac:dyDescent="0.25">
      <c r="A1585" s="1125"/>
      <c r="B1585" s="1126"/>
      <c r="C1585" s="1127"/>
      <c r="D1585" s="1127"/>
      <c r="E1585" s="1126"/>
      <c r="F1585" s="811"/>
      <c r="G1585" s="1128"/>
      <c r="H1585" s="811"/>
      <c r="I1585" s="812"/>
    </row>
    <row r="1586" spans="1:9" s="786" customFormat="1" x14ac:dyDescent="0.25">
      <c r="A1586" s="1125"/>
      <c r="B1586" s="1126"/>
      <c r="C1586" s="1127"/>
      <c r="D1586" s="1127"/>
      <c r="E1586" s="1126"/>
      <c r="F1586" s="811"/>
      <c r="G1586" s="1128"/>
      <c r="H1586" s="811"/>
      <c r="I1586" s="812"/>
    </row>
    <row r="1587" spans="1:9" s="786" customFormat="1" x14ac:dyDescent="0.25">
      <c r="A1587" s="1125"/>
      <c r="B1587" s="1126"/>
      <c r="C1587" s="1127"/>
      <c r="D1587" s="1127"/>
      <c r="E1587" s="1126"/>
      <c r="F1587" s="811"/>
      <c r="G1587" s="1128"/>
      <c r="H1587" s="811"/>
      <c r="I1587" s="812"/>
    </row>
    <row r="1588" spans="1:9" s="786" customFormat="1" x14ac:dyDescent="0.25">
      <c r="A1588" s="1125"/>
      <c r="B1588" s="1126"/>
      <c r="C1588" s="1127"/>
      <c r="D1588" s="1127"/>
      <c r="E1588" s="1126"/>
      <c r="F1588" s="811"/>
      <c r="G1588" s="1128"/>
      <c r="H1588" s="811"/>
      <c r="I1588" s="812"/>
    </row>
    <row r="1589" spans="1:9" s="786" customFormat="1" x14ac:dyDescent="0.25">
      <c r="A1589" s="1125"/>
      <c r="B1589" s="1126"/>
      <c r="C1589" s="1127"/>
      <c r="D1589" s="1127"/>
      <c r="E1589" s="1126"/>
      <c r="F1589" s="811"/>
      <c r="G1589" s="1128"/>
      <c r="H1589" s="811"/>
      <c r="I1589" s="812"/>
    </row>
    <row r="1590" spans="1:9" s="786" customFormat="1" x14ac:dyDescent="0.25">
      <c r="A1590" s="1125"/>
      <c r="B1590" s="1126"/>
      <c r="C1590" s="1127"/>
      <c r="D1590" s="1127"/>
      <c r="E1590" s="1126"/>
      <c r="F1590" s="811"/>
      <c r="G1590" s="1128"/>
      <c r="H1590" s="811"/>
      <c r="I1590" s="812"/>
    </row>
    <row r="1591" spans="1:9" s="786" customFormat="1" x14ac:dyDescent="0.25">
      <c r="A1591" s="1125"/>
      <c r="B1591" s="1126"/>
      <c r="C1591" s="1127"/>
      <c r="D1591" s="1127"/>
      <c r="E1591" s="1126"/>
      <c r="F1591" s="811"/>
      <c r="G1591" s="1128"/>
      <c r="H1591" s="811"/>
      <c r="I1591" s="812"/>
    </row>
    <row r="1592" spans="1:9" s="786" customFormat="1" x14ac:dyDescent="0.25">
      <c r="A1592" s="1125"/>
      <c r="B1592" s="1126"/>
      <c r="C1592" s="1127"/>
      <c r="D1592" s="1127"/>
      <c r="E1592" s="1126"/>
      <c r="F1592" s="811"/>
      <c r="G1592" s="1128"/>
      <c r="H1592" s="811"/>
      <c r="I1592" s="812"/>
    </row>
    <row r="1593" spans="1:9" s="786" customFormat="1" x14ac:dyDescent="0.25">
      <c r="A1593" s="1125"/>
      <c r="B1593" s="1126"/>
      <c r="C1593" s="1127"/>
      <c r="D1593" s="1127"/>
      <c r="E1593" s="1126"/>
      <c r="F1593" s="811"/>
      <c r="G1593" s="1128"/>
      <c r="H1593" s="811"/>
      <c r="I1593" s="812"/>
    </row>
    <row r="1594" spans="1:9" s="786" customFormat="1" x14ac:dyDescent="0.25">
      <c r="A1594" s="1125"/>
      <c r="B1594" s="1126"/>
      <c r="C1594" s="1127"/>
      <c r="D1594" s="1127"/>
      <c r="E1594" s="1126"/>
      <c r="F1594" s="811"/>
      <c r="G1594" s="1128"/>
      <c r="H1594" s="811"/>
      <c r="I1594" s="812"/>
    </row>
    <row r="1595" spans="1:9" s="786" customFormat="1" x14ac:dyDescent="0.25">
      <c r="A1595" s="1125"/>
      <c r="B1595" s="1126"/>
      <c r="C1595" s="1127"/>
      <c r="D1595" s="1127"/>
      <c r="E1595" s="1126"/>
      <c r="F1595" s="811"/>
      <c r="G1595" s="1128"/>
      <c r="H1595" s="811"/>
      <c r="I1595" s="812"/>
    </row>
    <row r="1596" spans="1:9" s="786" customFormat="1" x14ac:dyDescent="0.25">
      <c r="A1596" s="1125"/>
      <c r="B1596" s="1126"/>
      <c r="C1596" s="1127"/>
      <c r="D1596" s="1127"/>
      <c r="E1596" s="1126"/>
      <c r="F1596" s="811"/>
      <c r="G1596" s="1128"/>
      <c r="H1596" s="811"/>
      <c r="I1596" s="812"/>
    </row>
    <row r="1597" spans="1:9" s="786" customFormat="1" x14ac:dyDescent="0.25">
      <c r="A1597" s="1125"/>
      <c r="B1597" s="1126"/>
      <c r="C1597" s="1127"/>
      <c r="D1597" s="1127"/>
      <c r="E1597" s="1126"/>
      <c r="F1597" s="811"/>
      <c r="G1597" s="1128"/>
      <c r="H1597" s="811"/>
      <c r="I1597" s="812"/>
    </row>
    <row r="1598" spans="1:9" s="786" customFormat="1" x14ac:dyDescent="0.25">
      <c r="A1598" s="1125"/>
      <c r="B1598" s="1126"/>
      <c r="C1598" s="1127"/>
      <c r="D1598" s="1127"/>
      <c r="E1598" s="1126"/>
      <c r="F1598" s="811"/>
      <c r="G1598" s="1128"/>
      <c r="H1598" s="811"/>
      <c r="I1598" s="812"/>
    </row>
    <row r="1599" spans="1:9" s="786" customFormat="1" x14ac:dyDescent="0.25">
      <c r="A1599" s="1125"/>
      <c r="B1599" s="1126"/>
      <c r="C1599" s="1127"/>
      <c r="D1599" s="1127"/>
      <c r="E1599" s="1126"/>
      <c r="F1599" s="811"/>
      <c r="G1599" s="1128"/>
      <c r="H1599" s="811"/>
      <c r="I1599" s="812"/>
    </row>
    <row r="1600" spans="1:9" s="786" customFormat="1" x14ac:dyDescent="0.25">
      <c r="A1600" s="1125"/>
      <c r="B1600" s="1126"/>
      <c r="C1600" s="1127"/>
      <c r="D1600" s="1127"/>
      <c r="E1600" s="1126"/>
      <c r="F1600" s="811"/>
      <c r="G1600" s="1128"/>
      <c r="H1600" s="811"/>
      <c r="I1600" s="812"/>
    </row>
    <row r="1601" spans="1:9" s="786" customFormat="1" x14ac:dyDescent="0.25">
      <c r="A1601" s="1125"/>
      <c r="B1601" s="1126"/>
      <c r="C1601" s="1127"/>
      <c r="D1601" s="1127"/>
      <c r="E1601" s="1126"/>
      <c r="F1601" s="811"/>
      <c r="G1601" s="1128"/>
      <c r="H1601" s="811"/>
      <c r="I1601" s="812"/>
    </row>
    <row r="1602" spans="1:9" s="786" customFormat="1" x14ac:dyDescent="0.25">
      <c r="A1602" s="1125"/>
      <c r="B1602" s="1126"/>
      <c r="C1602" s="1127"/>
      <c r="D1602" s="1127"/>
      <c r="E1602" s="1126"/>
      <c r="F1602" s="811"/>
      <c r="G1602" s="1128"/>
      <c r="H1602" s="811"/>
      <c r="I1602" s="812"/>
    </row>
    <row r="1603" spans="1:9" s="786" customFormat="1" x14ac:dyDescent="0.25">
      <c r="A1603" s="1125"/>
      <c r="B1603" s="1126"/>
      <c r="C1603" s="1127"/>
      <c r="D1603" s="1127"/>
      <c r="E1603" s="1126"/>
      <c r="F1603" s="811"/>
      <c r="G1603" s="1128"/>
      <c r="H1603" s="811"/>
      <c r="I1603" s="812"/>
    </row>
    <row r="1604" spans="1:9" s="786" customFormat="1" x14ac:dyDescent="0.25">
      <c r="A1604" s="1125"/>
      <c r="B1604" s="1126"/>
      <c r="C1604" s="1127"/>
      <c r="D1604" s="1127"/>
      <c r="E1604" s="1126"/>
      <c r="F1604" s="811"/>
      <c r="G1604" s="1128"/>
      <c r="H1604" s="811"/>
      <c r="I1604" s="812"/>
    </row>
    <row r="1605" spans="1:9" s="786" customFormat="1" x14ac:dyDescent="0.25">
      <c r="A1605" s="1125"/>
      <c r="B1605" s="1126"/>
      <c r="C1605" s="1127"/>
      <c r="D1605" s="1127"/>
      <c r="E1605" s="1126"/>
      <c r="F1605" s="811"/>
      <c r="G1605" s="1128"/>
      <c r="H1605" s="811"/>
      <c r="I1605" s="812"/>
    </row>
    <row r="1606" spans="1:9" s="786" customFormat="1" x14ac:dyDescent="0.25">
      <c r="A1606" s="1125"/>
      <c r="B1606" s="1126"/>
      <c r="C1606" s="1127"/>
      <c r="D1606" s="1127"/>
      <c r="E1606" s="1126"/>
      <c r="F1606" s="811"/>
      <c r="G1606" s="1128"/>
      <c r="H1606" s="811"/>
      <c r="I1606" s="812"/>
    </row>
    <row r="1607" spans="1:9" s="786" customFormat="1" x14ac:dyDescent="0.25">
      <c r="A1607" s="1125"/>
      <c r="B1607" s="1126"/>
      <c r="C1607" s="1127"/>
      <c r="D1607" s="1127"/>
      <c r="E1607" s="1126"/>
      <c r="F1607" s="811"/>
      <c r="G1607" s="1128"/>
      <c r="H1607" s="811"/>
      <c r="I1607" s="812"/>
    </row>
    <row r="1608" spans="1:9" s="786" customFormat="1" x14ac:dyDescent="0.25">
      <c r="A1608" s="1125"/>
      <c r="B1608" s="1126"/>
      <c r="C1608" s="1127"/>
      <c r="D1608" s="1127"/>
      <c r="E1608" s="1126"/>
      <c r="F1608" s="811"/>
      <c r="G1608" s="1128"/>
      <c r="H1608" s="811"/>
      <c r="I1608" s="812"/>
    </row>
    <row r="1609" spans="1:9" s="786" customFormat="1" x14ac:dyDescent="0.25">
      <c r="A1609" s="1125"/>
      <c r="B1609" s="1126"/>
      <c r="C1609" s="1127"/>
      <c r="D1609" s="1127"/>
      <c r="E1609" s="1126"/>
      <c r="F1609" s="811"/>
      <c r="G1609" s="1128"/>
      <c r="H1609" s="811"/>
      <c r="I1609" s="812"/>
    </row>
    <row r="1610" spans="1:9" s="786" customFormat="1" x14ac:dyDescent="0.25">
      <c r="A1610" s="1125"/>
      <c r="B1610" s="1126"/>
      <c r="C1610" s="1127"/>
      <c r="D1610" s="1127"/>
      <c r="E1610" s="1126"/>
      <c r="F1610" s="811"/>
      <c r="G1610" s="1128"/>
      <c r="H1610" s="811"/>
      <c r="I1610" s="812"/>
    </row>
    <row r="1611" spans="1:9" s="786" customFormat="1" x14ac:dyDescent="0.25">
      <c r="A1611" s="1125"/>
      <c r="B1611" s="1126"/>
      <c r="C1611" s="1127"/>
      <c r="D1611" s="1127"/>
      <c r="E1611" s="1126"/>
      <c r="F1611" s="811"/>
      <c r="G1611" s="1128"/>
      <c r="H1611" s="811"/>
      <c r="I1611" s="812"/>
    </row>
    <row r="1612" spans="1:9" s="786" customFormat="1" x14ac:dyDescent="0.25">
      <c r="A1612" s="1125"/>
      <c r="B1612" s="1126"/>
      <c r="C1612" s="1127"/>
      <c r="D1612" s="1127"/>
      <c r="E1612" s="1126"/>
      <c r="F1612" s="811"/>
      <c r="G1612" s="1128"/>
      <c r="H1612" s="811"/>
      <c r="I1612" s="812"/>
    </row>
    <row r="1613" spans="1:9" s="786" customFormat="1" x14ac:dyDescent="0.25">
      <c r="A1613" s="1125"/>
      <c r="B1613" s="1126"/>
      <c r="C1613" s="1127"/>
      <c r="D1613" s="1127"/>
      <c r="E1613" s="1126"/>
      <c r="F1613" s="811"/>
      <c r="G1613" s="1128"/>
      <c r="H1613" s="811"/>
      <c r="I1613" s="812"/>
    </row>
    <row r="1614" spans="1:9" s="786" customFormat="1" x14ac:dyDescent="0.25">
      <c r="A1614" s="1125"/>
      <c r="B1614" s="1126"/>
      <c r="C1614" s="1127"/>
      <c r="D1614" s="1127"/>
      <c r="E1614" s="1126"/>
      <c r="F1614" s="811"/>
      <c r="G1614" s="1128"/>
      <c r="H1614" s="811"/>
      <c r="I1614" s="812"/>
    </row>
    <row r="1615" spans="1:9" s="786" customFormat="1" x14ac:dyDescent="0.25">
      <c r="A1615" s="1125"/>
      <c r="B1615" s="1126"/>
      <c r="C1615" s="1127"/>
      <c r="D1615" s="1127"/>
      <c r="E1615" s="1126"/>
      <c r="F1615" s="811"/>
      <c r="G1615" s="1128"/>
      <c r="H1615" s="811"/>
      <c r="I1615" s="812"/>
    </row>
    <row r="1616" spans="1:9" s="786" customFormat="1" x14ac:dyDescent="0.25">
      <c r="A1616" s="1125"/>
      <c r="B1616" s="1126"/>
      <c r="C1616" s="1127"/>
      <c r="D1616" s="1127"/>
      <c r="E1616" s="1126"/>
      <c r="F1616" s="811"/>
      <c r="G1616" s="1128"/>
      <c r="H1616" s="811"/>
      <c r="I1616" s="812"/>
    </row>
    <row r="1617" spans="1:9" s="786" customFormat="1" x14ac:dyDescent="0.25">
      <c r="A1617" s="1125"/>
      <c r="B1617" s="1126"/>
      <c r="C1617" s="1127"/>
      <c r="D1617" s="1127"/>
      <c r="E1617" s="1126"/>
      <c r="F1617" s="811"/>
      <c r="G1617" s="1128"/>
      <c r="H1617" s="811"/>
      <c r="I1617" s="812"/>
    </row>
    <row r="1618" spans="1:9" s="786" customFormat="1" x14ac:dyDescent="0.25">
      <c r="A1618" s="1125"/>
      <c r="B1618" s="1126"/>
      <c r="C1618" s="1127"/>
      <c r="D1618" s="1127"/>
      <c r="E1618" s="1126"/>
      <c r="F1618" s="811"/>
      <c r="G1618" s="1128"/>
      <c r="H1618" s="811"/>
      <c r="I1618" s="812"/>
    </row>
    <row r="1619" spans="1:9" s="786" customFormat="1" x14ac:dyDescent="0.25">
      <c r="A1619" s="1125"/>
      <c r="B1619" s="1126"/>
      <c r="C1619" s="1127"/>
      <c r="D1619" s="1127"/>
      <c r="E1619" s="1126"/>
      <c r="F1619" s="811"/>
      <c r="G1619" s="1128"/>
      <c r="H1619" s="811"/>
      <c r="I1619" s="812"/>
    </row>
    <row r="1620" spans="1:9" s="786" customFormat="1" x14ac:dyDescent="0.25">
      <c r="A1620" s="1125"/>
      <c r="B1620" s="1126"/>
      <c r="C1620" s="1127"/>
      <c r="D1620" s="1127"/>
      <c r="E1620" s="1126"/>
      <c r="F1620" s="811"/>
      <c r="G1620" s="1128"/>
      <c r="H1620" s="811"/>
      <c r="I1620" s="812"/>
    </row>
    <row r="1621" spans="1:9" s="786" customFormat="1" x14ac:dyDescent="0.25">
      <c r="A1621" s="1125"/>
      <c r="B1621" s="1126"/>
      <c r="C1621" s="1127"/>
      <c r="D1621" s="1127"/>
      <c r="E1621" s="1126"/>
      <c r="F1621" s="811"/>
      <c r="G1621" s="1128"/>
      <c r="H1621" s="811"/>
      <c r="I1621" s="812"/>
    </row>
    <row r="1622" spans="1:9" s="786" customFormat="1" x14ac:dyDescent="0.25">
      <c r="A1622" s="1125"/>
      <c r="B1622" s="1126"/>
      <c r="C1622" s="1127"/>
      <c r="D1622" s="1127"/>
      <c r="E1622" s="1126"/>
      <c r="F1622" s="811"/>
      <c r="G1622" s="1128"/>
      <c r="H1622" s="811"/>
      <c r="I1622" s="812"/>
    </row>
    <row r="1623" spans="1:9" s="786" customFormat="1" x14ac:dyDescent="0.25">
      <c r="A1623" s="1125"/>
      <c r="B1623" s="1126"/>
      <c r="C1623" s="1127"/>
      <c r="D1623" s="1127"/>
      <c r="E1623" s="1126"/>
      <c r="F1623" s="811"/>
      <c r="G1623" s="1128"/>
      <c r="H1623" s="811"/>
      <c r="I1623" s="812"/>
    </row>
    <row r="1624" spans="1:9" s="786" customFormat="1" x14ac:dyDescent="0.25">
      <c r="A1624" s="1125"/>
      <c r="B1624" s="1126"/>
      <c r="C1624" s="1127"/>
      <c r="D1624" s="1127"/>
      <c r="E1624" s="1126"/>
      <c r="F1624" s="811"/>
      <c r="G1624" s="1128"/>
      <c r="H1624" s="811"/>
      <c r="I1624" s="812"/>
    </row>
    <row r="1625" spans="1:9" s="786" customFormat="1" x14ac:dyDescent="0.25">
      <c r="A1625" s="1125"/>
      <c r="B1625" s="1126"/>
      <c r="C1625" s="1127"/>
      <c r="D1625" s="1127"/>
      <c r="E1625" s="1126"/>
      <c r="F1625" s="811"/>
      <c r="G1625" s="1128"/>
      <c r="H1625" s="811"/>
      <c r="I1625" s="812"/>
    </row>
    <row r="1626" spans="1:9" s="786" customFormat="1" x14ac:dyDescent="0.25">
      <c r="A1626" s="1125"/>
      <c r="B1626" s="1126"/>
      <c r="C1626" s="1127"/>
      <c r="D1626" s="1127"/>
      <c r="E1626" s="1126"/>
      <c r="F1626" s="811"/>
      <c r="G1626" s="1128"/>
      <c r="H1626" s="811"/>
      <c r="I1626" s="812"/>
    </row>
    <row r="1627" spans="1:9" s="786" customFormat="1" x14ac:dyDescent="0.25">
      <c r="A1627" s="1125"/>
      <c r="B1627" s="1126"/>
      <c r="C1627" s="1127"/>
      <c r="D1627" s="1127"/>
      <c r="E1627" s="1126"/>
      <c r="F1627" s="811"/>
      <c r="G1627" s="1128"/>
      <c r="H1627" s="811"/>
      <c r="I1627" s="812"/>
    </row>
    <row r="1628" spans="1:9" s="786" customFormat="1" x14ac:dyDescent="0.25">
      <c r="A1628" s="1125"/>
      <c r="B1628" s="1126"/>
      <c r="C1628" s="1127"/>
      <c r="D1628" s="1127"/>
      <c r="E1628" s="1126"/>
      <c r="F1628" s="811"/>
      <c r="G1628" s="1128"/>
      <c r="H1628" s="811"/>
      <c r="I1628" s="812"/>
    </row>
    <row r="1629" spans="1:9" s="786" customFormat="1" x14ac:dyDescent="0.25">
      <c r="A1629" s="1125"/>
      <c r="B1629" s="1126"/>
      <c r="C1629" s="1127"/>
      <c r="D1629" s="1127"/>
      <c r="E1629" s="1126"/>
      <c r="F1629" s="811"/>
      <c r="G1629" s="1128"/>
      <c r="H1629" s="811"/>
      <c r="I1629" s="812"/>
    </row>
    <row r="1630" spans="1:9" s="786" customFormat="1" x14ac:dyDescent="0.25">
      <c r="A1630" s="1125"/>
      <c r="B1630" s="1126"/>
      <c r="C1630" s="1127"/>
      <c r="D1630" s="1127"/>
      <c r="E1630" s="1126"/>
      <c r="F1630" s="811"/>
      <c r="G1630" s="1128"/>
      <c r="H1630" s="811"/>
      <c r="I1630" s="812"/>
    </row>
    <row r="1631" spans="1:9" s="786" customFormat="1" x14ac:dyDescent="0.25">
      <c r="A1631" s="1125"/>
      <c r="B1631" s="1126"/>
      <c r="C1631" s="1127"/>
      <c r="D1631" s="1127"/>
      <c r="E1631" s="1126"/>
      <c r="F1631" s="811"/>
      <c r="G1631" s="1128"/>
      <c r="H1631" s="811"/>
      <c r="I1631" s="812"/>
    </row>
    <row r="1632" spans="1:9" s="786" customFormat="1" x14ac:dyDescent="0.25">
      <c r="A1632" s="1125"/>
      <c r="B1632" s="1126"/>
      <c r="C1632" s="1127"/>
      <c r="D1632" s="1127"/>
      <c r="E1632" s="1126"/>
      <c r="F1632" s="811"/>
      <c r="G1632" s="1128"/>
      <c r="H1632" s="811"/>
      <c r="I1632" s="812"/>
    </row>
    <row r="1633" spans="1:9" s="786" customFormat="1" x14ac:dyDescent="0.25">
      <c r="A1633" s="1125"/>
      <c r="B1633" s="1126"/>
      <c r="C1633" s="1127"/>
      <c r="D1633" s="1127"/>
      <c r="E1633" s="1126"/>
      <c r="F1633" s="811"/>
      <c r="G1633" s="1128"/>
      <c r="H1633" s="811"/>
      <c r="I1633" s="812"/>
    </row>
    <row r="1634" spans="1:9" s="786" customFormat="1" x14ac:dyDescent="0.25">
      <c r="A1634" s="1125"/>
      <c r="B1634" s="1126"/>
      <c r="C1634" s="1127"/>
      <c r="D1634" s="1127"/>
      <c r="E1634" s="1126"/>
      <c r="F1634" s="811"/>
      <c r="G1634" s="1128"/>
      <c r="H1634" s="811"/>
      <c r="I1634" s="812"/>
    </row>
    <row r="1635" spans="1:9" s="786" customFormat="1" x14ac:dyDescent="0.25">
      <c r="A1635" s="1125"/>
      <c r="B1635" s="1126"/>
      <c r="C1635" s="1127"/>
      <c r="D1635" s="1127"/>
      <c r="E1635" s="1126"/>
      <c r="F1635" s="811"/>
      <c r="G1635" s="1128"/>
      <c r="H1635" s="811"/>
      <c r="I1635" s="812"/>
    </row>
    <row r="1636" spans="1:9" s="786" customFormat="1" x14ac:dyDescent="0.25">
      <c r="A1636" s="1125"/>
      <c r="B1636" s="1126"/>
      <c r="C1636" s="1127"/>
      <c r="D1636" s="1127"/>
      <c r="E1636" s="1126"/>
      <c r="F1636" s="811"/>
      <c r="G1636" s="1128"/>
      <c r="H1636" s="811"/>
      <c r="I1636" s="812"/>
    </row>
    <row r="1637" spans="1:9" s="786" customFormat="1" x14ac:dyDescent="0.25">
      <c r="A1637" s="1125"/>
      <c r="B1637" s="1126"/>
      <c r="C1637" s="1127"/>
      <c r="D1637" s="1127"/>
      <c r="E1637" s="1126"/>
      <c r="F1637" s="811"/>
      <c r="G1637" s="1128"/>
      <c r="H1637" s="811"/>
      <c r="I1637" s="812"/>
    </row>
    <row r="1638" spans="1:9" s="786" customFormat="1" x14ac:dyDescent="0.25">
      <c r="A1638" s="1125"/>
      <c r="B1638" s="1126"/>
      <c r="C1638" s="1127"/>
      <c r="D1638" s="1127"/>
      <c r="E1638" s="1126"/>
      <c r="F1638" s="811"/>
      <c r="G1638" s="1128"/>
      <c r="H1638" s="811"/>
      <c r="I1638" s="812"/>
    </row>
    <row r="1639" spans="1:9" s="786" customFormat="1" x14ac:dyDescent="0.25">
      <c r="A1639" s="1125"/>
      <c r="B1639" s="1126"/>
      <c r="C1639" s="1127"/>
      <c r="D1639" s="1127"/>
      <c r="E1639" s="1126"/>
      <c r="F1639" s="811"/>
      <c r="G1639" s="1128"/>
      <c r="H1639" s="811"/>
      <c r="I1639" s="812"/>
    </row>
    <row r="1640" spans="1:9" s="786" customFormat="1" x14ac:dyDescent="0.25">
      <c r="A1640" s="1125"/>
      <c r="B1640" s="1126"/>
      <c r="C1640" s="1127"/>
      <c r="D1640" s="1127"/>
      <c r="E1640" s="1126"/>
      <c r="F1640" s="811"/>
      <c r="G1640" s="1128"/>
      <c r="H1640" s="811"/>
      <c r="I1640" s="812"/>
    </row>
    <row r="1641" spans="1:9" s="786" customFormat="1" x14ac:dyDescent="0.25">
      <c r="A1641" s="1125"/>
      <c r="B1641" s="1126"/>
      <c r="C1641" s="1127"/>
      <c r="D1641" s="1127"/>
      <c r="E1641" s="1126"/>
      <c r="F1641" s="811"/>
      <c r="G1641" s="1128"/>
      <c r="H1641" s="811"/>
      <c r="I1641" s="812"/>
    </row>
    <row r="1642" spans="1:9" s="786" customFormat="1" x14ac:dyDescent="0.25">
      <c r="A1642" s="1125"/>
      <c r="B1642" s="1126"/>
      <c r="C1642" s="1127"/>
      <c r="D1642" s="1127"/>
      <c r="E1642" s="1126"/>
      <c r="F1642" s="811"/>
      <c r="G1642" s="1128"/>
      <c r="H1642" s="811"/>
      <c r="I1642" s="812"/>
    </row>
    <row r="1643" spans="1:9" s="786" customFormat="1" x14ac:dyDescent="0.25">
      <c r="A1643" s="1125"/>
      <c r="B1643" s="1126"/>
      <c r="C1643" s="1127"/>
      <c r="D1643" s="1127"/>
      <c r="E1643" s="1126"/>
      <c r="F1643" s="811"/>
      <c r="G1643" s="1128"/>
      <c r="H1643" s="811"/>
      <c r="I1643" s="812"/>
    </row>
    <row r="1644" spans="1:9" s="786" customFormat="1" x14ac:dyDescent="0.25">
      <c r="A1644" s="1125"/>
      <c r="B1644" s="1126"/>
      <c r="C1644" s="1127"/>
      <c r="D1644" s="1127"/>
      <c r="E1644" s="1126"/>
      <c r="F1644" s="811"/>
      <c r="G1644" s="1128"/>
      <c r="H1644" s="811"/>
      <c r="I1644" s="812"/>
    </row>
    <row r="1645" spans="1:9" s="786" customFormat="1" x14ac:dyDescent="0.25">
      <c r="A1645" s="1125"/>
      <c r="B1645" s="1126"/>
      <c r="C1645" s="1127"/>
      <c r="D1645" s="1127"/>
      <c r="E1645" s="1126"/>
      <c r="F1645" s="811"/>
      <c r="G1645" s="1128"/>
      <c r="H1645" s="811"/>
      <c r="I1645" s="812"/>
    </row>
    <row r="1646" spans="1:9" s="786" customFormat="1" x14ac:dyDescent="0.25">
      <c r="A1646" s="1125"/>
      <c r="B1646" s="1126"/>
      <c r="C1646" s="1127"/>
      <c r="D1646" s="1127"/>
      <c r="E1646" s="1126"/>
      <c r="F1646" s="811"/>
      <c r="G1646" s="1128"/>
      <c r="H1646" s="811"/>
      <c r="I1646" s="812"/>
    </row>
    <row r="1647" spans="1:9" s="786" customFormat="1" x14ac:dyDescent="0.25">
      <c r="A1647" s="1125"/>
      <c r="B1647" s="1126"/>
      <c r="C1647" s="1127"/>
      <c r="D1647" s="1127"/>
      <c r="E1647" s="1126"/>
      <c r="F1647" s="811"/>
      <c r="G1647" s="1128"/>
      <c r="H1647" s="811"/>
      <c r="I1647" s="812"/>
    </row>
    <row r="1648" spans="1:9" s="786" customFormat="1" x14ac:dyDescent="0.25">
      <c r="A1648" s="1125"/>
      <c r="B1648" s="1126"/>
      <c r="C1648" s="1127"/>
      <c r="D1648" s="1127"/>
      <c r="E1648" s="1126"/>
      <c r="F1648" s="811"/>
      <c r="G1648" s="1128"/>
      <c r="H1648" s="811"/>
      <c r="I1648" s="812"/>
    </row>
    <row r="1649" spans="1:9" s="786" customFormat="1" x14ac:dyDescent="0.25">
      <c r="A1649" s="1125"/>
      <c r="B1649" s="1126"/>
      <c r="C1649" s="1127"/>
      <c r="D1649" s="1127"/>
      <c r="E1649" s="1126"/>
      <c r="F1649" s="811"/>
      <c r="G1649" s="1128"/>
      <c r="H1649" s="811"/>
      <c r="I1649" s="812"/>
    </row>
    <row r="1650" spans="1:9" s="786" customFormat="1" x14ac:dyDescent="0.25">
      <c r="A1650" s="1125"/>
      <c r="B1650" s="1126"/>
      <c r="C1650" s="1127"/>
      <c r="D1650" s="1127"/>
      <c r="E1650" s="1126"/>
      <c r="F1650" s="811"/>
      <c r="G1650" s="1128"/>
      <c r="H1650" s="811"/>
      <c r="I1650" s="812"/>
    </row>
    <row r="1651" spans="1:9" s="786" customFormat="1" x14ac:dyDescent="0.25">
      <c r="A1651" s="1125"/>
      <c r="B1651" s="1126"/>
      <c r="C1651" s="1127"/>
      <c r="D1651" s="1127"/>
      <c r="E1651" s="1126"/>
      <c r="F1651" s="811"/>
      <c r="G1651" s="1128"/>
      <c r="H1651" s="811"/>
      <c r="I1651" s="812"/>
    </row>
    <row r="1652" spans="1:9" s="786" customFormat="1" x14ac:dyDescent="0.25">
      <c r="A1652" s="1125"/>
      <c r="B1652" s="1126"/>
      <c r="C1652" s="1127"/>
      <c r="D1652" s="1127"/>
      <c r="E1652" s="1126"/>
      <c r="F1652" s="811"/>
      <c r="G1652" s="1128"/>
      <c r="H1652" s="811"/>
      <c r="I1652" s="812"/>
    </row>
    <row r="1653" spans="1:9" s="786" customFormat="1" x14ac:dyDescent="0.25">
      <c r="A1653" s="1125"/>
      <c r="B1653" s="1126"/>
      <c r="C1653" s="1127"/>
      <c r="D1653" s="1127"/>
      <c r="E1653" s="1126"/>
      <c r="F1653" s="811"/>
      <c r="G1653" s="1128"/>
      <c r="H1653" s="811"/>
      <c r="I1653" s="812"/>
    </row>
    <row r="1654" spans="1:9" s="786" customFormat="1" x14ac:dyDescent="0.25">
      <c r="A1654" s="1125"/>
      <c r="B1654" s="1126"/>
      <c r="C1654" s="1127"/>
      <c r="D1654" s="1127"/>
      <c r="E1654" s="1126"/>
      <c r="F1654" s="811"/>
      <c r="G1654" s="1128"/>
      <c r="H1654" s="811"/>
      <c r="I1654" s="812"/>
    </row>
    <row r="1655" spans="1:9" s="786" customFormat="1" x14ac:dyDescent="0.25">
      <c r="A1655" s="1125"/>
      <c r="B1655" s="1126"/>
      <c r="C1655" s="1127"/>
      <c r="D1655" s="1127"/>
      <c r="E1655" s="1126"/>
      <c r="F1655" s="811"/>
      <c r="G1655" s="1128"/>
      <c r="H1655" s="811"/>
      <c r="I1655" s="812"/>
    </row>
    <row r="1656" spans="1:9" s="786" customFormat="1" x14ac:dyDescent="0.25">
      <c r="A1656" s="1125"/>
      <c r="B1656" s="1126"/>
      <c r="C1656" s="1127"/>
      <c r="D1656" s="1127"/>
      <c r="E1656" s="1126"/>
      <c r="F1656" s="811"/>
      <c r="G1656" s="1128"/>
      <c r="H1656" s="811"/>
      <c r="I1656" s="812"/>
    </row>
    <row r="1657" spans="1:9" s="786" customFormat="1" x14ac:dyDescent="0.25">
      <c r="A1657" s="1125"/>
      <c r="B1657" s="1126"/>
      <c r="C1657" s="1127"/>
      <c r="D1657" s="1127"/>
      <c r="E1657" s="1126"/>
      <c r="F1657" s="811"/>
      <c r="G1657" s="1128"/>
      <c r="H1657" s="811"/>
      <c r="I1657" s="812"/>
    </row>
    <row r="1658" spans="1:9" s="786" customFormat="1" x14ac:dyDescent="0.25">
      <c r="A1658" s="1125"/>
      <c r="B1658" s="1126"/>
      <c r="C1658" s="1127"/>
      <c r="D1658" s="1127"/>
      <c r="E1658" s="1126"/>
      <c r="F1658" s="811"/>
      <c r="G1658" s="1128"/>
      <c r="H1658" s="811"/>
      <c r="I1658" s="812"/>
    </row>
    <row r="1659" spans="1:9" s="786" customFormat="1" x14ac:dyDescent="0.25">
      <c r="A1659" s="1125"/>
      <c r="B1659" s="1126"/>
      <c r="C1659" s="1127"/>
      <c r="D1659" s="1127"/>
      <c r="E1659" s="1126"/>
      <c r="F1659" s="811"/>
      <c r="G1659" s="1128"/>
      <c r="H1659" s="811"/>
      <c r="I1659" s="812"/>
    </row>
    <row r="1660" spans="1:9" s="786" customFormat="1" x14ac:dyDescent="0.25">
      <c r="A1660" s="1125"/>
      <c r="B1660" s="1126"/>
      <c r="C1660" s="1127"/>
      <c r="D1660" s="1127"/>
      <c r="E1660" s="1126"/>
      <c r="F1660" s="811"/>
      <c r="G1660" s="1128"/>
      <c r="H1660" s="811"/>
      <c r="I1660" s="812"/>
    </row>
    <row r="1661" spans="1:9" s="786" customFormat="1" x14ac:dyDescent="0.25">
      <c r="A1661" s="1125"/>
      <c r="B1661" s="1126"/>
      <c r="C1661" s="1127"/>
      <c r="D1661" s="1127"/>
      <c r="E1661" s="1126"/>
      <c r="F1661" s="811"/>
      <c r="G1661" s="1128"/>
      <c r="H1661" s="811"/>
      <c r="I1661" s="812"/>
    </row>
    <row r="1662" spans="1:9" s="786" customFormat="1" x14ac:dyDescent="0.25">
      <c r="A1662" s="1125"/>
      <c r="B1662" s="1126"/>
      <c r="C1662" s="1127"/>
      <c r="D1662" s="1127"/>
      <c r="E1662" s="1126"/>
      <c r="F1662" s="811"/>
      <c r="G1662" s="1128"/>
      <c r="H1662" s="811"/>
      <c r="I1662" s="812"/>
    </row>
    <row r="1663" spans="1:9" s="786" customFormat="1" x14ac:dyDescent="0.25">
      <c r="A1663" s="1125"/>
      <c r="B1663" s="1126"/>
      <c r="C1663" s="1127"/>
      <c r="D1663" s="1127"/>
      <c r="E1663" s="1126"/>
      <c r="F1663" s="811"/>
      <c r="G1663" s="1128"/>
      <c r="H1663" s="811"/>
      <c r="I1663" s="812"/>
    </row>
    <row r="1664" spans="1:9" s="786" customFormat="1" x14ac:dyDescent="0.25">
      <c r="A1664" s="1125"/>
      <c r="B1664" s="1126"/>
      <c r="C1664" s="1127"/>
      <c r="D1664" s="1127"/>
      <c r="E1664" s="1126"/>
      <c r="F1664" s="811"/>
      <c r="G1664" s="1128"/>
      <c r="H1664" s="811"/>
      <c r="I1664" s="812"/>
    </row>
    <row r="1665" spans="1:9" s="786" customFormat="1" x14ac:dyDescent="0.25">
      <c r="A1665" s="1125"/>
      <c r="B1665" s="1126"/>
      <c r="C1665" s="1127"/>
      <c r="D1665" s="1127"/>
      <c r="E1665" s="1126"/>
      <c r="F1665" s="811"/>
      <c r="G1665" s="1128"/>
      <c r="H1665" s="811"/>
      <c r="I1665" s="812"/>
    </row>
    <row r="1666" spans="1:9" s="786" customFormat="1" x14ac:dyDescent="0.25">
      <c r="A1666" s="1125"/>
      <c r="B1666" s="1126"/>
      <c r="C1666" s="1127"/>
      <c r="D1666" s="1127"/>
      <c r="E1666" s="1126"/>
      <c r="F1666" s="811"/>
      <c r="G1666" s="1128"/>
      <c r="H1666" s="811"/>
      <c r="I1666" s="812"/>
    </row>
    <row r="1667" spans="1:9" s="786" customFormat="1" x14ac:dyDescent="0.25">
      <c r="A1667" s="1125"/>
      <c r="B1667" s="1126"/>
      <c r="C1667" s="1127"/>
      <c r="D1667" s="1127"/>
      <c r="E1667" s="1126"/>
      <c r="F1667" s="811"/>
      <c r="G1667" s="1128"/>
      <c r="H1667" s="811"/>
      <c r="I1667" s="812"/>
    </row>
    <row r="1668" spans="1:9" s="786" customFormat="1" x14ac:dyDescent="0.25">
      <c r="A1668" s="1125"/>
      <c r="B1668" s="1126"/>
      <c r="C1668" s="1127"/>
      <c r="D1668" s="1127"/>
      <c r="E1668" s="1126"/>
      <c r="F1668" s="811"/>
      <c r="G1668" s="1128"/>
      <c r="H1668" s="811"/>
      <c r="I1668" s="812"/>
    </row>
    <row r="1669" spans="1:9" s="786" customFormat="1" x14ac:dyDescent="0.25">
      <c r="A1669" s="1125"/>
      <c r="B1669" s="1126"/>
      <c r="C1669" s="1127"/>
      <c r="D1669" s="1127"/>
      <c r="E1669" s="1126"/>
      <c r="F1669" s="811"/>
      <c r="G1669" s="1128"/>
      <c r="H1669" s="811"/>
      <c r="I1669" s="812"/>
    </row>
    <row r="1670" spans="1:9" s="786" customFormat="1" x14ac:dyDescent="0.25">
      <c r="A1670" s="1125"/>
      <c r="B1670" s="1126"/>
      <c r="C1670" s="1127"/>
      <c r="D1670" s="1127"/>
      <c r="E1670" s="1126"/>
      <c r="F1670" s="811"/>
      <c r="G1670" s="1128"/>
      <c r="H1670" s="811"/>
      <c r="I1670" s="812"/>
    </row>
    <row r="1671" spans="1:9" s="786" customFormat="1" x14ac:dyDescent="0.25">
      <c r="A1671" s="1125"/>
      <c r="B1671" s="1126"/>
      <c r="C1671" s="1127"/>
      <c r="D1671" s="1127"/>
      <c r="E1671" s="1126"/>
      <c r="F1671" s="811"/>
      <c r="G1671" s="1128"/>
      <c r="H1671" s="811"/>
      <c r="I1671" s="812"/>
    </row>
    <row r="1672" spans="1:9" s="786" customFormat="1" x14ac:dyDescent="0.25">
      <c r="A1672" s="1125"/>
      <c r="B1672" s="1126"/>
      <c r="C1672" s="1127"/>
      <c r="D1672" s="1127"/>
      <c r="E1672" s="1126"/>
      <c r="F1672" s="811"/>
      <c r="G1672" s="1128"/>
      <c r="H1672" s="811"/>
      <c r="I1672" s="812"/>
    </row>
    <row r="1673" spans="1:9" s="786" customFormat="1" x14ac:dyDescent="0.25">
      <c r="A1673" s="1125"/>
      <c r="B1673" s="1126"/>
      <c r="C1673" s="1127"/>
      <c r="D1673" s="1127"/>
      <c r="E1673" s="1126"/>
      <c r="F1673" s="811"/>
      <c r="G1673" s="1128"/>
      <c r="H1673" s="811"/>
      <c r="I1673" s="812"/>
    </row>
    <row r="1674" spans="1:9" s="786" customFormat="1" x14ac:dyDescent="0.25">
      <c r="A1674" s="1125"/>
      <c r="B1674" s="1126"/>
      <c r="C1674" s="1127"/>
      <c r="D1674" s="1127"/>
      <c r="E1674" s="1126"/>
      <c r="F1674" s="811"/>
      <c r="G1674" s="1128"/>
      <c r="H1674" s="811"/>
      <c r="I1674" s="812"/>
    </row>
    <row r="1675" spans="1:9" s="786" customFormat="1" x14ac:dyDescent="0.25">
      <c r="A1675" s="1125"/>
      <c r="B1675" s="1126"/>
      <c r="C1675" s="1127"/>
      <c r="D1675" s="1127"/>
      <c r="E1675" s="1126"/>
      <c r="F1675" s="811"/>
      <c r="G1675" s="1128"/>
      <c r="H1675" s="811"/>
      <c r="I1675" s="812"/>
    </row>
    <row r="1676" spans="1:9" s="786" customFormat="1" x14ac:dyDescent="0.25">
      <c r="A1676" s="1125"/>
      <c r="B1676" s="1126"/>
      <c r="C1676" s="1127"/>
      <c r="D1676" s="1127"/>
      <c r="E1676" s="1126"/>
      <c r="F1676" s="811"/>
      <c r="G1676" s="1128"/>
      <c r="H1676" s="811"/>
      <c r="I1676" s="812"/>
    </row>
    <row r="1677" spans="1:9" s="786" customFormat="1" x14ac:dyDescent="0.25">
      <c r="A1677" s="1125"/>
      <c r="B1677" s="1126"/>
      <c r="C1677" s="1127"/>
      <c r="D1677" s="1127"/>
      <c r="E1677" s="1126"/>
      <c r="F1677" s="811"/>
      <c r="G1677" s="1128"/>
      <c r="H1677" s="811"/>
      <c r="I1677" s="812"/>
    </row>
    <row r="1678" spans="1:9" s="786" customFormat="1" x14ac:dyDescent="0.25">
      <c r="A1678" s="1125"/>
      <c r="B1678" s="1126"/>
      <c r="C1678" s="1127"/>
      <c r="D1678" s="1127"/>
      <c r="E1678" s="1126"/>
      <c r="F1678" s="811"/>
      <c r="G1678" s="1128"/>
      <c r="H1678" s="811"/>
      <c r="I1678" s="812"/>
    </row>
    <row r="1679" spans="1:9" s="786" customFormat="1" x14ac:dyDescent="0.25">
      <c r="A1679" s="1125"/>
      <c r="B1679" s="1126"/>
      <c r="C1679" s="1127"/>
      <c r="D1679" s="1127"/>
      <c r="E1679" s="1126"/>
      <c r="F1679" s="811"/>
      <c r="G1679" s="1128"/>
      <c r="H1679" s="811"/>
      <c r="I1679" s="812"/>
    </row>
    <row r="1680" spans="1:9" s="786" customFormat="1" x14ac:dyDescent="0.25">
      <c r="A1680" s="1125"/>
      <c r="B1680" s="1126"/>
      <c r="C1680" s="1127"/>
      <c r="D1680" s="1127"/>
      <c r="E1680" s="1126"/>
      <c r="F1680" s="811"/>
      <c r="G1680" s="1128"/>
      <c r="H1680" s="811"/>
      <c r="I1680" s="812"/>
    </row>
    <row r="1681" spans="1:9" s="786" customFormat="1" x14ac:dyDescent="0.25">
      <c r="A1681" s="1125"/>
      <c r="B1681" s="1126"/>
      <c r="C1681" s="1127"/>
      <c r="D1681" s="1127"/>
      <c r="E1681" s="1126"/>
      <c r="F1681" s="811"/>
      <c r="G1681" s="1128"/>
      <c r="H1681" s="811"/>
      <c r="I1681" s="812"/>
    </row>
    <row r="1682" spans="1:9" s="786" customFormat="1" x14ac:dyDescent="0.25">
      <c r="A1682" s="1125"/>
      <c r="B1682" s="1126"/>
      <c r="C1682" s="1127"/>
      <c r="D1682" s="1127"/>
      <c r="E1682" s="1126"/>
      <c r="F1682" s="811"/>
      <c r="G1682" s="1128"/>
      <c r="H1682" s="811"/>
      <c r="I1682" s="812"/>
    </row>
    <row r="1683" spans="1:9" s="786" customFormat="1" x14ac:dyDescent="0.25">
      <c r="A1683" s="1125"/>
      <c r="B1683" s="1126"/>
      <c r="C1683" s="1127"/>
      <c r="D1683" s="1127"/>
      <c r="E1683" s="1126"/>
      <c r="F1683" s="811"/>
      <c r="G1683" s="1128"/>
      <c r="H1683" s="811"/>
      <c r="I1683" s="812"/>
    </row>
    <row r="1684" spans="1:9" s="786" customFormat="1" x14ac:dyDescent="0.25">
      <c r="A1684" s="1125"/>
      <c r="B1684" s="1126"/>
      <c r="C1684" s="1127"/>
      <c r="D1684" s="1127"/>
      <c r="E1684" s="1126"/>
      <c r="F1684" s="811"/>
      <c r="G1684" s="1128"/>
      <c r="H1684" s="811"/>
      <c r="I1684" s="812"/>
    </row>
    <row r="1685" spans="1:9" s="786" customFormat="1" x14ac:dyDescent="0.25">
      <c r="A1685" s="1125"/>
      <c r="B1685" s="1126"/>
      <c r="C1685" s="1127"/>
      <c r="D1685" s="1127"/>
      <c r="E1685" s="1126"/>
      <c r="F1685" s="811"/>
      <c r="G1685" s="1128"/>
      <c r="H1685" s="811"/>
      <c r="I1685" s="812"/>
    </row>
    <row r="1686" spans="1:9" s="786" customFormat="1" x14ac:dyDescent="0.25">
      <c r="A1686" s="1125"/>
      <c r="B1686" s="1126"/>
      <c r="C1686" s="1127"/>
      <c r="D1686" s="1127"/>
      <c r="E1686" s="1126"/>
      <c r="F1686" s="811"/>
      <c r="G1686" s="1128"/>
      <c r="H1686" s="811"/>
      <c r="I1686" s="812"/>
    </row>
    <row r="1687" spans="1:9" s="786" customFormat="1" x14ac:dyDescent="0.25">
      <c r="A1687" s="1125"/>
      <c r="B1687" s="1126"/>
      <c r="C1687" s="1127"/>
      <c r="D1687" s="1127"/>
      <c r="E1687" s="1126"/>
      <c r="F1687" s="811"/>
      <c r="G1687" s="1128"/>
      <c r="H1687" s="811"/>
      <c r="I1687" s="812"/>
    </row>
    <row r="1688" spans="1:9" s="786" customFormat="1" x14ac:dyDescent="0.25">
      <c r="A1688" s="1125"/>
      <c r="B1688" s="1126"/>
      <c r="C1688" s="1127"/>
      <c r="D1688" s="1127"/>
      <c r="E1688" s="1126"/>
      <c r="F1688" s="811"/>
      <c r="G1688" s="1128"/>
      <c r="H1688" s="811"/>
      <c r="I1688" s="812"/>
    </row>
    <row r="1689" spans="1:9" s="786" customFormat="1" x14ac:dyDescent="0.25">
      <c r="A1689" s="1125"/>
      <c r="B1689" s="1126"/>
      <c r="C1689" s="1127"/>
      <c r="D1689" s="1127"/>
      <c r="E1689" s="1126"/>
      <c r="F1689" s="811"/>
      <c r="G1689" s="1128"/>
      <c r="H1689" s="811"/>
      <c r="I1689" s="812"/>
    </row>
    <row r="1690" spans="1:9" s="786" customFormat="1" x14ac:dyDescent="0.25">
      <c r="A1690" s="1125"/>
      <c r="B1690" s="1126"/>
      <c r="C1690" s="1127"/>
      <c r="D1690" s="1127"/>
      <c r="E1690" s="1126"/>
      <c r="F1690" s="811"/>
      <c r="G1690" s="1128"/>
      <c r="H1690" s="811"/>
      <c r="I1690" s="812"/>
    </row>
    <row r="1691" spans="1:9" s="786" customFormat="1" x14ac:dyDescent="0.25">
      <c r="A1691" s="1125"/>
      <c r="B1691" s="1126"/>
      <c r="C1691" s="1127"/>
      <c r="D1691" s="1127"/>
      <c r="E1691" s="1126"/>
      <c r="F1691" s="811"/>
      <c r="G1691" s="1128"/>
      <c r="H1691" s="811"/>
      <c r="I1691" s="812"/>
    </row>
    <row r="1692" spans="1:9" s="786" customFormat="1" x14ac:dyDescent="0.25">
      <c r="A1692" s="1125"/>
      <c r="B1692" s="1126"/>
      <c r="C1692" s="1127"/>
      <c r="D1692" s="1127"/>
      <c r="E1692" s="1126"/>
      <c r="F1692" s="811"/>
      <c r="G1692" s="1128"/>
      <c r="H1692" s="811"/>
      <c r="I1692" s="812"/>
    </row>
    <row r="1693" spans="1:9" s="786" customFormat="1" x14ac:dyDescent="0.25">
      <c r="A1693" s="1125"/>
      <c r="B1693" s="1126"/>
      <c r="C1693" s="1127"/>
      <c r="D1693" s="1127"/>
      <c r="E1693" s="1126"/>
      <c r="F1693" s="811"/>
      <c r="G1693" s="1128"/>
      <c r="H1693" s="811"/>
      <c r="I1693" s="812"/>
    </row>
    <row r="1694" spans="1:9" s="786" customFormat="1" x14ac:dyDescent="0.25">
      <c r="A1694" s="1125"/>
      <c r="B1694" s="1126"/>
      <c r="C1694" s="1127"/>
      <c r="D1694" s="1127"/>
      <c r="E1694" s="1126"/>
      <c r="F1694" s="811"/>
      <c r="G1694" s="1128"/>
      <c r="H1694" s="811"/>
      <c r="I1694" s="812"/>
    </row>
    <row r="1695" spans="1:9" s="786" customFormat="1" x14ac:dyDescent="0.25">
      <c r="A1695" s="1125"/>
      <c r="B1695" s="1126"/>
      <c r="C1695" s="1127"/>
      <c r="D1695" s="1127"/>
      <c r="E1695" s="1126"/>
      <c r="F1695" s="811"/>
      <c r="G1695" s="1128"/>
      <c r="H1695" s="811"/>
      <c r="I1695" s="812"/>
    </row>
    <row r="1696" spans="1:9" s="786" customFormat="1" x14ac:dyDescent="0.25">
      <c r="A1696" s="1125"/>
      <c r="B1696" s="1126"/>
      <c r="C1696" s="1127"/>
      <c r="D1696" s="1127"/>
      <c r="E1696" s="1126"/>
      <c r="F1696" s="811"/>
      <c r="G1696" s="1128"/>
      <c r="H1696" s="811"/>
      <c r="I1696" s="812"/>
    </row>
    <row r="1697" spans="1:9" s="786" customFormat="1" x14ac:dyDescent="0.25">
      <c r="A1697" s="1125"/>
      <c r="B1697" s="1126"/>
      <c r="C1697" s="1127"/>
      <c r="D1697" s="1127"/>
      <c r="E1697" s="1126"/>
      <c r="F1697" s="811"/>
      <c r="G1697" s="1128"/>
      <c r="H1697" s="811"/>
      <c r="I1697" s="812"/>
    </row>
    <row r="1698" spans="1:9" s="786" customFormat="1" x14ac:dyDescent="0.25">
      <c r="A1698" s="1125"/>
      <c r="B1698" s="1126"/>
      <c r="C1698" s="1127"/>
      <c r="D1698" s="1127"/>
      <c r="E1698" s="1126"/>
      <c r="F1698" s="811"/>
      <c r="G1698" s="1128"/>
      <c r="H1698" s="811"/>
      <c r="I1698" s="812"/>
    </row>
    <row r="1699" spans="1:9" s="786" customFormat="1" x14ac:dyDescent="0.25">
      <c r="A1699" s="1125"/>
      <c r="B1699" s="1126"/>
      <c r="C1699" s="1127"/>
      <c r="D1699" s="1127"/>
      <c r="E1699" s="1126"/>
      <c r="F1699" s="811"/>
      <c r="G1699" s="1128"/>
      <c r="H1699" s="811"/>
      <c r="I1699" s="812"/>
    </row>
    <row r="1700" spans="1:9" s="786" customFormat="1" x14ac:dyDescent="0.25">
      <c r="A1700" s="1125"/>
      <c r="B1700" s="1126"/>
      <c r="C1700" s="1127"/>
      <c r="D1700" s="1127"/>
      <c r="E1700" s="1126"/>
      <c r="F1700" s="811"/>
      <c r="G1700" s="1128"/>
      <c r="H1700" s="811"/>
      <c r="I1700" s="812"/>
    </row>
    <row r="1701" spans="1:9" s="786" customFormat="1" x14ac:dyDescent="0.25">
      <c r="A1701" s="1125"/>
      <c r="B1701" s="1126"/>
      <c r="C1701" s="1127"/>
      <c r="D1701" s="1127"/>
      <c r="E1701" s="1126"/>
      <c r="F1701" s="811"/>
      <c r="G1701" s="1128"/>
      <c r="H1701" s="811"/>
      <c r="I1701" s="812"/>
    </row>
    <row r="1702" spans="1:9" s="786" customFormat="1" x14ac:dyDescent="0.25">
      <c r="A1702" s="1125"/>
      <c r="B1702" s="1126"/>
      <c r="C1702" s="1127"/>
      <c r="D1702" s="1127"/>
      <c r="E1702" s="1126"/>
      <c r="F1702" s="811"/>
      <c r="G1702" s="1128"/>
      <c r="H1702" s="811"/>
      <c r="I1702" s="812"/>
    </row>
    <row r="1703" spans="1:9" s="786" customFormat="1" x14ac:dyDescent="0.25">
      <c r="A1703" s="1125"/>
      <c r="B1703" s="1126"/>
      <c r="C1703" s="1127"/>
      <c r="D1703" s="1127"/>
      <c r="E1703" s="1126"/>
      <c r="F1703" s="811"/>
      <c r="G1703" s="1128"/>
      <c r="H1703" s="811"/>
      <c r="I1703" s="812"/>
    </row>
    <row r="1704" spans="1:9" s="786" customFormat="1" x14ac:dyDescent="0.25">
      <c r="A1704" s="1125"/>
      <c r="B1704" s="1126"/>
      <c r="C1704" s="1127"/>
      <c r="D1704" s="1127"/>
      <c r="E1704" s="1126"/>
      <c r="F1704" s="811"/>
      <c r="G1704" s="1128"/>
      <c r="H1704" s="811"/>
      <c r="I1704" s="812"/>
    </row>
    <row r="1705" spans="1:9" s="786" customFormat="1" x14ac:dyDescent="0.25">
      <c r="A1705" s="1125"/>
      <c r="B1705" s="1126"/>
      <c r="C1705" s="1127"/>
      <c r="D1705" s="1127"/>
      <c r="E1705" s="1126"/>
      <c r="F1705" s="811"/>
      <c r="G1705" s="1128"/>
      <c r="H1705" s="811"/>
      <c r="I1705" s="812"/>
    </row>
    <row r="1706" spans="1:9" s="786" customFormat="1" x14ac:dyDescent="0.25">
      <c r="A1706" s="1125"/>
      <c r="B1706" s="1126"/>
      <c r="C1706" s="1127"/>
      <c r="D1706" s="1127"/>
      <c r="E1706" s="1126"/>
      <c r="F1706" s="811"/>
      <c r="G1706" s="1128"/>
      <c r="H1706" s="811"/>
      <c r="I1706" s="812"/>
    </row>
    <row r="1707" spans="1:9" s="786" customFormat="1" x14ac:dyDescent="0.25">
      <c r="A1707" s="1125"/>
      <c r="B1707" s="1126"/>
      <c r="C1707" s="1127"/>
      <c r="D1707" s="1127"/>
      <c r="E1707" s="1126"/>
      <c r="F1707" s="811"/>
      <c r="G1707" s="1128"/>
      <c r="H1707" s="811"/>
      <c r="I1707" s="812"/>
    </row>
    <row r="1708" spans="1:9" s="786" customFormat="1" x14ac:dyDescent="0.25">
      <c r="A1708" s="1125"/>
      <c r="B1708" s="1126"/>
      <c r="C1708" s="1127"/>
      <c r="D1708" s="1127"/>
      <c r="E1708" s="1126"/>
      <c r="F1708" s="811"/>
      <c r="G1708" s="1128"/>
      <c r="H1708" s="811"/>
      <c r="I1708" s="812"/>
    </row>
    <row r="1709" spans="1:9" s="786" customFormat="1" x14ac:dyDescent="0.25">
      <c r="A1709" s="1125"/>
      <c r="B1709" s="1126"/>
      <c r="C1709" s="1127"/>
      <c r="D1709" s="1127"/>
      <c r="E1709" s="1126"/>
      <c r="F1709" s="811"/>
      <c r="G1709" s="1128"/>
      <c r="H1709" s="811"/>
      <c r="I1709" s="812"/>
    </row>
    <row r="1710" spans="1:9" s="786" customFormat="1" x14ac:dyDescent="0.25">
      <c r="A1710" s="1125"/>
      <c r="B1710" s="1126"/>
      <c r="C1710" s="1127"/>
      <c r="D1710" s="1127"/>
      <c r="E1710" s="1126"/>
      <c r="F1710" s="811"/>
      <c r="G1710" s="1128"/>
      <c r="H1710" s="811"/>
      <c r="I1710" s="812"/>
    </row>
    <row r="1711" spans="1:9" s="786" customFormat="1" x14ac:dyDescent="0.25">
      <c r="A1711" s="1125"/>
      <c r="B1711" s="1126"/>
      <c r="C1711" s="1127"/>
      <c r="D1711" s="1127"/>
      <c r="E1711" s="1126"/>
      <c r="F1711" s="811"/>
      <c r="G1711" s="1128"/>
      <c r="H1711" s="811"/>
      <c r="I1711" s="812"/>
    </row>
    <row r="1712" spans="1:9" s="786" customFormat="1" x14ac:dyDescent="0.25">
      <c r="A1712" s="1125"/>
      <c r="B1712" s="1126"/>
      <c r="C1712" s="1127"/>
      <c r="D1712" s="1127"/>
      <c r="E1712" s="1126"/>
      <c r="F1712" s="811"/>
      <c r="G1712" s="1128"/>
      <c r="H1712" s="811"/>
      <c r="I1712" s="812"/>
    </row>
    <row r="1713" spans="1:9" s="786" customFormat="1" x14ac:dyDescent="0.25">
      <c r="A1713" s="1125"/>
      <c r="B1713" s="1126"/>
      <c r="C1713" s="1127"/>
      <c r="D1713" s="1127"/>
      <c r="E1713" s="1126"/>
      <c r="F1713" s="811"/>
      <c r="G1713" s="1128"/>
      <c r="H1713" s="811"/>
      <c r="I1713" s="812"/>
    </row>
    <row r="1714" spans="1:9" s="786" customFormat="1" x14ac:dyDescent="0.25">
      <c r="A1714" s="1125"/>
      <c r="B1714" s="1126"/>
      <c r="C1714" s="1127"/>
      <c r="D1714" s="1127"/>
      <c r="E1714" s="1126"/>
      <c r="F1714" s="811"/>
      <c r="G1714" s="1128"/>
      <c r="H1714" s="811"/>
      <c r="I1714" s="812"/>
    </row>
    <row r="1715" spans="1:9" s="786" customFormat="1" x14ac:dyDescent="0.25">
      <c r="A1715" s="1125"/>
      <c r="B1715" s="1126"/>
      <c r="C1715" s="1127"/>
      <c r="D1715" s="1127"/>
      <c r="E1715" s="1126"/>
      <c r="F1715" s="811"/>
      <c r="G1715" s="1128"/>
      <c r="H1715" s="811"/>
      <c r="I1715" s="812"/>
    </row>
    <row r="1716" spans="1:9" s="786" customFormat="1" x14ac:dyDescent="0.25">
      <c r="A1716" s="1125"/>
      <c r="B1716" s="1126"/>
      <c r="C1716" s="1127"/>
      <c r="D1716" s="1127"/>
      <c r="E1716" s="1126"/>
      <c r="F1716" s="811"/>
      <c r="G1716" s="1128"/>
      <c r="H1716" s="811"/>
      <c r="I1716" s="812"/>
    </row>
    <row r="1717" spans="1:9" s="786" customFormat="1" x14ac:dyDescent="0.25">
      <c r="A1717" s="1125"/>
      <c r="B1717" s="1126"/>
      <c r="C1717" s="1127"/>
      <c r="D1717" s="1127"/>
      <c r="E1717" s="1126"/>
      <c r="F1717" s="811"/>
      <c r="G1717" s="1128"/>
      <c r="H1717" s="811"/>
      <c r="I1717" s="812"/>
    </row>
    <row r="1718" spans="1:9" s="786" customFormat="1" x14ac:dyDescent="0.25">
      <c r="A1718" s="1125"/>
      <c r="B1718" s="1126"/>
      <c r="C1718" s="1127"/>
      <c r="D1718" s="1127"/>
      <c r="E1718" s="1126"/>
      <c r="F1718" s="811"/>
      <c r="G1718" s="1128"/>
      <c r="H1718" s="811"/>
      <c r="I1718" s="812"/>
    </row>
    <row r="1719" spans="1:9" s="786" customFormat="1" x14ac:dyDescent="0.25">
      <c r="A1719" s="1125"/>
      <c r="B1719" s="1126"/>
      <c r="C1719" s="1127"/>
      <c r="D1719" s="1127"/>
      <c r="E1719" s="1126"/>
      <c r="F1719" s="811"/>
      <c r="G1719" s="1128"/>
      <c r="H1719" s="811"/>
      <c r="I1719" s="812"/>
    </row>
    <row r="1720" spans="1:9" s="786" customFormat="1" x14ac:dyDescent="0.25">
      <c r="A1720" s="1125"/>
      <c r="B1720" s="1126"/>
      <c r="C1720" s="1127"/>
      <c r="D1720" s="1127"/>
      <c r="E1720" s="1126"/>
      <c r="F1720" s="811"/>
      <c r="G1720" s="1128"/>
      <c r="H1720" s="811"/>
      <c r="I1720" s="812"/>
    </row>
    <row r="1721" spans="1:9" s="786" customFormat="1" x14ac:dyDescent="0.25">
      <c r="A1721" s="1125"/>
      <c r="B1721" s="1126"/>
      <c r="C1721" s="1127"/>
      <c r="D1721" s="1127"/>
      <c r="E1721" s="1126"/>
      <c r="F1721" s="811"/>
      <c r="G1721" s="1128"/>
      <c r="H1721" s="811"/>
      <c r="I1721" s="812"/>
    </row>
    <row r="1722" spans="1:9" s="786" customFormat="1" x14ac:dyDescent="0.25">
      <c r="A1722" s="1125"/>
      <c r="B1722" s="1126"/>
      <c r="C1722" s="1127"/>
      <c r="D1722" s="1127"/>
      <c r="E1722" s="1126"/>
      <c r="F1722" s="811"/>
      <c r="G1722" s="1128"/>
      <c r="H1722" s="811"/>
      <c r="I1722" s="812"/>
    </row>
    <row r="1723" spans="1:9" s="786" customFormat="1" x14ac:dyDescent="0.25">
      <c r="A1723" s="1125"/>
      <c r="B1723" s="1126"/>
      <c r="C1723" s="1127"/>
      <c r="D1723" s="1127"/>
      <c r="E1723" s="1126"/>
      <c r="F1723" s="811"/>
      <c r="G1723" s="1128"/>
      <c r="H1723" s="811"/>
      <c r="I1723" s="812"/>
    </row>
    <row r="1724" spans="1:9" s="786" customFormat="1" x14ac:dyDescent="0.25">
      <c r="A1724" s="1125"/>
      <c r="B1724" s="1126"/>
      <c r="C1724" s="1127"/>
      <c r="D1724" s="1127"/>
      <c r="E1724" s="1126"/>
      <c r="F1724" s="811"/>
      <c r="G1724" s="1128"/>
      <c r="H1724" s="811"/>
      <c r="I1724" s="812"/>
    </row>
    <row r="1725" spans="1:9" s="786" customFormat="1" x14ac:dyDescent="0.25">
      <c r="A1725" s="1125"/>
      <c r="B1725" s="1126"/>
      <c r="C1725" s="1127"/>
      <c r="D1725" s="1127"/>
      <c r="E1725" s="1126"/>
      <c r="F1725" s="811"/>
      <c r="G1725" s="1128"/>
      <c r="H1725" s="811"/>
      <c r="I1725" s="812"/>
    </row>
    <row r="1726" spans="1:9" s="786" customFormat="1" x14ac:dyDescent="0.25">
      <c r="A1726" s="1125"/>
      <c r="B1726" s="1126"/>
      <c r="C1726" s="1127"/>
      <c r="D1726" s="1127"/>
      <c r="E1726" s="1126"/>
      <c r="F1726" s="811"/>
      <c r="G1726" s="1128"/>
      <c r="H1726" s="811"/>
      <c r="I1726" s="812"/>
    </row>
    <row r="1727" spans="1:9" s="786" customFormat="1" x14ac:dyDescent="0.25">
      <c r="A1727" s="1125"/>
      <c r="B1727" s="1126"/>
      <c r="C1727" s="1127"/>
      <c r="D1727" s="1127"/>
      <c r="E1727" s="1126"/>
      <c r="F1727" s="811"/>
      <c r="G1727" s="1128"/>
      <c r="H1727" s="811"/>
      <c r="I1727" s="812"/>
    </row>
    <row r="1728" spans="1:9" s="786" customFormat="1" x14ac:dyDescent="0.25">
      <c r="A1728" s="1125"/>
      <c r="B1728" s="1126"/>
      <c r="C1728" s="1127"/>
      <c r="D1728" s="1127"/>
      <c r="E1728" s="1126"/>
      <c r="F1728" s="811"/>
      <c r="G1728" s="1128"/>
      <c r="H1728" s="811"/>
      <c r="I1728" s="812"/>
    </row>
    <row r="1729" spans="1:9" s="786" customFormat="1" x14ac:dyDescent="0.25">
      <c r="A1729" s="1125"/>
      <c r="B1729" s="1126"/>
      <c r="C1729" s="1127"/>
      <c r="D1729" s="1127"/>
      <c r="E1729" s="1126"/>
      <c r="F1729" s="811"/>
      <c r="G1729" s="1128"/>
      <c r="H1729" s="811"/>
      <c r="I1729" s="812"/>
    </row>
    <row r="1730" spans="1:9" s="786" customFormat="1" x14ac:dyDescent="0.25">
      <c r="A1730" s="1125"/>
      <c r="B1730" s="1126"/>
      <c r="C1730" s="1127"/>
      <c r="D1730" s="1127"/>
      <c r="E1730" s="1126"/>
      <c r="F1730" s="811"/>
      <c r="G1730" s="1128"/>
      <c r="H1730" s="811"/>
      <c r="I1730" s="812"/>
    </row>
    <row r="1731" spans="1:9" s="786" customFormat="1" x14ac:dyDescent="0.25">
      <c r="A1731" s="1125"/>
      <c r="B1731" s="1126"/>
      <c r="C1731" s="1127"/>
      <c r="D1731" s="1127"/>
      <c r="E1731" s="1126"/>
      <c r="F1731" s="811"/>
      <c r="G1731" s="1128"/>
      <c r="H1731" s="811"/>
      <c r="I1731" s="812"/>
    </row>
    <row r="1732" spans="1:9" s="786" customFormat="1" x14ac:dyDescent="0.25">
      <c r="A1732" s="1125"/>
      <c r="B1732" s="1126"/>
      <c r="C1732" s="1127"/>
      <c r="D1732" s="1127"/>
      <c r="E1732" s="1126"/>
      <c r="F1732" s="811"/>
      <c r="G1732" s="1128"/>
      <c r="H1732" s="811"/>
      <c r="I1732" s="812"/>
    </row>
    <row r="1733" spans="1:9" s="786" customFormat="1" x14ac:dyDescent="0.25">
      <c r="A1733" s="1125"/>
      <c r="B1733" s="1126"/>
      <c r="C1733" s="1127"/>
      <c r="D1733" s="1127"/>
      <c r="E1733" s="1126"/>
      <c r="F1733" s="811"/>
      <c r="G1733" s="1128"/>
      <c r="H1733" s="811"/>
      <c r="I1733" s="812"/>
    </row>
    <row r="1734" spans="1:9" s="786" customFormat="1" x14ac:dyDescent="0.25">
      <c r="A1734" s="1125"/>
      <c r="B1734" s="1126"/>
      <c r="C1734" s="1127"/>
      <c r="D1734" s="1127"/>
      <c r="E1734" s="1126"/>
      <c r="F1734" s="811"/>
      <c r="G1734" s="1128"/>
      <c r="H1734" s="811"/>
      <c r="I1734" s="812"/>
    </row>
    <row r="1735" spans="1:9" s="786" customFormat="1" x14ac:dyDescent="0.25">
      <c r="A1735" s="1125"/>
      <c r="B1735" s="1126"/>
      <c r="C1735" s="1127"/>
      <c r="D1735" s="1127"/>
      <c r="E1735" s="1126"/>
      <c r="F1735" s="811"/>
      <c r="G1735" s="1128"/>
      <c r="H1735" s="811"/>
      <c r="I1735" s="812"/>
    </row>
    <row r="1736" spans="1:9" s="786" customFormat="1" x14ac:dyDescent="0.25">
      <c r="A1736" s="1125"/>
      <c r="B1736" s="1126"/>
      <c r="C1736" s="1127"/>
      <c r="D1736" s="1127"/>
      <c r="E1736" s="1126"/>
      <c r="F1736" s="811"/>
      <c r="G1736" s="1128"/>
      <c r="H1736" s="811"/>
      <c r="I1736" s="812"/>
    </row>
    <row r="1737" spans="1:9" s="786" customFormat="1" x14ac:dyDescent="0.25">
      <c r="A1737" s="1125"/>
      <c r="B1737" s="1126"/>
      <c r="C1737" s="1127"/>
      <c r="D1737" s="1127"/>
      <c r="E1737" s="1126"/>
      <c r="F1737" s="811"/>
      <c r="G1737" s="1128"/>
      <c r="H1737" s="811"/>
      <c r="I1737" s="812"/>
    </row>
    <row r="1738" spans="1:9" s="786" customFormat="1" x14ac:dyDescent="0.25">
      <c r="A1738" s="1125"/>
      <c r="B1738" s="1126"/>
      <c r="C1738" s="1127"/>
      <c r="D1738" s="1127"/>
      <c r="E1738" s="1126"/>
      <c r="F1738" s="811"/>
      <c r="G1738" s="1128"/>
      <c r="H1738" s="811"/>
      <c r="I1738" s="812"/>
    </row>
    <row r="1739" spans="1:9" s="786" customFormat="1" x14ac:dyDescent="0.25">
      <c r="A1739" s="1125"/>
      <c r="B1739" s="1126"/>
      <c r="C1739" s="1127"/>
      <c r="D1739" s="1127"/>
      <c r="E1739" s="1126"/>
      <c r="F1739" s="811"/>
      <c r="G1739" s="1128"/>
      <c r="H1739" s="811"/>
      <c r="I1739" s="812"/>
    </row>
    <row r="1740" spans="1:9" s="786" customFormat="1" x14ac:dyDescent="0.25">
      <c r="A1740" s="1125"/>
      <c r="B1740" s="1126"/>
      <c r="C1740" s="1127"/>
      <c r="D1740" s="1127"/>
      <c r="E1740" s="1126"/>
      <c r="F1740" s="811"/>
      <c r="G1740" s="1128"/>
      <c r="H1740" s="811"/>
      <c r="I1740" s="812"/>
    </row>
    <row r="1741" spans="1:9" s="786" customFormat="1" x14ac:dyDescent="0.25">
      <c r="A1741" s="1125"/>
      <c r="B1741" s="1126"/>
      <c r="C1741" s="1127"/>
      <c r="D1741" s="1127"/>
      <c r="E1741" s="1126"/>
      <c r="F1741" s="811"/>
      <c r="G1741" s="1128"/>
      <c r="H1741" s="811"/>
      <c r="I1741" s="812"/>
    </row>
    <row r="1742" spans="1:9" s="786" customFormat="1" x14ac:dyDescent="0.25">
      <c r="A1742" s="1125"/>
      <c r="B1742" s="1126"/>
      <c r="C1742" s="1127"/>
      <c r="D1742" s="1127"/>
      <c r="E1742" s="1126"/>
      <c r="F1742" s="811"/>
      <c r="G1742" s="1128"/>
      <c r="H1742" s="811"/>
      <c r="I1742" s="812"/>
    </row>
    <row r="1743" spans="1:9" s="786" customFormat="1" x14ac:dyDescent="0.25">
      <c r="A1743" s="1125"/>
      <c r="B1743" s="1126"/>
      <c r="C1743" s="1127"/>
      <c r="D1743" s="1127"/>
      <c r="E1743" s="1126"/>
      <c r="F1743" s="811"/>
      <c r="G1743" s="1128"/>
      <c r="H1743" s="811"/>
      <c r="I1743" s="812"/>
    </row>
    <row r="1744" spans="1:9" s="786" customFormat="1" x14ac:dyDescent="0.25">
      <c r="A1744" s="1125"/>
      <c r="B1744" s="1126"/>
      <c r="C1744" s="1127"/>
      <c r="D1744" s="1127"/>
      <c r="E1744" s="1126"/>
      <c r="F1744" s="811"/>
      <c r="G1744" s="1128"/>
      <c r="H1744" s="811"/>
      <c r="I1744" s="812"/>
    </row>
    <row r="1745" spans="1:9" s="786" customFormat="1" x14ac:dyDescent="0.25">
      <c r="A1745" s="1125"/>
      <c r="B1745" s="1126"/>
      <c r="C1745" s="1127"/>
      <c r="D1745" s="1127"/>
      <c r="E1745" s="1126"/>
      <c r="F1745" s="811"/>
      <c r="G1745" s="1128"/>
      <c r="H1745" s="811"/>
      <c r="I1745" s="812"/>
    </row>
    <row r="1746" spans="1:9" s="786" customFormat="1" x14ac:dyDescent="0.25">
      <c r="A1746" s="1125"/>
      <c r="B1746" s="1126"/>
      <c r="C1746" s="1127"/>
      <c r="D1746" s="1127"/>
      <c r="E1746" s="1126"/>
      <c r="F1746" s="811"/>
      <c r="G1746" s="1128"/>
      <c r="H1746" s="811"/>
      <c r="I1746" s="812"/>
    </row>
    <row r="1747" spans="1:9" s="786" customFormat="1" x14ac:dyDescent="0.25">
      <c r="A1747" s="1125"/>
      <c r="B1747" s="1126"/>
      <c r="C1747" s="1127"/>
      <c r="D1747" s="1127"/>
      <c r="E1747" s="1126"/>
      <c r="F1747" s="811"/>
      <c r="G1747" s="1128"/>
      <c r="H1747" s="811"/>
      <c r="I1747" s="812"/>
    </row>
    <row r="1748" spans="1:9" s="786" customFormat="1" x14ac:dyDescent="0.25">
      <c r="A1748" s="1125"/>
      <c r="B1748" s="1126"/>
      <c r="C1748" s="1127"/>
      <c r="D1748" s="1127"/>
      <c r="E1748" s="1126"/>
      <c r="F1748" s="811"/>
      <c r="G1748" s="1128"/>
      <c r="H1748" s="811"/>
      <c r="I1748" s="812"/>
    </row>
    <row r="1749" spans="1:9" s="786" customFormat="1" x14ac:dyDescent="0.25">
      <c r="A1749" s="1125"/>
      <c r="B1749" s="1126"/>
      <c r="C1749" s="1127"/>
      <c r="D1749" s="1127"/>
      <c r="E1749" s="1126"/>
      <c r="F1749" s="811"/>
      <c r="G1749" s="1128"/>
      <c r="H1749" s="811"/>
      <c r="I1749" s="812"/>
    </row>
    <row r="1750" spans="1:9" s="786" customFormat="1" x14ac:dyDescent="0.25">
      <c r="A1750" s="1125"/>
      <c r="B1750" s="1126"/>
      <c r="C1750" s="1127"/>
      <c r="D1750" s="1127"/>
      <c r="E1750" s="1126"/>
      <c r="F1750" s="811"/>
      <c r="G1750" s="1128"/>
      <c r="H1750" s="811"/>
      <c r="I1750" s="812"/>
    </row>
    <row r="1751" spans="1:9" s="786" customFormat="1" x14ac:dyDescent="0.25">
      <c r="A1751" s="1125"/>
      <c r="B1751" s="1126"/>
      <c r="C1751" s="1127"/>
      <c r="D1751" s="1127"/>
      <c r="E1751" s="1126"/>
      <c r="F1751" s="811"/>
      <c r="G1751" s="1128"/>
      <c r="H1751" s="811"/>
      <c r="I1751" s="812"/>
    </row>
    <row r="1752" spans="1:9" s="786" customFormat="1" x14ac:dyDescent="0.25">
      <c r="A1752" s="1125"/>
      <c r="B1752" s="1126"/>
      <c r="C1752" s="1127"/>
      <c r="D1752" s="1127"/>
      <c r="E1752" s="1126"/>
      <c r="F1752" s="811"/>
      <c r="G1752" s="1128"/>
      <c r="H1752" s="811"/>
      <c r="I1752" s="812"/>
    </row>
    <row r="1753" spans="1:9" s="786" customFormat="1" x14ac:dyDescent="0.25">
      <c r="A1753" s="1125"/>
      <c r="B1753" s="1126"/>
      <c r="C1753" s="1127"/>
      <c r="D1753" s="1127"/>
      <c r="E1753" s="1126"/>
      <c r="F1753" s="811"/>
      <c r="G1753" s="1128"/>
      <c r="H1753" s="811"/>
      <c r="I1753" s="812"/>
    </row>
    <row r="1754" spans="1:9" s="786" customFormat="1" x14ac:dyDescent="0.25">
      <c r="A1754" s="1125"/>
      <c r="B1754" s="1126"/>
      <c r="C1754" s="1127"/>
      <c r="D1754" s="1127"/>
      <c r="E1754" s="1126"/>
      <c r="F1754" s="811"/>
      <c r="G1754" s="1128"/>
      <c r="H1754" s="811"/>
      <c r="I1754" s="812"/>
    </row>
    <row r="1755" spans="1:9" s="786" customFormat="1" x14ac:dyDescent="0.25">
      <c r="A1755" s="1125"/>
      <c r="B1755" s="1126"/>
      <c r="C1755" s="1127"/>
      <c r="D1755" s="1127"/>
      <c r="E1755" s="1126"/>
      <c r="F1755" s="811"/>
      <c r="G1755" s="1128"/>
      <c r="H1755" s="811"/>
      <c r="I1755" s="812"/>
    </row>
    <row r="1756" spans="1:9" s="786" customFormat="1" x14ac:dyDescent="0.25">
      <c r="A1756" s="1125"/>
      <c r="B1756" s="1126"/>
      <c r="C1756" s="1127"/>
      <c r="D1756" s="1127"/>
      <c r="E1756" s="1126"/>
      <c r="F1756" s="811"/>
      <c r="G1756" s="1128"/>
      <c r="H1756" s="811"/>
      <c r="I1756" s="812"/>
    </row>
    <row r="1757" spans="1:9" s="786" customFormat="1" x14ac:dyDescent="0.25">
      <c r="A1757" s="1125"/>
      <c r="B1757" s="1126"/>
      <c r="C1757" s="1127"/>
      <c r="D1757" s="1127"/>
      <c r="E1757" s="1126"/>
      <c r="F1757" s="811"/>
      <c r="G1757" s="1128"/>
      <c r="H1757" s="811"/>
      <c r="I1757" s="812"/>
    </row>
    <row r="1758" spans="1:9" s="786" customFormat="1" x14ac:dyDescent="0.25">
      <c r="A1758" s="1125"/>
      <c r="B1758" s="1126"/>
      <c r="C1758" s="1127"/>
      <c r="D1758" s="1127"/>
      <c r="E1758" s="1126"/>
      <c r="F1758" s="811"/>
      <c r="G1758" s="1128"/>
      <c r="H1758" s="811"/>
      <c r="I1758" s="812"/>
    </row>
    <row r="1759" spans="1:9" s="786" customFormat="1" x14ac:dyDescent="0.25">
      <c r="A1759" s="1125"/>
      <c r="B1759" s="1126"/>
      <c r="C1759" s="1127"/>
      <c r="D1759" s="1127"/>
      <c r="E1759" s="1126"/>
      <c r="F1759" s="811"/>
      <c r="G1759" s="1128"/>
      <c r="H1759" s="811"/>
      <c r="I1759" s="812"/>
    </row>
    <row r="1760" spans="1:9" s="786" customFormat="1" x14ac:dyDescent="0.25">
      <c r="A1760" s="1125"/>
      <c r="B1760" s="1126"/>
      <c r="C1760" s="1127"/>
      <c r="D1760" s="1127"/>
      <c r="E1760" s="1126"/>
      <c r="F1760" s="811"/>
      <c r="G1760" s="1128"/>
      <c r="H1760" s="811"/>
      <c r="I1760" s="812"/>
    </row>
    <row r="1761" spans="1:9" s="786" customFormat="1" x14ac:dyDescent="0.25">
      <c r="A1761" s="1125"/>
      <c r="B1761" s="1126"/>
      <c r="C1761" s="1127"/>
      <c r="D1761" s="1127"/>
      <c r="E1761" s="1126"/>
      <c r="F1761" s="811"/>
      <c r="G1761" s="1128"/>
      <c r="H1761" s="811"/>
      <c r="I1761" s="812"/>
    </row>
    <row r="1762" spans="1:9" s="786" customFormat="1" x14ac:dyDescent="0.25">
      <c r="A1762" s="1125"/>
      <c r="B1762" s="1126"/>
      <c r="C1762" s="1127"/>
      <c r="D1762" s="1127"/>
      <c r="E1762" s="1126"/>
      <c r="F1762" s="811"/>
      <c r="G1762" s="1128"/>
      <c r="H1762" s="811"/>
      <c r="I1762" s="812"/>
    </row>
    <row r="1763" spans="1:9" s="786" customFormat="1" x14ac:dyDescent="0.25">
      <c r="A1763" s="1125"/>
      <c r="B1763" s="1126"/>
      <c r="C1763" s="1127"/>
      <c r="D1763" s="1127"/>
      <c r="E1763" s="1126"/>
      <c r="F1763" s="811"/>
      <c r="G1763" s="1128"/>
      <c r="H1763" s="811"/>
      <c r="I1763" s="812"/>
    </row>
    <row r="1764" spans="1:9" s="786" customFormat="1" x14ac:dyDescent="0.25">
      <c r="A1764" s="1125"/>
      <c r="B1764" s="1126"/>
      <c r="C1764" s="1127"/>
      <c r="D1764" s="1127"/>
      <c r="E1764" s="1126"/>
      <c r="F1764" s="811"/>
      <c r="G1764" s="1128"/>
      <c r="H1764" s="811"/>
      <c r="I1764" s="812"/>
    </row>
    <row r="1765" spans="1:9" s="786" customFormat="1" x14ac:dyDescent="0.25">
      <c r="A1765" s="1125"/>
      <c r="B1765" s="1126"/>
      <c r="C1765" s="1127"/>
      <c r="D1765" s="1127"/>
      <c r="E1765" s="1126"/>
      <c r="F1765" s="811"/>
      <c r="G1765" s="1128"/>
      <c r="H1765" s="811"/>
      <c r="I1765" s="812"/>
    </row>
    <row r="1766" spans="1:9" s="786" customFormat="1" x14ac:dyDescent="0.25">
      <c r="A1766" s="1125"/>
      <c r="B1766" s="1126"/>
      <c r="C1766" s="1127"/>
      <c r="D1766" s="1127"/>
      <c r="E1766" s="1126"/>
      <c r="F1766" s="811"/>
      <c r="G1766" s="1128"/>
      <c r="H1766" s="811"/>
      <c r="I1766" s="812"/>
    </row>
    <row r="1767" spans="1:9" s="786" customFormat="1" x14ac:dyDescent="0.25">
      <c r="A1767" s="1125"/>
      <c r="B1767" s="1126"/>
      <c r="C1767" s="1127"/>
      <c r="D1767" s="1127"/>
      <c r="E1767" s="1126"/>
      <c r="F1767" s="811"/>
      <c r="G1767" s="1128"/>
      <c r="H1767" s="811"/>
      <c r="I1767" s="812"/>
    </row>
    <row r="1768" spans="1:9" s="786" customFormat="1" x14ac:dyDescent="0.25">
      <c r="A1768" s="1125"/>
      <c r="B1768" s="1126"/>
      <c r="C1768" s="1127"/>
      <c r="D1768" s="1127"/>
      <c r="E1768" s="1126"/>
      <c r="F1768" s="811"/>
      <c r="G1768" s="1128"/>
      <c r="H1768" s="811"/>
      <c r="I1768" s="812"/>
    </row>
    <row r="1769" spans="1:9" s="786" customFormat="1" x14ac:dyDescent="0.25">
      <c r="A1769" s="1125"/>
      <c r="B1769" s="1126"/>
      <c r="C1769" s="1127"/>
      <c r="D1769" s="1127"/>
      <c r="E1769" s="1126"/>
      <c r="F1769" s="811"/>
      <c r="G1769" s="1128"/>
      <c r="H1769" s="811"/>
      <c r="I1769" s="812"/>
    </row>
    <row r="1770" spans="1:9" s="786" customFormat="1" x14ac:dyDescent="0.25">
      <c r="A1770" s="1125"/>
      <c r="B1770" s="1126"/>
      <c r="C1770" s="1127"/>
      <c r="D1770" s="1127"/>
      <c r="E1770" s="1126"/>
      <c r="F1770" s="811"/>
      <c r="G1770" s="1128"/>
      <c r="H1770" s="811"/>
      <c r="I1770" s="812"/>
    </row>
    <row r="1771" spans="1:9" s="786" customFormat="1" x14ac:dyDescent="0.25">
      <c r="A1771" s="1125"/>
      <c r="B1771" s="1126"/>
      <c r="C1771" s="1127"/>
      <c r="D1771" s="1127"/>
      <c r="E1771" s="1126"/>
      <c r="F1771" s="811"/>
      <c r="G1771" s="1128"/>
      <c r="H1771" s="811"/>
      <c r="I1771" s="812"/>
    </row>
    <row r="1772" spans="1:9" s="786" customFormat="1" x14ac:dyDescent="0.25">
      <c r="A1772" s="1125"/>
      <c r="B1772" s="1126"/>
      <c r="C1772" s="1127"/>
      <c r="D1772" s="1127"/>
      <c r="E1772" s="1126"/>
      <c r="F1772" s="811"/>
      <c r="G1772" s="1128"/>
      <c r="H1772" s="811"/>
      <c r="I1772" s="812"/>
    </row>
    <row r="1773" spans="1:9" s="786" customFormat="1" x14ac:dyDescent="0.25">
      <c r="A1773" s="1125"/>
      <c r="B1773" s="1126"/>
      <c r="C1773" s="1127"/>
      <c r="D1773" s="1127"/>
      <c r="E1773" s="1126"/>
      <c r="F1773" s="811"/>
      <c r="G1773" s="1128"/>
      <c r="H1773" s="811"/>
      <c r="I1773" s="812"/>
    </row>
    <row r="1774" spans="1:9" s="786" customFormat="1" x14ac:dyDescent="0.25">
      <c r="A1774" s="1125"/>
      <c r="B1774" s="1126"/>
      <c r="C1774" s="1127"/>
      <c r="D1774" s="1127"/>
      <c r="E1774" s="1126"/>
      <c r="F1774" s="811"/>
      <c r="G1774" s="1128"/>
      <c r="H1774" s="811"/>
      <c r="I1774" s="812"/>
    </row>
    <row r="1775" spans="1:9" s="786" customFormat="1" x14ac:dyDescent="0.25">
      <c r="A1775" s="1125"/>
      <c r="B1775" s="1126"/>
      <c r="C1775" s="1127"/>
      <c r="D1775" s="1127"/>
      <c r="E1775" s="1126"/>
      <c r="F1775" s="811"/>
      <c r="G1775" s="1128"/>
      <c r="H1775" s="811"/>
      <c r="I1775" s="812"/>
    </row>
    <row r="1776" spans="1:9" s="786" customFormat="1" x14ac:dyDescent="0.25">
      <c r="A1776" s="1125"/>
      <c r="B1776" s="1126"/>
      <c r="C1776" s="1127"/>
      <c r="D1776" s="1127"/>
      <c r="E1776" s="1126"/>
      <c r="F1776" s="811"/>
      <c r="G1776" s="1128"/>
      <c r="H1776" s="811"/>
      <c r="I1776" s="812"/>
    </row>
    <row r="1777" spans="1:9" s="786" customFormat="1" x14ac:dyDescent="0.25">
      <c r="A1777" s="1125"/>
      <c r="B1777" s="1126"/>
      <c r="C1777" s="1127"/>
      <c r="D1777" s="1127"/>
      <c r="E1777" s="1126"/>
      <c r="F1777" s="811"/>
      <c r="G1777" s="1128"/>
      <c r="H1777" s="811"/>
      <c r="I1777" s="812"/>
    </row>
    <row r="1778" spans="1:9" s="786" customFormat="1" x14ac:dyDescent="0.25">
      <c r="A1778" s="1125"/>
      <c r="B1778" s="1126"/>
      <c r="C1778" s="1127"/>
      <c r="D1778" s="1127"/>
      <c r="E1778" s="1126"/>
      <c r="F1778" s="811"/>
      <c r="G1778" s="1128"/>
      <c r="H1778" s="811"/>
      <c r="I1778" s="812"/>
    </row>
    <row r="1779" spans="1:9" s="786" customFormat="1" x14ac:dyDescent="0.25">
      <c r="A1779" s="1125"/>
      <c r="B1779" s="1126"/>
      <c r="C1779" s="1127"/>
      <c r="D1779" s="1127"/>
      <c r="E1779" s="1126"/>
      <c r="F1779" s="811"/>
      <c r="G1779" s="1128"/>
      <c r="H1779" s="811"/>
      <c r="I1779" s="812"/>
    </row>
    <row r="1780" spans="1:9" s="786" customFormat="1" x14ac:dyDescent="0.25">
      <c r="A1780" s="1125"/>
      <c r="B1780" s="1126"/>
      <c r="C1780" s="1127"/>
      <c r="D1780" s="1127"/>
      <c r="E1780" s="1126"/>
      <c r="F1780" s="811"/>
      <c r="G1780" s="1128"/>
      <c r="H1780" s="811"/>
      <c r="I1780" s="812"/>
    </row>
    <row r="1781" spans="1:9" s="786" customFormat="1" x14ac:dyDescent="0.25">
      <c r="A1781" s="1125"/>
      <c r="B1781" s="1126"/>
      <c r="C1781" s="1127"/>
      <c r="D1781" s="1127"/>
      <c r="E1781" s="1126"/>
      <c r="F1781" s="811"/>
      <c r="G1781" s="1128"/>
      <c r="H1781" s="811"/>
      <c r="I1781" s="812"/>
    </row>
    <row r="1782" spans="1:9" s="786" customFormat="1" x14ac:dyDescent="0.25">
      <c r="A1782" s="1125"/>
      <c r="B1782" s="1126"/>
      <c r="C1782" s="1127"/>
      <c r="D1782" s="1127"/>
      <c r="E1782" s="1126"/>
      <c r="F1782" s="811"/>
      <c r="G1782" s="1128"/>
      <c r="H1782" s="811"/>
      <c r="I1782" s="812"/>
    </row>
    <row r="1783" spans="1:9" s="786" customFormat="1" x14ac:dyDescent="0.25">
      <c r="A1783" s="1125"/>
      <c r="B1783" s="1126"/>
      <c r="C1783" s="1127"/>
      <c r="D1783" s="1127"/>
      <c r="E1783" s="1126"/>
      <c r="F1783" s="811"/>
      <c r="G1783" s="1128"/>
      <c r="H1783" s="811"/>
      <c r="I1783" s="812"/>
    </row>
    <row r="1784" spans="1:9" s="786" customFormat="1" x14ac:dyDescent="0.25">
      <c r="A1784" s="1125"/>
      <c r="B1784" s="1126"/>
      <c r="C1784" s="1127"/>
      <c r="D1784" s="1127"/>
      <c r="E1784" s="1126"/>
      <c r="F1784" s="811"/>
      <c r="G1784" s="1128"/>
      <c r="H1784" s="811"/>
      <c r="I1784" s="812"/>
    </row>
    <row r="1785" spans="1:9" s="786" customFormat="1" x14ac:dyDescent="0.25">
      <c r="A1785" s="1125"/>
      <c r="B1785" s="1126"/>
      <c r="C1785" s="1127"/>
      <c r="D1785" s="1127"/>
      <c r="E1785" s="1126"/>
      <c r="F1785" s="811"/>
      <c r="G1785" s="1128"/>
      <c r="H1785" s="811"/>
      <c r="I1785" s="812"/>
    </row>
    <row r="1786" spans="1:9" s="786" customFormat="1" x14ac:dyDescent="0.25">
      <c r="A1786" s="1125"/>
      <c r="B1786" s="1126"/>
      <c r="C1786" s="1127"/>
      <c r="D1786" s="1127"/>
      <c r="E1786" s="1126"/>
      <c r="F1786" s="811"/>
      <c r="G1786" s="1128"/>
      <c r="H1786" s="811"/>
      <c r="I1786" s="812"/>
    </row>
    <row r="1787" spans="1:9" s="786" customFormat="1" x14ac:dyDescent="0.25">
      <c r="A1787" s="1125"/>
      <c r="B1787" s="1126"/>
      <c r="C1787" s="1127"/>
      <c r="D1787" s="1127"/>
      <c r="E1787" s="1126"/>
      <c r="F1787" s="811"/>
      <c r="G1787" s="1128"/>
      <c r="H1787" s="811"/>
      <c r="I1787" s="812"/>
    </row>
    <row r="1788" spans="1:9" s="786" customFormat="1" x14ac:dyDescent="0.25">
      <c r="A1788" s="1125"/>
      <c r="B1788" s="1126"/>
      <c r="C1788" s="1127"/>
      <c r="D1788" s="1127"/>
      <c r="E1788" s="1126"/>
      <c r="F1788" s="811"/>
      <c r="G1788" s="1128"/>
      <c r="H1788" s="811"/>
      <c r="I1788" s="812"/>
    </row>
    <row r="1789" spans="1:9" s="786" customFormat="1" x14ac:dyDescent="0.25">
      <c r="A1789" s="1125"/>
      <c r="B1789" s="1126"/>
      <c r="C1789" s="1127"/>
      <c r="D1789" s="1127"/>
      <c r="E1789" s="1126"/>
      <c r="F1789" s="811"/>
      <c r="G1789" s="1128"/>
      <c r="H1789" s="811"/>
      <c r="I1789" s="812"/>
    </row>
    <row r="1790" spans="1:9" s="786" customFormat="1" x14ac:dyDescent="0.25">
      <c r="A1790" s="1125"/>
      <c r="B1790" s="1126"/>
      <c r="C1790" s="1127"/>
      <c r="D1790" s="1127"/>
      <c r="E1790" s="1126"/>
      <c r="F1790" s="811"/>
      <c r="G1790" s="1128"/>
      <c r="H1790" s="811"/>
      <c r="I1790" s="812"/>
    </row>
    <row r="1791" spans="1:9" s="786" customFormat="1" x14ac:dyDescent="0.25">
      <c r="A1791" s="1125"/>
      <c r="B1791" s="1126"/>
      <c r="C1791" s="1127"/>
      <c r="D1791" s="1127"/>
      <c r="E1791" s="1126"/>
      <c r="F1791" s="811"/>
      <c r="G1791" s="1128"/>
      <c r="H1791" s="811"/>
      <c r="I1791" s="812"/>
    </row>
    <row r="1792" spans="1:9" s="786" customFormat="1" x14ac:dyDescent="0.25">
      <c r="A1792" s="1125"/>
      <c r="B1792" s="1126"/>
      <c r="C1792" s="1127"/>
      <c r="D1792" s="1127"/>
      <c r="E1792" s="1126"/>
      <c r="F1792" s="811"/>
      <c r="G1792" s="1128"/>
      <c r="H1792" s="811"/>
      <c r="I1792" s="812"/>
    </row>
    <row r="1793" spans="1:9" s="786" customFormat="1" x14ac:dyDescent="0.25">
      <c r="A1793" s="1125"/>
      <c r="B1793" s="1126"/>
      <c r="C1793" s="1127"/>
      <c r="D1793" s="1127"/>
      <c r="E1793" s="1126"/>
      <c r="F1793" s="811"/>
      <c r="G1793" s="1128"/>
      <c r="H1793" s="811"/>
      <c r="I1793" s="812"/>
    </row>
    <row r="1794" spans="1:9" s="786" customFormat="1" x14ac:dyDescent="0.25">
      <c r="A1794" s="1125"/>
      <c r="B1794" s="1126"/>
      <c r="C1794" s="1127"/>
      <c r="D1794" s="1127"/>
      <c r="E1794" s="1126"/>
      <c r="F1794" s="811"/>
      <c r="G1794" s="1128"/>
      <c r="H1794" s="811"/>
      <c r="I1794" s="812"/>
    </row>
    <row r="1795" spans="1:9" s="786" customFormat="1" x14ac:dyDescent="0.25">
      <c r="A1795" s="1125"/>
      <c r="B1795" s="1126"/>
      <c r="C1795" s="1127"/>
      <c r="D1795" s="1127"/>
      <c r="E1795" s="1126"/>
      <c r="F1795" s="811"/>
      <c r="G1795" s="1128"/>
      <c r="H1795" s="811"/>
      <c r="I1795" s="812"/>
    </row>
    <row r="1796" spans="1:9" s="786" customFormat="1" x14ac:dyDescent="0.25">
      <c r="A1796" s="1125"/>
      <c r="B1796" s="1126"/>
      <c r="C1796" s="1127"/>
      <c r="D1796" s="1127"/>
      <c r="E1796" s="1126"/>
      <c r="F1796" s="811"/>
      <c r="G1796" s="1128"/>
      <c r="H1796" s="811"/>
      <c r="I1796" s="812"/>
    </row>
    <row r="1797" spans="1:9" s="786" customFormat="1" x14ac:dyDescent="0.25">
      <c r="A1797" s="1125"/>
      <c r="B1797" s="1126"/>
      <c r="C1797" s="1127"/>
      <c r="D1797" s="1127"/>
      <c r="E1797" s="1126"/>
      <c r="F1797" s="811"/>
      <c r="G1797" s="1128"/>
      <c r="H1797" s="811"/>
      <c r="I1797" s="812"/>
    </row>
    <row r="1798" spans="1:9" s="786" customFormat="1" x14ac:dyDescent="0.25">
      <c r="A1798" s="1125"/>
      <c r="B1798" s="1126"/>
      <c r="C1798" s="1127"/>
      <c r="D1798" s="1127"/>
      <c r="E1798" s="1126"/>
      <c r="F1798" s="811"/>
      <c r="G1798" s="1128"/>
      <c r="H1798" s="811"/>
      <c r="I1798" s="812"/>
    </row>
    <row r="1799" spans="1:9" s="786" customFormat="1" x14ac:dyDescent="0.25">
      <c r="A1799" s="1125"/>
      <c r="B1799" s="1126"/>
      <c r="C1799" s="1127"/>
      <c r="D1799" s="1127"/>
      <c r="E1799" s="1126"/>
      <c r="F1799" s="811"/>
      <c r="G1799" s="1128"/>
      <c r="H1799" s="811"/>
      <c r="I1799" s="812"/>
    </row>
    <row r="1800" spans="1:9" s="786" customFormat="1" x14ac:dyDescent="0.25">
      <c r="A1800" s="1125"/>
      <c r="B1800" s="1126"/>
      <c r="C1800" s="1127"/>
      <c r="D1800" s="1127"/>
      <c r="E1800" s="1126"/>
      <c r="F1800" s="811"/>
      <c r="G1800" s="1128"/>
      <c r="H1800" s="811"/>
      <c r="I1800" s="812"/>
    </row>
    <row r="1801" spans="1:9" s="786" customFormat="1" x14ac:dyDescent="0.25">
      <c r="A1801" s="1125"/>
      <c r="B1801" s="1126"/>
      <c r="C1801" s="1127"/>
      <c r="D1801" s="1127"/>
      <c r="E1801" s="1126"/>
      <c r="F1801" s="811"/>
      <c r="G1801" s="1128"/>
      <c r="H1801" s="811"/>
      <c r="I1801" s="812"/>
    </row>
    <row r="1802" spans="1:9" s="786" customFormat="1" x14ac:dyDescent="0.25">
      <c r="A1802" s="1125"/>
      <c r="B1802" s="1126"/>
      <c r="C1802" s="1127"/>
      <c r="D1802" s="1127"/>
      <c r="E1802" s="1126"/>
      <c r="F1802" s="811"/>
      <c r="G1802" s="1128"/>
      <c r="H1802" s="811"/>
      <c r="I1802" s="812"/>
    </row>
    <row r="1803" spans="1:9" s="786" customFormat="1" x14ac:dyDescent="0.25">
      <c r="A1803" s="1125"/>
      <c r="B1803" s="1126"/>
      <c r="C1803" s="1127"/>
      <c r="D1803" s="1127"/>
      <c r="E1803" s="1126"/>
      <c r="F1803" s="811"/>
      <c r="G1803" s="1128"/>
      <c r="H1803" s="811"/>
      <c r="I1803" s="812"/>
    </row>
    <row r="1804" spans="1:9" s="786" customFormat="1" x14ac:dyDescent="0.25">
      <c r="A1804" s="1125"/>
      <c r="B1804" s="1126"/>
      <c r="C1804" s="1127"/>
      <c r="D1804" s="1127"/>
      <c r="E1804" s="1126"/>
      <c r="F1804" s="811"/>
      <c r="G1804" s="1128"/>
      <c r="H1804" s="811"/>
      <c r="I1804" s="812"/>
    </row>
    <row r="1805" spans="1:9" s="786" customFormat="1" x14ac:dyDescent="0.25">
      <c r="A1805" s="1125"/>
      <c r="B1805" s="1126"/>
      <c r="C1805" s="1127"/>
      <c r="D1805" s="1127"/>
      <c r="E1805" s="1126"/>
      <c r="F1805" s="811"/>
      <c r="G1805" s="1128"/>
      <c r="H1805" s="811"/>
      <c r="I1805" s="812"/>
    </row>
    <row r="1806" spans="1:9" s="786" customFormat="1" x14ac:dyDescent="0.25">
      <c r="A1806" s="1125"/>
      <c r="B1806" s="1126"/>
      <c r="C1806" s="1127"/>
      <c r="D1806" s="1127"/>
      <c r="E1806" s="1126"/>
      <c r="F1806" s="811"/>
      <c r="G1806" s="1128"/>
      <c r="H1806" s="811"/>
      <c r="I1806" s="812"/>
    </row>
    <row r="1807" spans="1:9" s="786" customFormat="1" x14ac:dyDescent="0.25">
      <c r="A1807" s="1125"/>
      <c r="B1807" s="1126"/>
      <c r="C1807" s="1127"/>
      <c r="D1807" s="1127"/>
      <c r="E1807" s="1126"/>
      <c r="F1807" s="811"/>
      <c r="G1807" s="1128"/>
      <c r="H1807" s="811"/>
      <c r="I1807" s="812"/>
    </row>
    <row r="1808" spans="1:9" s="786" customFormat="1" x14ac:dyDescent="0.25">
      <c r="A1808" s="1125"/>
      <c r="B1808" s="1126"/>
      <c r="C1808" s="1127"/>
      <c r="D1808" s="1127"/>
      <c r="E1808" s="1126"/>
      <c r="F1808" s="811"/>
      <c r="G1808" s="1128"/>
      <c r="H1808" s="811"/>
      <c r="I1808" s="812"/>
    </row>
    <row r="1809" spans="1:9" s="786" customFormat="1" x14ac:dyDescent="0.25">
      <c r="A1809" s="1125"/>
      <c r="B1809" s="1126"/>
      <c r="C1809" s="1127"/>
      <c r="D1809" s="1127"/>
      <c r="E1809" s="1126"/>
      <c r="F1809" s="811"/>
      <c r="G1809" s="1128"/>
      <c r="H1809" s="811"/>
      <c r="I1809" s="812"/>
    </row>
    <row r="1810" spans="1:9" s="786" customFormat="1" x14ac:dyDescent="0.25">
      <c r="A1810" s="1125"/>
      <c r="B1810" s="1126"/>
      <c r="C1810" s="1127"/>
      <c r="D1810" s="1127"/>
      <c r="E1810" s="1126"/>
      <c r="F1810" s="811"/>
      <c r="G1810" s="1128"/>
      <c r="H1810" s="811"/>
      <c r="I1810" s="812"/>
    </row>
    <row r="1811" spans="1:9" s="786" customFormat="1" x14ac:dyDescent="0.25">
      <c r="A1811" s="1125"/>
      <c r="B1811" s="1126"/>
      <c r="C1811" s="1127"/>
      <c r="D1811" s="1127"/>
      <c r="E1811" s="1126"/>
      <c r="F1811" s="811"/>
      <c r="G1811" s="1128"/>
      <c r="H1811" s="811"/>
      <c r="I1811" s="812"/>
    </row>
    <row r="1812" spans="1:9" s="786" customFormat="1" x14ac:dyDescent="0.25">
      <c r="A1812" s="1125"/>
      <c r="B1812" s="1126"/>
      <c r="C1812" s="1127"/>
      <c r="D1812" s="1127"/>
      <c r="E1812" s="1126"/>
      <c r="F1812" s="811"/>
      <c r="G1812" s="1128"/>
      <c r="H1812" s="811"/>
      <c r="I1812" s="812"/>
    </row>
    <row r="1813" spans="1:9" s="786" customFormat="1" x14ac:dyDescent="0.25">
      <c r="A1813" s="1125"/>
      <c r="B1813" s="1126"/>
      <c r="C1813" s="1127"/>
      <c r="D1813" s="1127"/>
      <c r="E1813" s="1126"/>
      <c r="F1813" s="811"/>
      <c r="G1813" s="1128"/>
      <c r="H1813" s="811"/>
      <c r="I1813" s="812"/>
    </row>
    <row r="1814" spans="1:9" s="786" customFormat="1" x14ac:dyDescent="0.25">
      <c r="A1814" s="1125"/>
      <c r="B1814" s="1126"/>
      <c r="C1814" s="1127"/>
      <c r="D1814" s="1127"/>
      <c r="E1814" s="1126"/>
      <c r="F1814" s="811"/>
      <c r="G1814" s="1128"/>
      <c r="H1814" s="811"/>
      <c r="I1814" s="812"/>
    </row>
    <row r="1815" spans="1:9" s="786" customFormat="1" x14ac:dyDescent="0.25">
      <c r="A1815" s="1125"/>
      <c r="B1815" s="1126"/>
      <c r="C1815" s="1127"/>
      <c r="D1815" s="1127"/>
      <c r="E1815" s="1126"/>
      <c r="F1815" s="811"/>
      <c r="G1815" s="1128"/>
      <c r="H1815" s="811"/>
      <c r="I1815" s="812"/>
    </row>
    <row r="1816" spans="1:9" s="786" customFormat="1" x14ac:dyDescent="0.25">
      <c r="A1816" s="1125"/>
      <c r="B1816" s="1126"/>
      <c r="C1816" s="1127"/>
      <c r="D1816" s="1127"/>
      <c r="E1816" s="1126"/>
      <c r="F1816" s="811"/>
      <c r="G1816" s="1128"/>
      <c r="H1816" s="811"/>
      <c r="I1816" s="812"/>
    </row>
    <row r="1817" spans="1:9" s="786" customFormat="1" x14ac:dyDescent="0.25">
      <c r="A1817" s="1125"/>
      <c r="B1817" s="1126"/>
      <c r="C1817" s="1127"/>
      <c r="D1817" s="1127"/>
      <c r="E1817" s="1126"/>
      <c r="F1817" s="811"/>
      <c r="G1817" s="1128"/>
      <c r="H1817" s="811"/>
      <c r="I1817" s="812"/>
    </row>
    <row r="1818" spans="1:9" s="786" customFormat="1" x14ac:dyDescent="0.25">
      <c r="A1818" s="1125"/>
      <c r="B1818" s="1126"/>
      <c r="C1818" s="1127"/>
      <c r="D1818" s="1127"/>
      <c r="E1818" s="1126"/>
      <c r="F1818" s="811"/>
      <c r="G1818" s="1128"/>
      <c r="H1818" s="811"/>
      <c r="I1818" s="812"/>
    </row>
    <row r="1819" spans="1:9" s="786" customFormat="1" x14ac:dyDescent="0.25">
      <c r="A1819" s="1125"/>
      <c r="B1819" s="1126"/>
      <c r="C1819" s="1127"/>
      <c r="D1819" s="1127"/>
      <c r="E1819" s="1126"/>
      <c r="F1819" s="811"/>
      <c r="G1819" s="1128"/>
      <c r="H1819" s="811"/>
      <c r="I1819" s="812"/>
    </row>
    <row r="1820" spans="1:9" s="786" customFormat="1" x14ac:dyDescent="0.25">
      <c r="A1820" s="1125"/>
      <c r="B1820" s="1126"/>
      <c r="C1820" s="1127"/>
      <c r="D1820" s="1127"/>
      <c r="E1820" s="1126"/>
      <c r="F1820" s="811"/>
      <c r="G1820" s="1128"/>
      <c r="H1820" s="811"/>
      <c r="I1820" s="812"/>
    </row>
    <row r="1821" spans="1:9" s="786" customFormat="1" x14ac:dyDescent="0.25">
      <c r="A1821" s="1125"/>
      <c r="B1821" s="1126"/>
      <c r="C1821" s="1127"/>
      <c r="D1821" s="1127"/>
      <c r="E1821" s="1126"/>
      <c r="F1821" s="811"/>
      <c r="G1821" s="1128"/>
      <c r="H1821" s="811"/>
      <c r="I1821" s="812"/>
    </row>
    <row r="1822" spans="1:9" s="786" customFormat="1" x14ac:dyDescent="0.25">
      <c r="A1822" s="1125"/>
      <c r="B1822" s="1126"/>
      <c r="C1822" s="1127"/>
      <c r="D1822" s="1127"/>
      <c r="E1822" s="1126"/>
      <c r="F1822" s="811"/>
      <c r="G1822" s="1128"/>
      <c r="H1822" s="811"/>
      <c r="I1822" s="812"/>
    </row>
    <row r="1823" spans="1:9" s="786" customFormat="1" x14ac:dyDescent="0.25">
      <c r="A1823" s="1125"/>
      <c r="B1823" s="1126"/>
      <c r="C1823" s="1127"/>
      <c r="D1823" s="1127"/>
      <c r="E1823" s="1126"/>
      <c r="F1823" s="811"/>
      <c r="G1823" s="1128"/>
      <c r="H1823" s="811"/>
      <c r="I1823" s="812"/>
    </row>
    <row r="1824" spans="1:9" s="786" customFormat="1" x14ac:dyDescent="0.25">
      <c r="A1824" s="1125"/>
      <c r="B1824" s="1126"/>
      <c r="C1824" s="1127"/>
      <c r="D1824" s="1127"/>
      <c r="E1824" s="1126"/>
      <c r="F1824" s="811"/>
      <c r="G1824" s="1128"/>
      <c r="H1824" s="811"/>
      <c r="I1824" s="812"/>
    </row>
    <row r="1825" spans="1:9" s="786" customFormat="1" x14ac:dyDescent="0.25">
      <c r="A1825" s="1125"/>
      <c r="B1825" s="1126"/>
      <c r="C1825" s="1127"/>
      <c r="D1825" s="1127"/>
      <c r="E1825" s="1126"/>
      <c r="F1825" s="811"/>
      <c r="G1825" s="1128"/>
      <c r="H1825" s="811"/>
      <c r="I1825" s="812"/>
    </row>
    <row r="1826" spans="1:9" s="786" customFormat="1" x14ac:dyDescent="0.25">
      <c r="A1826" s="1125"/>
      <c r="B1826" s="1126"/>
      <c r="C1826" s="1127"/>
      <c r="D1826" s="1127"/>
      <c r="E1826" s="1126"/>
      <c r="F1826" s="811"/>
      <c r="G1826" s="1128"/>
      <c r="H1826" s="811"/>
      <c r="I1826" s="812"/>
    </row>
    <row r="1827" spans="1:9" s="786" customFormat="1" x14ac:dyDescent="0.25">
      <c r="A1827" s="1125"/>
      <c r="B1827" s="1126"/>
      <c r="C1827" s="1127"/>
      <c r="D1827" s="1127"/>
      <c r="E1827" s="1126"/>
      <c r="F1827" s="811"/>
      <c r="G1827" s="1128"/>
      <c r="H1827" s="811"/>
      <c r="I1827" s="812"/>
    </row>
    <row r="1828" spans="1:9" s="786" customFormat="1" x14ac:dyDescent="0.25">
      <c r="A1828" s="1125"/>
      <c r="B1828" s="1126"/>
      <c r="C1828" s="1127"/>
      <c r="D1828" s="1127"/>
      <c r="E1828" s="1126"/>
      <c r="F1828" s="811"/>
      <c r="G1828" s="1128"/>
      <c r="H1828" s="811"/>
      <c r="I1828" s="812"/>
    </row>
    <row r="1829" spans="1:9" s="786" customFormat="1" x14ac:dyDescent="0.25">
      <c r="A1829" s="1125"/>
      <c r="B1829" s="1126"/>
      <c r="C1829" s="1127"/>
      <c r="D1829" s="1127"/>
      <c r="E1829" s="1126"/>
      <c r="F1829" s="811"/>
      <c r="G1829" s="1128"/>
      <c r="H1829" s="811"/>
      <c r="I1829" s="812"/>
    </row>
    <row r="1830" spans="1:9" s="786" customFormat="1" x14ac:dyDescent="0.25">
      <c r="A1830" s="1125"/>
      <c r="B1830" s="1126"/>
      <c r="C1830" s="1127"/>
      <c r="D1830" s="1127"/>
      <c r="E1830" s="1126"/>
      <c r="F1830" s="811"/>
      <c r="G1830" s="1128"/>
      <c r="H1830" s="811"/>
      <c r="I1830" s="812"/>
    </row>
    <row r="1831" spans="1:9" s="786" customFormat="1" x14ac:dyDescent="0.25">
      <c r="A1831" s="1125"/>
      <c r="B1831" s="1126"/>
      <c r="C1831" s="1127"/>
      <c r="D1831" s="1127"/>
      <c r="E1831" s="1126"/>
      <c r="F1831" s="811"/>
      <c r="G1831" s="1128"/>
      <c r="H1831" s="811"/>
      <c r="I1831" s="812"/>
    </row>
    <row r="1832" spans="1:9" s="786" customFormat="1" x14ac:dyDescent="0.25">
      <c r="A1832" s="1125"/>
      <c r="B1832" s="1126"/>
      <c r="C1832" s="1127"/>
      <c r="D1832" s="1127"/>
      <c r="E1832" s="1126"/>
      <c r="F1832" s="811"/>
      <c r="G1832" s="1128"/>
      <c r="H1832" s="811"/>
      <c r="I1832" s="812"/>
    </row>
    <row r="1833" spans="1:9" s="786" customFormat="1" x14ac:dyDescent="0.25">
      <c r="A1833" s="1125"/>
      <c r="B1833" s="1126"/>
      <c r="C1833" s="1127"/>
      <c r="D1833" s="1127"/>
      <c r="E1833" s="1126"/>
      <c r="F1833" s="811"/>
      <c r="G1833" s="1128"/>
      <c r="H1833" s="811"/>
      <c r="I1833" s="812"/>
    </row>
    <row r="1834" spans="1:9" s="786" customFormat="1" x14ac:dyDescent="0.25">
      <c r="A1834" s="1125"/>
      <c r="B1834" s="1126"/>
      <c r="C1834" s="1127"/>
      <c r="D1834" s="1127"/>
      <c r="E1834" s="1126"/>
      <c r="F1834" s="811"/>
      <c r="G1834" s="1128"/>
      <c r="H1834" s="811"/>
      <c r="I1834" s="812"/>
    </row>
    <row r="1835" spans="1:9" s="786" customFormat="1" x14ac:dyDescent="0.25">
      <c r="A1835" s="1125"/>
      <c r="B1835" s="1126"/>
      <c r="C1835" s="1127"/>
      <c r="D1835" s="1127"/>
      <c r="E1835" s="1126"/>
      <c r="F1835" s="811"/>
      <c r="G1835" s="1128"/>
      <c r="H1835" s="811"/>
      <c r="I1835" s="812"/>
    </row>
    <row r="1836" spans="1:9" s="786" customFormat="1" x14ac:dyDescent="0.25">
      <c r="A1836" s="1125"/>
      <c r="B1836" s="1126"/>
      <c r="C1836" s="1127"/>
      <c r="D1836" s="1127"/>
      <c r="E1836" s="1126"/>
      <c r="F1836" s="811"/>
      <c r="G1836" s="1128"/>
      <c r="H1836" s="811"/>
      <c r="I1836" s="812"/>
    </row>
    <row r="1837" spans="1:9" s="786" customFormat="1" x14ac:dyDescent="0.25">
      <c r="A1837" s="1125"/>
      <c r="B1837" s="1126"/>
      <c r="C1837" s="1127"/>
      <c r="D1837" s="1127"/>
      <c r="E1837" s="1126"/>
      <c r="F1837" s="811"/>
      <c r="G1837" s="1128"/>
      <c r="H1837" s="811"/>
      <c r="I1837" s="812"/>
    </row>
    <row r="1838" spans="1:9" s="786" customFormat="1" x14ac:dyDescent="0.25">
      <c r="A1838" s="1125"/>
      <c r="B1838" s="1126"/>
      <c r="C1838" s="1127"/>
      <c r="D1838" s="1127"/>
      <c r="E1838" s="1126"/>
      <c r="F1838" s="811"/>
      <c r="G1838" s="1128"/>
      <c r="H1838" s="811"/>
      <c r="I1838" s="812"/>
    </row>
    <row r="1839" spans="1:9" s="786" customFormat="1" x14ac:dyDescent="0.25">
      <c r="A1839" s="1125"/>
      <c r="B1839" s="1126"/>
      <c r="C1839" s="1127"/>
      <c r="D1839" s="1127"/>
      <c r="E1839" s="1126"/>
      <c r="F1839" s="811"/>
      <c r="G1839" s="1128"/>
      <c r="H1839" s="811"/>
      <c r="I1839" s="812"/>
    </row>
    <row r="1840" spans="1:9" s="786" customFormat="1" x14ac:dyDescent="0.25">
      <c r="A1840" s="1125"/>
      <c r="B1840" s="1126"/>
      <c r="C1840" s="1127"/>
      <c r="D1840" s="1127"/>
      <c r="E1840" s="1126"/>
      <c r="F1840" s="811"/>
      <c r="G1840" s="1128"/>
      <c r="H1840" s="811"/>
      <c r="I1840" s="812"/>
    </row>
    <row r="1841" spans="1:9" s="786" customFormat="1" x14ac:dyDescent="0.25">
      <c r="A1841" s="1125"/>
      <c r="B1841" s="1126"/>
      <c r="C1841" s="1127"/>
      <c r="D1841" s="1127"/>
      <c r="E1841" s="1126"/>
      <c r="F1841" s="811"/>
      <c r="G1841" s="1128"/>
      <c r="H1841" s="811"/>
      <c r="I1841" s="812"/>
    </row>
    <row r="1842" spans="1:9" s="786" customFormat="1" x14ac:dyDescent="0.25">
      <c r="A1842" s="1125"/>
      <c r="B1842" s="1126"/>
      <c r="C1842" s="1127"/>
      <c r="D1842" s="1127"/>
      <c r="E1842" s="1126"/>
      <c r="F1842" s="811"/>
      <c r="G1842" s="1128"/>
      <c r="H1842" s="811"/>
      <c r="I1842" s="812"/>
    </row>
    <row r="1843" spans="1:9" s="786" customFormat="1" x14ac:dyDescent="0.25">
      <c r="A1843" s="1125"/>
      <c r="B1843" s="1126"/>
      <c r="C1843" s="1127"/>
      <c r="D1843" s="1127"/>
      <c r="E1843" s="1126"/>
      <c r="F1843" s="811"/>
      <c r="G1843" s="1128"/>
      <c r="H1843" s="811"/>
      <c r="I1843" s="812"/>
    </row>
    <row r="1844" spans="1:9" s="786" customFormat="1" x14ac:dyDescent="0.25">
      <c r="A1844" s="1125"/>
      <c r="B1844" s="1126"/>
      <c r="C1844" s="1127"/>
      <c r="D1844" s="1127"/>
      <c r="E1844" s="1126"/>
      <c r="F1844" s="811"/>
      <c r="G1844" s="1128"/>
      <c r="H1844" s="811"/>
      <c r="I1844" s="812"/>
    </row>
    <row r="1845" spans="1:9" s="786" customFormat="1" x14ac:dyDescent="0.25">
      <c r="A1845" s="1125"/>
      <c r="B1845" s="1126"/>
      <c r="C1845" s="1127"/>
      <c r="D1845" s="1127"/>
      <c r="E1845" s="1126"/>
      <c r="F1845" s="811"/>
      <c r="G1845" s="1128"/>
      <c r="H1845" s="811"/>
      <c r="I1845" s="812"/>
    </row>
    <row r="1846" spans="1:9" s="786" customFormat="1" x14ac:dyDescent="0.25">
      <c r="A1846" s="1125"/>
      <c r="B1846" s="1126"/>
      <c r="C1846" s="1127"/>
      <c r="D1846" s="1127"/>
      <c r="E1846" s="1126"/>
      <c r="F1846" s="811"/>
      <c r="G1846" s="1128"/>
      <c r="H1846" s="811"/>
      <c r="I1846" s="812"/>
    </row>
    <row r="1847" spans="1:9" s="786" customFormat="1" x14ac:dyDescent="0.25">
      <c r="A1847" s="1125"/>
      <c r="B1847" s="1126"/>
      <c r="C1847" s="1127"/>
      <c r="D1847" s="1127"/>
      <c r="E1847" s="1126"/>
      <c r="F1847" s="811"/>
      <c r="G1847" s="1128"/>
      <c r="H1847" s="811"/>
      <c r="I1847" s="812"/>
    </row>
    <row r="1848" spans="1:9" s="786" customFormat="1" x14ac:dyDescent="0.25">
      <c r="A1848" s="1125"/>
      <c r="B1848" s="1126"/>
      <c r="C1848" s="1127"/>
      <c r="D1848" s="1127"/>
      <c r="E1848" s="1126"/>
      <c r="F1848" s="811"/>
      <c r="G1848" s="1128"/>
      <c r="H1848" s="811"/>
      <c r="I1848" s="812"/>
    </row>
    <row r="1849" spans="1:9" s="786" customFormat="1" x14ac:dyDescent="0.25">
      <c r="A1849" s="1125"/>
      <c r="B1849" s="1126"/>
      <c r="C1849" s="1127"/>
      <c r="D1849" s="1127"/>
      <c r="E1849" s="1126"/>
      <c r="F1849" s="811"/>
      <c r="G1849" s="1128"/>
      <c r="H1849" s="811"/>
      <c r="I1849" s="812"/>
    </row>
    <row r="1850" spans="1:9" s="786" customFormat="1" x14ac:dyDescent="0.25">
      <c r="A1850" s="1125"/>
      <c r="B1850" s="1126"/>
      <c r="C1850" s="1127"/>
      <c r="D1850" s="1127"/>
      <c r="E1850" s="1126"/>
      <c r="F1850" s="811"/>
      <c r="G1850" s="1128"/>
      <c r="H1850" s="811"/>
      <c r="I1850" s="812"/>
    </row>
    <row r="1851" spans="1:9" s="786" customFormat="1" x14ac:dyDescent="0.25">
      <c r="A1851" s="1125"/>
      <c r="B1851" s="1126"/>
      <c r="C1851" s="1127"/>
      <c r="D1851" s="1127"/>
      <c r="E1851" s="1126"/>
      <c r="F1851" s="811"/>
      <c r="G1851" s="1128"/>
      <c r="H1851" s="811"/>
      <c r="I1851" s="812"/>
    </row>
    <row r="1852" spans="1:9" s="786" customFormat="1" x14ac:dyDescent="0.25">
      <c r="A1852" s="1125"/>
      <c r="B1852" s="1126"/>
      <c r="C1852" s="1127"/>
      <c r="D1852" s="1127"/>
      <c r="E1852" s="1126"/>
      <c r="F1852" s="811"/>
      <c r="G1852" s="1128"/>
      <c r="H1852" s="811"/>
      <c r="I1852" s="812"/>
    </row>
    <row r="1853" spans="1:9" s="786" customFormat="1" x14ac:dyDescent="0.25">
      <c r="A1853" s="1125"/>
      <c r="B1853" s="1126"/>
      <c r="C1853" s="1127"/>
      <c r="D1853" s="1127"/>
      <c r="E1853" s="1126"/>
      <c r="F1853" s="811"/>
      <c r="G1853" s="1128"/>
      <c r="H1853" s="811"/>
      <c r="I1853" s="812"/>
    </row>
    <row r="1854" spans="1:9" s="786" customFormat="1" x14ac:dyDescent="0.25">
      <c r="A1854" s="1125"/>
      <c r="B1854" s="1126"/>
      <c r="C1854" s="1127"/>
      <c r="D1854" s="1127"/>
      <c r="E1854" s="1126"/>
      <c r="F1854" s="811"/>
      <c r="G1854" s="1128"/>
      <c r="H1854" s="811"/>
      <c r="I1854" s="812"/>
    </row>
    <row r="1855" spans="1:9" s="786" customFormat="1" x14ac:dyDescent="0.25">
      <c r="A1855" s="1125"/>
      <c r="B1855" s="1126"/>
      <c r="C1855" s="1127"/>
      <c r="D1855" s="1127"/>
      <c r="E1855" s="1126"/>
      <c r="F1855" s="811"/>
      <c r="G1855" s="1128"/>
      <c r="H1855" s="811"/>
      <c r="I1855" s="812"/>
    </row>
    <row r="1856" spans="1:9" s="786" customFormat="1" x14ac:dyDescent="0.25">
      <c r="A1856" s="1125"/>
      <c r="B1856" s="1126"/>
      <c r="C1856" s="1127"/>
      <c r="D1856" s="1127"/>
      <c r="E1856" s="1126"/>
      <c r="F1856" s="811"/>
      <c r="G1856" s="1128"/>
      <c r="H1856" s="811"/>
      <c r="I1856" s="812"/>
    </row>
    <row r="1857" spans="1:9" s="786" customFormat="1" x14ac:dyDescent="0.25">
      <c r="A1857" s="1125"/>
      <c r="B1857" s="1126"/>
      <c r="C1857" s="1127"/>
      <c r="D1857" s="1127"/>
      <c r="E1857" s="1126"/>
      <c r="F1857" s="811"/>
      <c r="G1857" s="1128"/>
      <c r="H1857" s="811"/>
      <c r="I1857" s="812"/>
    </row>
    <row r="1858" spans="1:9" s="786" customFormat="1" x14ac:dyDescent="0.25">
      <c r="A1858" s="1125"/>
      <c r="B1858" s="1126"/>
      <c r="C1858" s="1127"/>
      <c r="D1858" s="1127"/>
      <c r="E1858" s="1126"/>
      <c r="F1858" s="811"/>
      <c r="G1858" s="1128"/>
      <c r="H1858" s="811"/>
      <c r="I1858" s="812"/>
    </row>
    <row r="1859" spans="1:9" s="786" customFormat="1" x14ac:dyDescent="0.25">
      <c r="A1859" s="1125"/>
      <c r="B1859" s="1126"/>
      <c r="C1859" s="1127"/>
      <c r="D1859" s="1127"/>
      <c r="E1859" s="1126"/>
      <c r="F1859" s="811"/>
      <c r="G1859" s="1128"/>
      <c r="H1859" s="811"/>
      <c r="I1859" s="812"/>
    </row>
    <row r="1860" spans="1:9" s="786" customFormat="1" x14ac:dyDescent="0.25">
      <c r="A1860" s="1125"/>
      <c r="B1860" s="1126"/>
      <c r="C1860" s="1127"/>
      <c r="D1860" s="1127"/>
      <c r="E1860" s="1126"/>
      <c r="F1860" s="811"/>
      <c r="G1860" s="1128"/>
      <c r="H1860" s="811"/>
      <c r="I1860" s="812"/>
    </row>
    <row r="1861" spans="1:9" s="786" customFormat="1" x14ac:dyDescent="0.25">
      <c r="A1861" s="1125"/>
      <c r="B1861" s="1126"/>
      <c r="C1861" s="1127"/>
      <c r="D1861" s="1127"/>
      <c r="E1861" s="1126"/>
      <c r="F1861" s="811"/>
      <c r="G1861" s="1128"/>
      <c r="H1861" s="811"/>
      <c r="I1861" s="812"/>
    </row>
    <row r="1862" spans="1:9" s="786" customFormat="1" x14ac:dyDescent="0.25">
      <c r="A1862" s="1125"/>
      <c r="B1862" s="1126"/>
      <c r="C1862" s="1127"/>
      <c r="D1862" s="1127"/>
      <c r="E1862" s="1126"/>
      <c r="F1862" s="811"/>
      <c r="G1862" s="1128"/>
      <c r="H1862" s="811"/>
      <c r="I1862" s="812"/>
    </row>
    <row r="1863" spans="1:9" s="786" customFormat="1" x14ac:dyDescent="0.25">
      <c r="A1863" s="1125"/>
      <c r="B1863" s="1126"/>
      <c r="C1863" s="1127"/>
      <c r="D1863" s="1127"/>
      <c r="E1863" s="1126"/>
      <c r="F1863" s="811"/>
      <c r="G1863" s="1128"/>
      <c r="H1863" s="811"/>
      <c r="I1863" s="812"/>
    </row>
    <row r="1864" spans="1:9" s="786" customFormat="1" x14ac:dyDescent="0.25">
      <c r="A1864" s="1125"/>
      <c r="B1864" s="1126"/>
      <c r="C1864" s="1127"/>
      <c r="D1864" s="1127"/>
      <c r="E1864" s="1126"/>
      <c r="F1864" s="811"/>
      <c r="G1864" s="1128"/>
      <c r="H1864" s="811"/>
      <c r="I1864" s="812"/>
    </row>
    <row r="1865" spans="1:9" s="786" customFormat="1" x14ac:dyDescent="0.25">
      <c r="A1865" s="1125"/>
      <c r="B1865" s="1126"/>
      <c r="C1865" s="1127"/>
      <c r="D1865" s="1127"/>
      <c r="E1865" s="1126"/>
      <c r="F1865" s="811"/>
      <c r="G1865" s="1128"/>
      <c r="H1865" s="811"/>
      <c r="I1865" s="812"/>
    </row>
    <row r="1866" spans="1:9" s="786" customFormat="1" x14ac:dyDescent="0.25">
      <c r="A1866" s="1125"/>
      <c r="B1866" s="1126"/>
      <c r="C1866" s="1127"/>
      <c r="D1866" s="1127"/>
      <c r="E1866" s="1126"/>
      <c r="F1866" s="811"/>
      <c r="G1866" s="1128"/>
      <c r="H1866" s="811"/>
      <c r="I1866" s="812"/>
    </row>
    <row r="1867" spans="1:9" s="786" customFormat="1" x14ac:dyDescent="0.25">
      <c r="A1867" s="1125"/>
      <c r="B1867" s="1126"/>
      <c r="C1867" s="1127"/>
      <c r="D1867" s="1127"/>
      <c r="E1867" s="1126"/>
      <c r="F1867" s="811"/>
      <c r="G1867" s="1128"/>
      <c r="H1867" s="811"/>
      <c r="I1867" s="812"/>
    </row>
    <row r="1868" spans="1:9" s="786" customFormat="1" x14ac:dyDescent="0.25">
      <c r="A1868" s="1125"/>
      <c r="B1868" s="1126"/>
      <c r="C1868" s="1127"/>
      <c r="D1868" s="1127"/>
      <c r="E1868" s="1126"/>
      <c r="F1868" s="811"/>
      <c r="G1868" s="1128"/>
      <c r="H1868" s="811"/>
      <c r="I1868" s="812"/>
    </row>
    <row r="1869" spans="1:9" s="786" customFormat="1" x14ac:dyDescent="0.25">
      <c r="A1869" s="1125"/>
      <c r="B1869" s="1126"/>
      <c r="C1869" s="1127"/>
      <c r="D1869" s="1127"/>
      <c r="E1869" s="1126"/>
      <c r="F1869" s="811"/>
      <c r="G1869" s="1128"/>
      <c r="H1869" s="811"/>
      <c r="I1869" s="812"/>
    </row>
    <row r="1870" spans="1:9" s="786" customFormat="1" x14ac:dyDescent="0.25">
      <c r="A1870" s="1125"/>
      <c r="B1870" s="1126"/>
      <c r="C1870" s="1127"/>
      <c r="D1870" s="1127"/>
      <c r="E1870" s="1126"/>
      <c r="F1870" s="811"/>
      <c r="G1870" s="1128"/>
      <c r="H1870" s="811"/>
      <c r="I1870" s="812"/>
    </row>
    <row r="1871" spans="1:9" s="786" customFormat="1" x14ac:dyDescent="0.25">
      <c r="A1871" s="1125"/>
      <c r="B1871" s="1126"/>
      <c r="C1871" s="1127"/>
      <c r="D1871" s="1127"/>
      <c r="E1871" s="1126"/>
      <c r="F1871" s="811"/>
      <c r="G1871" s="1128"/>
      <c r="H1871" s="811"/>
      <c r="I1871" s="812"/>
    </row>
    <row r="1872" spans="1:9" s="786" customFormat="1" x14ac:dyDescent="0.25">
      <c r="A1872" s="1125"/>
      <c r="B1872" s="1126"/>
      <c r="C1872" s="1127"/>
      <c r="D1872" s="1127"/>
      <c r="E1872" s="1126"/>
      <c r="F1872" s="811"/>
      <c r="G1872" s="1128"/>
      <c r="H1872" s="811"/>
      <c r="I1872" s="812"/>
    </row>
    <row r="1873" spans="1:9" s="786" customFormat="1" x14ac:dyDescent="0.25">
      <c r="A1873" s="1125"/>
      <c r="B1873" s="1126"/>
      <c r="C1873" s="1127"/>
      <c r="D1873" s="1127"/>
      <c r="E1873" s="1126"/>
      <c r="F1873" s="811"/>
      <c r="G1873" s="1128"/>
      <c r="H1873" s="811"/>
      <c r="I1873" s="812"/>
    </row>
    <row r="1874" spans="1:9" s="786" customFormat="1" x14ac:dyDescent="0.25">
      <c r="A1874" s="1125"/>
      <c r="B1874" s="1126"/>
      <c r="C1874" s="1127"/>
      <c r="D1874" s="1127"/>
      <c r="E1874" s="1126"/>
      <c r="F1874" s="811"/>
      <c r="G1874" s="1128"/>
      <c r="H1874" s="811"/>
      <c r="I1874" s="812"/>
    </row>
    <row r="1875" spans="1:9" s="786" customFormat="1" x14ac:dyDescent="0.25">
      <c r="A1875" s="1125"/>
      <c r="B1875" s="1126"/>
      <c r="C1875" s="1127"/>
      <c r="D1875" s="1127"/>
      <c r="E1875" s="1126"/>
      <c r="F1875" s="811"/>
      <c r="G1875" s="1128"/>
      <c r="H1875" s="811"/>
      <c r="I1875" s="812"/>
    </row>
    <row r="1876" spans="1:9" s="786" customFormat="1" x14ac:dyDescent="0.25">
      <c r="A1876" s="1125"/>
      <c r="B1876" s="1126"/>
      <c r="C1876" s="1127"/>
      <c r="D1876" s="1127"/>
      <c r="E1876" s="1126"/>
      <c r="F1876" s="811"/>
      <c r="G1876" s="1128"/>
      <c r="H1876" s="811"/>
      <c r="I1876" s="812"/>
    </row>
    <row r="1877" spans="1:9" s="786" customFormat="1" x14ac:dyDescent="0.25">
      <c r="A1877" s="1125"/>
      <c r="B1877" s="1126"/>
      <c r="C1877" s="1127"/>
      <c r="D1877" s="1127"/>
      <c r="E1877" s="1126"/>
      <c r="F1877" s="811"/>
      <c r="G1877" s="1128"/>
      <c r="H1877" s="811"/>
      <c r="I1877" s="812"/>
    </row>
    <row r="1878" spans="1:9" s="786" customFormat="1" x14ac:dyDescent="0.25">
      <c r="A1878" s="1125"/>
      <c r="B1878" s="1126"/>
      <c r="C1878" s="1127"/>
      <c r="D1878" s="1127"/>
      <c r="E1878" s="1126"/>
      <c r="F1878" s="811"/>
      <c r="G1878" s="1128"/>
      <c r="H1878" s="811"/>
      <c r="I1878" s="812"/>
    </row>
    <row r="1879" spans="1:9" s="786" customFormat="1" x14ac:dyDescent="0.25">
      <c r="A1879" s="1125"/>
      <c r="B1879" s="1126"/>
      <c r="C1879" s="1127"/>
      <c r="D1879" s="1127"/>
      <c r="E1879" s="1126"/>
      <c r="F1879" s="811"/>
      <c r="G1879" s="1128"/>
      <c r="H1879" s="811"/>
      <c r="I1879" s="812"/>
    </row>
    <row r="1880" spans="1:9" s="786" customFormat="1" x14ac:dyDescent="0.25">
      <c r="A1880" s="1125"/>
      <c r="B1880" s="1126"/>
      <c r="C1880" s="1127"/>
      <c r="D1880" s="1127"/>
      <c r="E1880" s="1126"/>
      <c r="F1880" s="811"/>
      <c r="G1880" s="1128"/>
      <c r="H1880" s="811"/>
      <c r="I1880" s="812"/>
    </row>
    <row r="1881" spans="1:9" s="786" customFormat="1" x14ac:dyDescent="0.25">
      <c r="A1881" s="1125"/>
      <c r="B1881" s="1126"/>
      <c r="C1881" s="1127"/>
      <c r="D1881" s="1127"/>
      <c r="E1881" s="1126"/>
      <c r="F1881" s="811"/>
      <c r="G1881" s="1128"/>
      <c r="H1881" s="811"/>
      <c r="I1881" s="812"/>
    </row>
    <row r="1882" spans="1:9" s="786" customFormat="1" x14ac:dyDescent="0.25">
      <c r="A1882" s="1125"/>
      <c r="B1882" s="1126"/>
      <c r="C1882" s="1127"/>
      <c r="D1882" s="1127"/>
      <c r="E1882" s="1126"/>
      <c r="F1882" s="811"/>
      <c r="G1882" s="1128"/>
      <c r="H1882" s="811"/>
      <c r="I1882" s="812"/>
    </row>
    <row r="1883" spans="1:9" s="786" customFormat="1" x14ac:dyDescent="0.25">
      <c r="A1883" s="1125"/>
      <c r="B1883" s="1126"/>
      <c r="C1883" s="1127"/>
      <c r="D1883" s="1127"/>
      <c r="E1883" s="1126"/>
      <c r="F1883" s="811"/>
      <c r="G1883" s="1128"/>
      <c r="H1883" s="811"/>
      <c r="I1883" s="812"/>
    </row>
    <row r="1884" spans="1:9" s="786" customFormat="1" x14ac:dyDescent="0.25">
      <c r="A1884" s="1125"/>
      <c r="B1884" s="1126"/>
      <c r="C1884" s="1127"/>
      <c r="D1884" s="1127"/>
      <c r="E1884" s="1126"/>
      <c r="F1884" s="811"/>
      <c r="G1884" s="1128"/>
      <c r="H1884" s="811"/>
      <c r="I1884" s="812"/>
    </row>
    <row r="1885" spans="1:9" s="786" customFormat="1" x14ac:dyDescent="0.25">
      <c r="A1885" s="1125"/>
      <c r="B1885" s="1126"/>
      <c r="C1885" s="1127"/>
      <c r="D1885" s="1127"/>
      <c r="E1885" s="1126"/>
      <c r="F1885" s="811"/>
      <c r="G1885" s="1128"/>
      <c r="H1885" s="811"/>
      <c r="I1885" s="812"/>
    </row>
    <row r="1886" spans="1:9" s="786" customFormat="1" x14ac:dyDescent="0.25">
      <c r="A1886" s="1125"/>
      <c r="B1886" s="1126"/>
      <c r="C1886" s="1127"/>
      <c r="D1886" s="1127"/>
      <c r="E1886" s="1126"/>
      <c r="F1886" s="811"/>
      <c r="G1886" s="1128"/>
      <c r="H1886" s="811"/>
      <c r="I1886" s="812"/>
    </row>
    <row r="1887" spans="1:9" s="786" customFormat="1" x14ac:dyDescent="0.25">
      <c r="A1887" s="1125"/>
      <c r="B1887" s="1126"/>
      <c r="C1887" s="1127"/>
      <c r="D1887" s="1127"/>
      <c r="E1887" s="1126"/>
      <c r="F1887" s="811"/>
      <c r="G1887" s="1128"/>
      <c r="H1887" s="811"/>
      <c r="I1887" s="812"/>
    </row>
    <row r="1888" spans="1:9" s="786" customFormat="1" x14ac:dyDescent="0.25">
      <c r="A1888" s="1125"/>
      <c r="B1888" s="1126"/>
      <c r="C1888" s="1127"/>
      <c r="D1888" s="1127"/>
      <c r="E1888" s="1126"/>
      <c r="F1888" s="811"/>
      <c r="G1888" s="1128"/>
      <c r="H1888" s="811"/>
      <c r="I1888" s="812"/>
    </row>
    <row r="1889" spans="1:9" s="786" customFormat="1" x14ac:dyDescent="0.25">
      <c r="A1889" s="1125"/>
      <c r="B1889" s="1126"/>
      <c r="C1889" s="1127"/>
      <c r="D1889" s="1127"/>
      <c r="E1889" s="1126"/>
      <c r="F1889" s="811"/>
      <c r="G1889" s="1128"/>
      <c r="H1889" s="811"/>
      <c r="I1889" s="812"/>
    </row>
    <row r="1890" spans="1:9" s="786" customFormat="1" x14ac:dyDescent="0.25">
      <c r="A1890" s="1125"/>
      <c r="B1890" s="1126"/>
      <c r="C1890" s="1127"/>
      <c r="D1890" s="1127"/>
      <c r="E1890" s="1126"/>
      <c r="F1890" s="811"/>
      <c r="G1890" s="1128"/>
      <c r="H1890" s="811"/>
      <c r="I1890" s="812"/>
    </row>
    <row r="1891" spans="1:9" s="786" customFormat="1" x14ac:dyDescent="0.25">
      <c r="A1891" s="1125"/>
      <c r="B1891" s="1126"/>
      <c r="C1891" s="1127"/>
      <c r="D1891" s="1127"/>
      <c r="E1891" s="1126"/>
      <c r="F1891" s="811"/>
      <c r="G1891" s="1128"/>
      <c r="H1891" s="811"/>
      <c r="I1891" s="812"/>
    </row>
    <row r="1892" spans="1:9" s="786" customFormat="1" x14ac:dyDescent="0.25">
      <c r="A1892" s="1125"/>
      <c r="B1892" s="1126"/>
      <c r="C1892" s="1127"/>
      <c r="D1892" s="1127"/>
      <c r="E1892" s="1126"/>
      <c r="F1892" s="811"/>
      <c r="G1892" s="1128"/>
      <c r="H1892" s="811"/>
      <c r="I1892" s="812"/>
    </row>
    <row r="1893" spans="1:9" s="786" customFormat="1" x14ac:dyDescent="0.25">
      <c r="A1893" s="1125"/>
      <c r="B1893" s="1126"/>
      <c r="C1893" s="1127"/>
      <c r="D1893" s="1127"/>
      <c r="E1893" s="1126"/>
      <c r="F1893" s="811"/>
      <c r="G1893" s="1128"/>
      <c r="H1893" s="811"/>
      <c r="I1893" s="812"/>
    </row>
    <row r="1894" spans="1:9" s="786" customFormat="1" x14ac:dyDescent="0.25">
      <c r="A1894" s="1125"/>
      <c r="B1894" s="1126"/>
      <c r="C1894" s="1127"/>
      <c r="D1894" s="1127"/>
      <c r="E1894" s="1126"/>
      <c r="F1894" s="811"/>
      <c r="G1894" s="1128"/>
      <c r="H1894" s="811"/>
      <c r="I1894" s="812"/>
    </row>
    <row r="1895" spans="1:9" s="786" customFormat="1" x14ac:dyDescent="0.25">
      <c r="A1895" s="1125"/>
      <c r="B1895" s="1126"/>
      <c r="C1895" s="1127"/>
      <c r="D1895" s="1127"/>
      <c r="E1895" s="1126"/>
      <c r="F1895" s="811"/>
      <c r="G1895" s="1128"/>
      <c r="H1895" s="811"/>
      <c r="I1895" s="812"/>
    </row>
    <row r="1896" spans="1:9" s="786" customFormat="1" x14ac:dyDescent="0.25">
      <c r="A1896" s="1125"/>
      <c r="B1896" s="1126"/>
      <c r="C1896" s="1127"/>
      <c r="D1896" s="1127"/>
      <c r="E1896" s="1126"/>
      <c r="F1896" s="811"/>
      <c r="G1896" s="1128"/>
      <c r="H1896" s="811"/>
      <c r="I1896" s="812"/>
    </row>
    <row r="1897" spans="1:9" s="786" customFormat="1" x14ac:dyDescent="0.25">
      <c r="A1897" s="1125"/>
      <c r="B1897" s="1126"/>
      <c r="C1897" s="1127"/>
      <c r="D1897" s="1127"/>
      <c r="E1897" s="1126"/>
      <c r="F1897" s="811"/>
      <c r="G1897" s="1128"/>
      <c r="H1897" s="811"/>
      <c r="I1897" s="812"/>
    </row>
    <row r="1898" spans="1:9" s="786" customFormat="1" x14ac:dyDescent="0.25">
      <c r="A1898" s="1125"/>
      <c r="B1898" s="1126"/>
      <c r="C1898" s="1127"/>
      <c r="D1898" s="1127"/>
      <c r="E1898" s="1126"/>
      <c r="F1898" s="811"/>
      <c r="G1898" s="1128"/>
      <c r="H1898" s="811"/>
      <c r="I1898" s="812"/>
    </row>
    <row r="1899" spans="1:9" s="786" customFormat="1" x14ac:dyDescent="0.25">
      <c r="A1899" s="1125"/>
      <c r="B1899" s="1126"/>
      <c r="C1899" s="1127"/>
      <c r="D1899" s="1127"/>
      <c r="E1899" s="1126"/>
      <c r="F1899" s="811"/>
      <c r="G1899" s="1128"/>
      <c r="H1899" s="811"/>
      <c r="I1899" s="812"/>
    </row>
    <row r="1900" spans="1:9" s="786" customFormat="1" x14ac:dyDescent="0.25">
      <c r="A1900" s="1125"/>
      <c r="B1900" s="1126"/>
      <c r="C1900" s="1127"/>
      <c r="D1900" s="1127"/>
      <c r="E1900" s="1126"/>
      <c r="F1900" s="811"/>
      <c r="G1900" s="1128"/>
      <c r="H1900" s="811"/>
      <c r="I1900" s="812"/>
    </row>
    <row r="1901" spans="1:9" s="786" customFormat="1" x14ac:dyDescent="0.25">
      <c r="A1901" s="1125"/>
      <c r="B1901" s="1126"/>
      <c r="C1901" s="1127"/>
      <c r="D1901" s="1127"/>
      <c r="E1901" s="1126"/>
      <c r="F1901" s="811"/>
      <c r="G1901" s="1128"/>
      <c r="H1901" s="811"/>
      <c r="I1901" s="812"/>
    </row>
    <row r="1902" spans="1:9" s="786" customFormat="1" x14ac:dyDescent="0.25">
      <c r="A1902" s="1125"/>
      <c r="B1902" s="1126"/>
      <c r="C1902" s="1127"/>
      <c r="D1902" s="1127"/>
      <c r="E1902" s="1126"/>
      <c r="F1902" s="811"/>
      <c r="G1902" s="1128"/>
      <c r="H1902" s="811"/>
      <c r="I1902" s="812"/>
    </row>
    <row r="1903" spans="1:9" s="786" customFormat="1" x14ac:dyDescent="0.25">
      <c r="A1903" s="1125"/>
      <c r="B1903" s="1126"/>
      <c r="C1903" s="1127"/>
      <c r="D1903" s="1127"/>
      <c r="E1903" s="1126"/>
      <c r="F1903" s="811"/>
      <c r="G1903" s="1128"/>
      <c r="H1903" s="811"/>
      <c r="I1903" s="812"/>
    </row>
    <row r="1904" spans="1:9" s="786" customFormat="1" x14ac:dyDescent="0.25">
      <c r="A1904" s="1125"/>
      <c r="B1904" s="1126"/>
      <c r="C1904" s="1127"/>
      <c r="D1904" s="1127"/>
      <c r="E1904" s="1126"/>
      <c r="F1904" s="811"/>
      <c r="G1904" s="1128"/>
      <c r="H1904" s="811"/>
      <c r="I1904" s="812"/>
    </row>
    <row r="1905" spans="1:9" s="786" customFormat="1" x14ac:dyDescent="0.25">
      <c r="A1905" s="1125"/>
      <c r="B1905" s="1126"/>
      <c r="C1905" s="1127"/>
      <c r="D1905" s="1127"/>
      <c r="E1905" s="1126"/>
      <c r="F1905" s="811"/>
      <c r="G1905" s="1128"/>
      <c r="H1905" s="811"/>
      <c r="I1905" s="812"/>
    </row>
    <row r="1906" spans="1:9" s="786" customFormat="1" x14ac:dyDescent="0.25">
      <c r="A1906" s="1125"/>
      <c r="B1906" s="1126"/>
      <c r="C1906" s="1127"/>
      <c r="D1906" s="1127"/>
      <c r="E1906" s="1126"/>
      <c r="F1906" s="811"/>
      <c r="G1906" s="1128"/>
      <c r="H1906" s="811"/>
      <c r="I1906" s="812"/>
    </row>
    <row r="1907" spans="1:9" s="786" customFormat="1" x14ac:dyDescent="0.25">
      <c r="A1907" s="1125"/>
      <c r="B1907" s="1126"/>
      <c r="C1907" s="1127"/>
      <c r="D1907" s="1127"/>
      <c r="E1907" s="1126"/>
      <c r="F1907" s="811"/>
      <c r="G1907" s="1128"/>
      <c r="H1907" s="811"/>
      <c r="I1907" s="812"/>
    </row>
    <row r="1908" spans="1:9" s="786" customFormat="1" x14ac:dyDescent="0.25">
      <c r="A1908" s="1125"/>
      <c r="B1908" s="1126"/>
      <c r="C1908" s="1127"/>
      <c r="D1908" s="1127"/>
      <c r="E1908" s="1126"/>
      <c r="F1908" s="811"/>
      <c r="G1908" s="1128"/>
      <c r="H1908" s="811"/>
      <c r="I1908" s="812"/>
    </row>
    <row r="1909" spans="1:9" s="786" customFormat="1" x14ac:dyDescent="0.25">
      <c r="A1909" s="1125"/>
      <c r="B1909" s="1126"/>
      <c r="C1909" s="1127"/>
      <c r="D1909" s="1127"/>
      <c r="E1909" s="1126"/>
      <c r="F1909" s="811"/>
      <c r="G1909" s="1128"/>
      <c r="H1909" s="811"/>
      <c r="I1909" s="812"/>
    </row>
    <row r="1910" spans="1:9" s="786" customFormat="1" x14ac:dyDescent="0.25">
      <c r="A1910" s="1125"/>
      <c r="B1910" s="1126"/>
      <c r="C1910" s="1127"/>
      <c r="D1910" s="1127"/>
      <c r="E1910" s="1126"/>
      <c r="F1910" s="811"/>
      <c r="G1910" s="1128"/>
      <c r="H1910" s="811"/>
      <c r="I1910" s="812"/>
    </row>
    <row r="1911" spans="1:9" s="786" customFormat="1" x14ac:dyDescent="0.25">
      <c r="A1911" s="1125"/>
      <c r="B1911" s="1126"/>
      <c r="C1911" s="1127"/>
      <c r="D1911" s="1127"/>
      <c r="E1911" s="1126"/>
      <c r="F1911" s="811"/>
      <c r="G1911" s="1128"/>
      <c r="H1911" s="811"/>
      <c r="I1911" s="812"/>
    </row>
    <row r="1912" spans="1:9" s="786" customFormat="1" x14ac:dyDescent="0.25">
      <c r="A1912" s="1125"/>
      <c r="B1912" s="1126"/>
      <c r="C1912" s="1127"/>
      <c r="D1912" s="1127"/>
      <c r="E1912" s="1126"/>
      <c r="F1912" s="811"/>
      <c r="G1912" s="1128"/>
      <c r="H1912" s="811"/>
      <c r="I1912" s="812"/>
    </row>
    <row r="1913" spans="1:9" s="786" customFormat="1" x14ac:dyDescent="0.25">
      <c r="A1913" s="1125"/>
      <c r="B1913" s="1126"/>
      <c r="C1913" s="1127"/>
      <c r="D1913" s="1127"/>
      <c r="E1913" s="1126"/>
      <c r="F1913" s="811"/>
      <c r="G1913" s="1128"/>
      <c r="H1913" s="811"/>
      <c r="I1913" s="812"/>
    </row>
    <row r="1914" spans="1:9" s="786" customFormat="1" x14ac:dyDescent="0.25">
      <c r="A1914" s="1125"/>
      <c r="B1914" s="1126"/>
      <c r="C1914" s="1127"/>
      <c r="D1914" s="1127"/>
      <c r="E1914" s="1126"/>
      <c r="F1914" s="811"/>
      <c r="G1914" s="1128"/>
      <c r="H1914" s="811"/>
      <c r="I1914" s="812"/>
    </row>
    <row r="1915" spans="1:9" s="786" customFormat="1" x14ac:dyDescent="0.25">
      <c r="A1915" s="1125"/>
      <c r="B1915" s="1126"/>
      <c r="C1915" s="1127"/>
      <c r="D1915" s="1127"/>
      <c r="E1915" s="1126"/>
      <c r="F1915" s="811"/>
      <c r="G1915" s="1128"/>
      <c r="H1915" s="811"/>
      <c r="I1915" s="812"/>
    </row>
    <row r="1916" spans="1:9" s="786" customFormat="1" x14ac:dyDescent="0.25">
      <c r="A1916" s="1125"/>
      <c r="B1916" s="1126"/>
      <c r="C1916" s="1127"/>
      <c r="D1916" s="1127"/>
      <c r="E1916" s="1126"/>
      <c r="F1916" s="811"/>
      <c r="G1916" s="1128"/>
      <c r="H1916" s="811"/>
      <c r="I1916" s="812"/>
    </row>
    <row r="1917" spans="1:9" s="786" customFormat="1" x14ac:dyDescent="0.25">
      <c r="A1917" s="1125"/>
      <c r="B1917" s="1126"/>
      <c r="C1917" s="1127"/>
      <c r="D1917" s="1127"/>
      <c r="E1917" s="1126"/>
      <c r="F1917" s="811"/>
      <c r="G1917" s="1128"/>
      <c r="H1917" s="811"/>
      <c r="I1917" s="812"/>
    </row>
    <row r="1918" spans="1:9" s="786" customFormat="1" x14ac:dyDescent="0.25">
      <c r="A1918" s="1125"/>
      <c r="B1918" s="1126"/>
      <c r="C1918" s="1127"/>
      <c r="D1918" s="1127"/>
      <c r="E1918" s="1126"/>
      <c r="F1918" s="811"/>
      <c r="G1918" s="1128"/>
      <c r="H1918" s="811"/>
      <c r="I1918" s="812"/>
    </row>
    <row r="1919" spans="1:9" s="786" customFormat="1" x14ac:dyDescent="0.25">
      <c r="A1919" s="1125"/>
      <c r="B1919" s="1126"/>
      <c r="C1919" s="1127"/>
      <c r="D1919" s="1127"/>
      <c r="E1919" s="1126"/>
      <c r="F1919" s="811"/>
      <c r="G1919" s="1128"/>
      <c r="H1919" s="811"/>
      <c r="I1919" s="812"/>
    </row>
    <row r="1920" spans="1:9" s="786" customFormat="1" x14ac:dyDescent="0.25">
      <c r="A1920" s="1125"/>
      <c r="B1920" s="1126"/>
      <c r="C1920" s="1127"/>
      <c r="D1920" s="1127"/>
      <c r="E1920" s="1126"/>
      <c r="F1920" s="811"/>
      <c r="G1920" s="1128"/>
      <c r="H1920" s="811"/>
      <c r="I1920" s="812"/>
    </row>
    <row r="1921" spans="1:9" s="786" customFormat="1" x14ac:dyDescent="0.25">
      <c r="A1921" s="1125"/>
      <c r="B1921" s="1126"/>
      <c r="C1921" s="1127"/>
      <c r="D1921" s="1127"/>
      <c r="E1921" s="1126"/>
      <c r="F1921" s="811"/>
      <c r="G1921" s="1128"/>
      <c r="H1921" s="811"/>
      <c r="I1921" s="812"/>
    </row>
    <row r="1922" spans="1:9" s="786" customFormat="1" x14ac:dyDescent="0.25">
      <c r="A1922" s="1125"/>
      <c r="B1922" s="1126"/>
      <c r="C1922" s="1127"/>
      <c r="D1922" s="1127"/>
      <c r="E1922" s="1126"/>
      <c r="F1922" s="811"/>
      <c r="G1922" s="1128"/>
      <c r="H1922" s="811"/>
      <c r="I1922" s="812"/>
    </row>
    <row r="1923" spans="1:9" s="786" customFormat="1" x14ac:dyDescent="0.25">
      <c r="A1923" s="1125"/>
      <c r="B1923" s="1126"/>
      <c r="C1923" s="1127"/>
      <c r="D1923" s="1127"/>
      <c r="E1923" s="1126"/>
      <c r="F1923" s="811"/>
      <c r="G1923" s="1128"/>
      <c r="H1923" s="811"/>
      <c r="I1923" s="812"/>
    </row>
    <row r="1924" spans="1:9" s="786" customFormat="1" x14ac:dyDescent="0.25">
      <c r="A1924" s="1125"/>
      <c r="B1924" s="1126"/>
      <c r="C1924" s="1127"/>
      <c r="D1924" s="1127"/>
      <c r="E1924" s="1126"/>
      <c r="F1924" s="811"/>
      <c r="G1924" s="1128"/>
      <c r="H1924" s="811"/>
      <c r="I1924" s="812"/>
    </row>
    <row r="1925" spans="1:9" s="786" customFormat="1" x14ac:dyDescent="0.25">
      <c r="A1925" s="1125"/>
      <c r="B1925" s="1126"/>
      <c r="C1925" s="1127"/>
      <c r="D1925" s="1127"/>
      <c r="E1925" s="1126"/>
      <c r="F1925" s="811"/>
      <c r="G1925" s="1128"/>
      <c r="H1925" s="811"/>
      <c r="I1925" s="812"/>
    </row>
    <row r="1926" spans="1:9" s="786" customFormat="1" x14ac:dyDescent="0.25">
      <c r="A1926" s="1125"/>
      <c r="B1926" s="1126"/>
      <c r="C1926" s="1127"/>
      <c r="D1926" s="1127"/>
      <c r="E1926" s="1126"/>
      <c r="F1926" s="811"/>
      <c r="G1926" s="1128"/>
      <c r="H1926" s="811"/>
      <c r="I1926" s="812"/>
    </row>
    <row r="1927" spans="1:9" s="786" customFormat="1" x14ac:dyDescent="0.25">
      <c r="A1927" s="1125"/>
      <c r="B1927" s="1126"/>
      <c r="C1927" s="1127"/>
      <c r="D1927" s="1127"/>
      <c r="E1927" s="1126"/>
      <c r="F1927" s="811"/>
      <c r="G1927" s="1128"/>
      <c r="H1927" s="811"/>
      <c r="I1927" s="812"/>
    </row>
    <row r="1928" spans="1:9" s="786" customFormat="1" x14ac:dyDescent="0.25">
      <c r="A1928" s="1125"/>
      <c r="B1928" s="1126"/>
      <c r="C1928" s="1127"/>
      <c r="D1928" s="1127"/>
      <c r="E1928" s="1126"/>
      <c r="F1928" s="811"/>
      <c r="G1928" s="1128"/>
      <c r="H1928" s="811"/>
      <c r="I1928" s="812"/>
    </row>
    <row r="1929" spans="1:9" s="786" customFormat="1" x14ac:dyDescent="0.25">
      <c r="A1929" s="1125"/>
      <c r="B1929" s="1126"/>
      <c r="C1929" s="1127"/>
      <c r="D1929" s="1127"/>
      <c r="E1929" s="1126"/>
      <c r="F1929" s="811"/>
      <c r="G1929" s="1128"/>
      <c r="H1929" s="811"/>
      <c r="I1929" s="812"/>
    </row>
    <row r="1930" spans="1:9" s="786" customFormat="1" x14ac:dyDescent="0.25">
      <c r="A1930" s="1125"/>
      <c r="B1930" s="1126"/>
      <c r="C1930" s="1127"/>
      <c r="D1930" s="1127"/>
      <c r="E1930" s="1126"/>
      <c r="F1930" s="811"/>
      <c r="G1930" s="1128"/>
      <c r="H1930" s="811"/>
      <c r="I1930" s="812"/>
    </row>
    <row r="1931" spans="1:9" s="786" customFormat="1" x14ac:dyDescent="0.25">
      <c r="A1931" s="1125"/>
      <c r="B1931" s="1126"/>
      <c r="C1931" s="1127"/>
      <c r="D1931" s="1127"/>
      <c r="E1931" s="1126"/>
      <c r="F1931" s="811"/>
      <c r="G1931" s="1128"/>
      <c r="H1931" s="811"/>
      <c r="I1931" s="812"/>
    </row>
    <row r="1932" spans="1:9" s="786" customFormat="1" x14ac:dyDescent="0.25">
      <c r="A1932" s="1125"/>
      <c r="B1932" s="1126"/>
      <c r="C1932" s="1127"/>
      <c r="D1932" s="1127"/>
      <c r="E1932" s="1126"/>
      <c r="F1932" s="811"/>
      <c r="G1932" s="1128"/>
      <c r="H1932" s="811"/>
      <c r="I1932" s="812"/>
    </row>
    <row r="1933" spans="1:9" s="786" customFormat="1" x14ac:dyDescent="0.25">
      <c r="A1933" s="1125"/>
      <c r="B1933" s="1126"/>
      <c r="C1933" s="1127"/>
      <c r="D1933" s="1127"/>
      <c r="E1933" s="1126"/>
      <c r="F1933" s="811"/>
      <c r="G1933" s="1128"/>
      <c r="H1933" s="811"/>
      <c r="I1933" s="812"/>
    </row>
    <row r="1934" spans="1:9" s="786" customFormat="1" x14ac:dyDescent="0.25">
      <c r="A1934" s="1125"/>
      <c r="B1934" s="1126"/>
      <c r="C1934" s="1127"/>
      <c r="D1934" s="1127"/>
      <c r="E1934" s="1126"/>
      <c r="F1934" s="811"/>
      <c r="G1934" s="1128"/>
      <c r="H1934" s="811"/>
      <c r="I1934" s="812"/>
    </row>
    <row r="1935" spans="1:9" s="786" customFormat="1" x14ac:dyDescent="0.25">
      <c r="A1935" s="1125"/>
      <c r="B1935" s="1126"/>
      <c r="C1935" s="1127"/>
      <c r="D1935" s="1127"/>
      <c r="E1935" s="1126"/>
      <c r="F1935" s="811"/>
      <c r="G1935" s="1128"/>
      <c r="H1935" s="811"/>
      <c r="I1935" s="812"/>
    </row>
    <row r="1936" spans="1:9" s="786" customFormat="1" x14ac:dyDescent="0.25">
      <c r="A1936" s="1125"/>
      <c r="B1936" s="1126"/>
      <c r="C1936" s="1127"/>
      <c r="D1936" s="1127"/>
      <c r="E1936" s="1126"/>
      <c r="F1936" s="811"/>
      <c r="G1936" s="1128"/>
      <c r="H1936" s="811"/>
      <c r="I1936" s="812"/>
    </row>
    <row r="1937" spans="1:9" s="786" customFormat="1" x14ac:dyDescent="0.25">
      <c r="A1937" s="1125"/>
      <c r="B1937" s="1126"/>
      <c r="C1937" s="1127"/>
      <c r="D1937" s="1127"/>
      <c r="E1937" s="1126"/>
      <c r="F1937" s="811"/>
      <c r="G1937" s="1128"/>
      <c r="H1937" s="811"/>
      <c r="I1937" s="812"/>
    </row>
    <row r="1938" spans="1:9" s="786" customFormat="1" x14ac:dyDescent="0.25">
      <c r="A1938" s="1125"/>
      <c r="B1938" s="1126"/>
      <c r="C1938" s="1127"/>
      <c r="D1938" s="1127"/>
      <c r="E1938" s="1126"/>
      <c r="F1938" s="811"/>
      <c r="G1938" s="1128"/>
      <c r="H1938" s="811"/>
      <c r="I1938" s="812"/>
    </row>
    <row r="1939" spans="1:9" s="786" customFormat="1" x14ac:dyDescent="0.25">
      <c r="A1939" s="1125"/>
      <c r="B1939" s="1126"/>
      <c r="C1939" s="1127"/>
      <c r="D1939" s="1127"/>
      <c r="E1939" s="1126"/>
      <c r="F1939" s="811"/>
      <c r="G1939" s="1128"/>
      <c r="H1939" s="811"/>
      <c r="I1939" s="812"/>
    </row>
    <row r="1940" spans="1:9" s="786" customFormat="1" x14ac:dyDescent="0.25">
      <c r="A1940" s="1125"/>
      <c r="B1940" s="1126"/>
      <c r="C1940" s="1127"/>
      <c r="D1940" s="1127"/>
      <c r="E1940" s="1126"/>
      <c r="F1940" s="811"/>
      <c r="G1940" s="1128"/>
      <c r="H1940" s="811"/>
      <c r="I1940" s="812"/>
    </row>
    <row r="1941" spans="1:9" s="786" customFormat="1" x14ac:dyDescent="0.25">
      <c r="A1941" s="1125"/>
      <c r="B1941" s="1126"/>
      <c r="C1941" s="1127"/>
      <c r="D1941" s="1127"/>
      <c r="E1941" s="1126"/>
      <c r="F1941" s="811"/>
      <c r="G1941" s="1128"/>
      <c r="H1941" s="811"/>
      <c r="I1941" s="812"/>
    </row>
    <row r="1942" spans="1:9" s="786" customFormat="1" x14ac:dyDescent="0.25">
      <c r="A1942" s="1125"/>
      <c r="B1942" s="1126"/>
      <c r="C1942" s="1127"/>
      <c r="D1942" s="1127"/>
      <c r="E1942" s="1126"/>
      <c r="F1942" s="811"/>
      <c r="G1942" s="1128"/>
      <c r="H1942" s="811"/>
      <c r="I1942" s="812"/>
    </row>
    <row r="1943" spans="1:9" s="786" customFormat="1" x14ac:dyDescent="0.25">
      <c r="A1943" s="1125"/>
      <c r="B1943" s="1126"/>
      <c r="C1943" s="1127"/>
      <c r="D1943" s="1127"/>
      <c r="E1943" s="1126"/>
      <c r="F1943" s="811"/>
      <c r="G1943" s="1128"/>
      <c r="H1943" s="811"/>
      <c r="I1943" s="812"/>
    </row>
    <row r="1944" spans="1:9" s="786" customFormat="1" x14ac:dyDescent="0.25">
      <c r="A1944" s="1125"/>
      <c r="B1944" s="1126"/>
      <c r="C1944" s="1127"/>
      <c r="D1944" s="1127"/>
      <c r="E1944" s="1126"/>
      <c r="F1944" s="811"/>
      <c r="G1944" s="1128"/>
      <c r="H1944" s="811"/>
      <c r="I1944" s="812"/>
    </row>
    <row r="1945" spans="1:9" s="786" customFormat="1" x14ac:dyDescent="0.25">
      <c r="A1945" s="1125"/>
      <c r="B1945" s="1126"/>
      <c r="C1945" s="1127"/>
      <c r="D1945" s="1127"/>
      <c r="E1945" s="1126"/>
      <c r="F1945" s="811"/>
      <c r="G1945" s="1128"/>
      <c r="H1945" s="811"/>
      <c r="I1945" s="812"/>
    </row>
    <row r="1946" spans="1:9" s="786" customFormat="1" x14ac:dyDescent="0.25">
      <c r="A1946" s="1125"/>
      <c r="B1946" s="1126"/>
      <c r="C1946" s="1127"/>
      <c r="D1946" s="1127"/>
      <c r="E1946" s="1126"/>
      <c r="F1946" s="811"/>
      <c r="G1946" s="1128"/>
      <c r="H1946" s="811"/>
      <c r="I1946" s="812"/>
    </row>
    <row r="1947" spans="1:9" s="786" customFormat="1" x14ac:dyDescent="0.25">
      <c r="A1947" s="1125"/>
      <c r="B1947" s="1126"/>
      <c r="C1947" s="1127"/>
      <c r="D1947" s="1127"/>
      <c r="E1947" s="1126"/>
      <c r="F1947" s="811"/>
      <c r="G1947" s="1128"/>
      <c r="H1947" s="811"/>
      <c r="I1947" s="812"/>
    </row>
    <row r="1948" spans="1:9" s="786" customFormat="1" x14ac:dyDescent="0.25">
      <c r="A1948" s="1125"/>
      <c r="B1948" s="1126"/>
      <c r="C1948" s="1127"/>
      <c r="D1948" s="1127"/>
      <c r="E1948" s="1126"/>
      <c r="F1948" s="811"/>
      <c r="G1948" s="1128"/>
      <c r="H1948" s="811"/>
      <c r="I1948" s="812"/>
    </row>
    <row r="1949" spans="1:9" s="786" customFormat="1" x14ac:dyDescent="0.25">
      <c r="A1949" s="1125"/>
      <c r="B1949" s="1126"/>
      <c r="C1949" s="1127"/>
      <c r="D1949" s="1127"/>
      <c r="E1949" s="1126"/>
      <c r="F1949" s="811"/>
      <c r="G1949" s="1128"/>
      <c r="H1949" s="811"/>
      <c r="I1949" s="812"/>
    </row>
    <row r="1950" spans="1:9" s="786" customFormat="1" x14ac:dyDescent="0.25">
      <c r="A1950" s="1125"/>
      <c r="B1950" s="1126"/>
      <c r="C1950" s="1127"/>
      <c r="D1950" s="1127"/>
      <c r="E1950" s="1126"/>
      <c r="F1950" s="811"/>
      <c r="G1950" s="1128"/>
      <c r="H1950" s="811"/>
      <c r="I1950" s="812"/>
    </row>
    <row r="1951" spans="1:9" s="786" customFormat="1" x14ac:dyDescent="0.25">
      <c r="A1951" s="1125"/>
      <c r="B1951" s="1126"/>
      <c r="C1951" s="1127"/>
      <c r="D1951" s="1127"/>
      <c r="E1951" s="1126"/>
      <c r="F1951" s="811"/>
      <c r="G1951" s="1128"/>
      <c r="H1951" s="811"/>
      <c r="I1951" s="812"/>
    </row>
    <row r="1952" spans="1:9" s="786" customFormat="1" x14ac:dyDescent="0.25">
      <c r="A1952" s="1125"/>
      <c r="B1952" s="1126"/>
      <c r="C1952" s="1127"/>
      <c r="D1952" s="1127"/>
      <c r="E1952" s="1126"/>
      <c r="F1952" s="811"/>
      <c r="G1952" s="1128"/>
      <c r="H1952" s="811"/>
      <c r="I1952" s="812"/>
    </row>
    <row r="1953" spans="1:9" s="786" customFormat="1" x14ac:dyDescent="0.25">
      <c r="A1953" s="1125"/>
      <c r="B1953" s="1126"/>
      <c r="C1953" s="1127"/>
      <c r="D1953" s="1127"/>
      <c r="E1953" s="1126"/>
      <c r="F1953" s="811"/>
      <c r="G1953" s="1128"/>
      <c r="H1953" s="811"/>
      <c r="I1953" s="812"/>
    </row>
    <row r="1954" spans="1:9" s="786" customFormat="1" x14ac:dyDescent="0.25">
      <c r="A1954" s="1125"/>
      <c r="B1954" s="1126"/>
      <c r="C1954" s="1127"/>
      <c r="D1954" s="1127"/>
      <c r="E1954" s="1126"/>
      <c r="F1954" s="811"/>
      <c r="G1954" s="1128"/>
      <c r="H1954" s="811"/>
      <c r="I1954" s="812"/>
    </row>
    <row r="1955" spans="1:9" s="786" customFormat="1" x14ac:dyDescent="0.25">
      <c r="A1955" s="1125"/>
      <c r="B1955" s="1126"/>
      <c r="C1955" s="1127"/>
      <c r="D1955" s="1127"/>
      <c r="E1955" s="1126"/>
      <c r="F1955" s="811"/>
      <c r="G1955" s="1128"/>
      <c r="H1955" s="811"/>
      <c r="I1955" s="812"/>
    </row>
    <row r="1956" spans="1:9" s="786" customFormat="1" x14ac:dyDescent="0.25">
      <c r="A1956" s="1125"/>
      <c r="B1956" s="1126"/>
      <c r="C1956" s="1127"/>
      <c r="D1956" s="1127"/>
      <c r="E1956" s="1126"/>
      <c r="F1956" s="811"/>
      <c r="G1956" s="1128"/>
      <c r="H1956" s="811"/>
      <c r="I1956" s="812"/>
    </row>
    <row r="1957" spans="1:9" s="786" customFormat="1" x14ac:dyDescent="0.25">
      <c r="A1957" s="1125"/>
      <c r="B1957" s="1126"/>
      <c r="C1957" s="1127"/>
      <c r="D1957" s="1127"/>
      <c r="E1957" s="1126"/>
      <c r="F1957" s="811"/>
      <c r="G1957" s="1128"/>
      <c r="H1957" s="811"/>
      <c r="I1957" s="812"/>
    </row>
    <row r="1958" spans="1:9" s="786" customFormat="1" x14ac:dyDescent="0.25">
      <c r="A1958" s="1125"/>
      <c r="B1958" s="1126"/>
      <c r="C1958" s="1127"/>
      <c r="D1958" s="1127"/>
      <c r="E1958" s="1126"/>
      <c r="F1958" s="811"/>
      <c r="G1958" s="1128"/>
      <c r="H1958" s="811"/>
      <c r="I1958" s="812"/>
    </row>
    <row r="1959" spans="1:9" s="786" customFormat="1" x14ac:dyDescent="0.25">
      <c r="A1959" s="1125"/>
      <c r="B1959" s="1126"/>
      <c r="C1959" s="1127"/>
      <c r="D1959" s="1127"/>
      <c r="E1959" s="1126"/>
      <c r="F1959" s="811"/>
      <c r="G1959" s="1128"/>
      <c r="H1959" s="811"/>
      <c r="I1959" s="812"/>
    </row>
    <row r="1960" spans="1:9" s="786" customFormat="1" x14ac:dyDescent="0.25">
      <c r="A1960" s="1125"/>
      <c r="B1960" s="1126"/>
      <c r="C1960" s="1127"/>
      <c r="D1960" s="1127"/>
      <c r="E1960" s="1126"/>
      <c r="F1960" s="811"/>
      <c r="G1960" s="1128"/>
      <c r="H1960" s="811"/>
      <c r="I1960" s="812"/>
    </row>
    <row r="1961" spans="1:9" s="786" customFormat="1" x14ac:dyDescent="0.25">
      <c r="A1961" s="1125"/>
      <c r="B1961" s="1126"/>
      <c r="C1961" s="1127"/>
      <c r="D1961" s="1127"/>
      <c r="E1961" s="1126"/>
      <c r="F1961" s="811"/>
      <c r="G1961" s="1128"/>
      <c r="H1961" s="811"/>
      <c r="I1961" s="812"/>
    </row>
    <row r="1962" spans="1:9" s="786" customFormat="1" x14ac:dyDescent="0.25">
      <c r="A1962" s="1125"/>
      <c r="B1962" s="1126"/>
      <c r="C1962" s="1127"/>
      <c r="D1962" s="1127"/>
      <c r="E1962" s="1126"/>
      <c r="F1962" s="811"/>
      <c r="G1962" s="1128"/>
      <c r="H1962" s="811"/>
      <c r="I1962" s="812"/>
    </row>
    <row r="1963" spans="1:9" s="786" customFormat="1" x14ac:dyDescent="0.25">
      <c r="A1963" s="1125"/>
      <c r="B1963" s="1126"/>
      <c r="C1963" s="1127"/>
      <c r="D1963" s="1127"/>
      <c r="E1963" s="1126"/>
      <c r="F1963" s="811"/>
      <c r="G1963" s="1128"/>
      <c r="H1963" s="811"/>
      <c r="I1963" s="812"/>
    </row>
    <row r="1964" spans="1:9" s="786" customFormat="1" x14ac:dyDescent="0.25">
      <c r="A1964" s="1125"/>
      <c r="B1964" s="1126"/>
      <c r="C1964" s="1127"/>
      <c r="D1964" s="1127"/>
      <c r="E1964" s="1126"/>
      <c r="F1964" s="811"/>
      <c r="G1964" s="1128"/>
      <c r="H1964" s="811"/>
      <c r="I1964" s="812"/>
    </row>
    <row r="1965" spans="1:9" s="786" customFormat="1" x14ac:dyDescent="0.25">
      <c r="A1965" s="1125"/>
      <c r="B1965" s="1126"/>
      <c r="C1965" s="1127"/>
      <c r="D1965" s="1127"/>
      <c r="E1965" s="1126"/>
      <c r="F1965" s="811"/>
      <c r="G1965" s="1128"/>
      <c r="H1965" s="811"/>
      <c r="I1965" s="812"/>
    </row>
    <row r="1966" spans="1:9" s="786" customFormat="1" x14ac:dyDescent="0.25">
      <c r="A1966" s="1125"/>
      <c r="B1966" s="1126"/>
      <c r="C1966" s="1127"/>
      <c r="D1966" s="1127"/>
      <c r="E1966" s="1126"/>
      <c r="F1966" s="811"/>
      <c r="G1966" s="1128"/>
      <c r="H1966" s="811"/>
      <c r="I1966" s="812"/>
    </row>
    <row r="1967" spans="1:9" s="786" customFormat="1" x14ac:dyDescent="0.25">
      <c r="A1967" s="1125"/>
      <c r="B1967" s="1126"/>
      <c r="C1967" s="1127"/>
      <c r="D1967" s="1127"/>
      <c r="E1967" s="1126"/>
      <c r="F1967" s="811"/>
      <c r="G1967" s="1128"/>
      <c r="H1967" s="811"/>
      <c r="I1967" s="812"/>
    </row>
    <row r="1968" spans="1:9" s="786" customFormat="1" x14ac:dyDescent="0.25">
      <c r="A1968" s="1125"/>
      <c r="B1968" s="1126"/>
      <c r="C1968" s="1127"/>
      <c r="D1968" s="1127"/>
      <c r="E1968" s="1126"/>
      <c r="F1968" s="811"/>
      <c r="G1968" s="1128"/>
      <c r="H1968" s="811"/>
      <c r="I1968" s="812"/>
    </row>
    <row r="1969" spans="1:9" s="786" customFormat="1" x14ac:dyDescent="0.25">
      <c r="A1969" s="1125"/>
      <c r="B1969" s="1126"/>
      <c r="C1969" s="1127"/>
      <c r="D1969" s="1127"/>
      <c r="E1969" s="1126"/>
      <c r="F1969" s="811"/>
      <c r="G1969" s="1128"/>
      <c r="H1969" s="811"/>
      <c r="I1969" s="812"/>
    </row>
    <row r="1970" spans="1:9" s="786" customFormat="1" x14ac:dyDescent="0.25">
      <c r="A1970" s="1125"/>
      <c r="B1970" s="1126"/>
      <c r="C1970" s="1127"/>
      <c r="D1970" s="1127"/>
      <c r="E1970" s="1126"/>
      <c r="F1970" s="811"/>
      <c r="G1970" s="1128"/>
      <c r="H1970" s="811"/>
      <c r="I1970" s="812"/>
    </row>
    <row r="1971" spans="1:9" s="786" customFormat="1" x14ac:dyDescent="0.25">
      <c r="A1971" s="1125"/>
      <c r="B1971" s="1126"/>
      <c r="C1971" s="1127"/>
      <c r="D1971" s="1127"/>
      <c r="E1971" s="1126"/>
      <c r="F1971" s="811"/>
      <c r="G1971" s="1128"/>
      <c r="H1971" s="811"/>
      <c r="I1971" s="812"/>
    </row>
    <row r="1972" spans="1:9" s="786" customFormat="1" x14ac:dyDescent="0.25">
      <c r="A1972" s="1125"/>
      <c r="B1972" s="1126"/>
      <c r="C1972" s="1127"/>
      <c r="D1972" s="1127"/>
      <c r="E1972" s="1126"/>
      <c r="F1972" s="811"/>
      <c r="G1972" s="1128"/>
      <c r="H1972" s="811"/>
      <c r="I1972" s="812"/>
    </row>
    <row r="1973" spans="1:9" s="786" customFormat="1" x14ac:dyDescent="0.25">
      <c r="A1973" s="1125"/>
      <c r="B1973" s="1126"/>
      <c r="C1973" s="1127"/>
      <c r="D1973" s="1127"/>
      <c r="E1973" s="1126"/>
      <c r="F1973" s="811"/>
      <c r="G1973" s="1128"/>
      <c r="H1973" s="811"/>
      <c r="I1973" s="812"/>
    </row>
    <row r="1974" spans="1:9" s="786" customFormat="1" x14ac:dyDescent="0.25">
      <c r="A1974" s="1125"/>
      <c r="B1974" s="1126"/>
      <c r="C1974" s="1127"/>
      <c r="D1974" s="1127"/>
      <c r="E1974" s="1126"/>
      <c r="F1974" s="811"/>
      <c r="G1974" s="1128"/>
      <c r="H1974" s="811"/>
      <c r="I1974" s="812"/>
    </row>
    <row r="1975" spans="1:9" s="786" customFormat="1" x14ac:dyDescent="0.25">
      <c r="A1975" s="1125"/>
      <c r="B1975" s="1126"/>
      <c r="C1975" s="1127"/>
      <c r="D1975" s="1127"/>
      <c r="E1975" s="1126"/>
      <c r="F1975" s="811"/>
      <c r="G1975" s="1128"/>
      <c r="H1975" s="811"/>
      <c r="I1975" s="812"/>
    </row>
    <row r="1976" spans="1:9" s="786" customFormat="1" x14ac:dyDescent="0.25">
      <c r="A1976" s="1125"/>
      <c r="B1976" s="1126"/>
      <c r="C1976" s="1127"/>
      <c r="D1976" s="1127"/>
      <c r="E1976" s="1126"/>
      <c r="F1976" s="811"/>
      <c r="G1976" s="1128"/>
      <c r="H1976" s="811"/>
      <c r="I1976" s="812"/>
    </row>
    <row r="1977" spans="1:9" s="786" customFormat="1" x14ac:dyDescent="0.25">
      <c r="A1977" s="1125"/>
      <c r="B1977" s="1126"/>
      <c r="C1977" s="1127"/>
      <c r="D1977" s="1127"/>
      <c r="E1977" s="1126"/>
      <c r="F1977" s="811"/>
      <c r="G1977" s="1128"/>
      <c r="H1977" s="811"/>
      <c r="I1977" s="812"/>
    </row>
    <row r="1978" spans="1:9" s="786" customFormat="1" x14ac:dyDescent="0.25">
      <c r="A1978" s="1125"/>
      <c r="B1978" s="1126"/>
      <c r="C1978" s="1127"/>
      <c r="D1978" s="1127"/>
      <c r="E1978" s="1126"/>
      <c r="F1978" s="811"/>
      <c r="G1978" s="1128"/>
      <c r="H1978" s="811"/>
      <c r="I1978" s="812"/>
    </row>
    <row r="1979" spans="1:9" s="786" customFormat="1" x14ac:dyDescent="0.25">
      <c r="A1979" s="1125"/>
      <c r="B1979" s="1126"/>
      <c r="C1979" s="1127"/>
      <c r="D1979" s="1127"/>
      <c r="E1979" s="1126"/>
      <c r="F1979" s="811"/>
      <c r="G1979" s="1128"/>
      <c r="H1979" s="811"/>
      <c r="I1979" s="812"/>
    </row>
    <row r="1980" spans="1:9" s="786" customFormat="1" x14ac:dyDescent="0.25">
      <c r="A1980" s="1125"/>
      <c r="B1980" s="1126"/>
      <c r="C1980" s="1127"/>
      <c r="D1980" s="1127"/>
      <c r="E1980" s="1126"/>
      <c r="F1980" s="811"/>
      <c r="G1980" s="1128"/>
      <c r="H1980" s="811"/>
      <c r="I1980" s="812"/>
    </row>
    <row r="1981" spans="1:9" s="786" customFormat="1" x14ac:dyDescent="0.25">
      <c r="A1981" s="1125"/>
      <c r="B1981" s="1126"/>
      <c r="C1981" s="1127"/>
      <c r="D1981" s="1127"/>
      <c r="E1981" s="1126"/>
      <c r="F1981" s="811"/>
      <c r="G1981" s="1128"/>
      <c r="H1981" s="811"/>
      <c r="I1981" s="812"/>
    </row>
    <row r="1982" spans="1:9" s="786" customFormat="1" x14ac:dyDescent="0.25">
      <c r="A1982" s="1125"/>
      <c r="B1982" s="1126"/>
      <c r="C1982" s="1127"/>
      <c r="D1982" s="1127"/>
      <c r="E1982" s="1126"/>
      <c r="F1982" s="811"/>
      <c r="G1982" s="1128"/>
      <c r="H1982" s="811"/>
      <c r="I1982" s="812"/>
    </row>
    <row r="1983" spans="1:9" s="786" customFormat="1" x14ac:dyDescent="0.25">
      <c r="A1983" s="1125"/>
      <c r="B1983" s="1126"/>
      <c r="C1983" s="1127"/>
      <c r="D1983" s="1127"/>
      <c r="E1983" s="1126"/>
      <c r="F1983" s="811"/>
      <c r="G1983" s="1128"/>
      <c r="H1983" s="811"/>
      <c r="I1983" s="812"/>
    </row>
    <row r="1984" spans="1:9" s="786" customFormat="1" x14ac:dyDescent="0.25">
      <c r="A1984" s="1125"/>
      <c r="B1984" s="1126"/>
      <c r="C1984" s="1127"/>
      <c r="D1984" s="1127"/>
      <c r="E1984" s="1126"/>
      <c r="F1984" s="811"/>
      <c r="G1984" s="1128"/>
      <c r="H1984" s="811"/>
      <c r="I1984" s="812"/>
    </row>
    <row r="1985" spans="1:9" s="786" customFormat="1" x14ac:dyDescent="0.25">
      <c r="A1985" s="1125"/>
      <c r="B1985" s="1126"/>
      <c r="C1985" s="1127"/>
      <c r="D1985" s="1127"/>
      <c r="E1985" s="1126"/>
      <c r="F1985" s="811"/>
      <c r="G1985" s="1128"/>
      <c r="H1985" s="811"/>
      <c r="I1985" s="812"/>
    </row>
    <row r="1986" spans="1:9" s="786" customFormat="1" x14ac:dyDescent="0.25">
      <c r="A1986" s="1125"/>
      <c r="B1986" s="1126"/>
      <c r="C1986" s="1127"/>
      <c r="D1986" s="1127"/>
      <c r="E1986" s="1126"/>
      <c r="F1986" s="811"/>
      <c r="G1986" s="1128"/>
      <c r="H1986" s="811"/>
      <c r="I1986" s="812"/>
    </row>
    <row r="1987" spans="1:9" s="786" customFormat="1" x14ac:dyDescent="0.25">
      <c r="A1987" s="1125"/>
      <c r="B1987" s="1126"/>
      <c r="C1987" s="1127"/>
      <c r="D1987" s="1127"/>
      <c r="E1987" s="1126"/>
      <c r="F1987" s="811"/>
      <c r="G1987" s="1128"/>
      <c r="H1987" s="811"/>
      <c r="I1987" s="812"/>
    </row>
    <row r="1988" spans="1:9" s="786" customFormat="1" x14ac:dyDescent="0.25">
      <c r="A1988" s="1125"/>
      <c r="B1988" s="1126"/>
      <c r="C1988" s="1127"/>
      <c r="D1988" s="1127"/>
      <c r="E1988" s="1126"/>
      <c r="F1988" s="811"/>
      <c r="G1988" s="1128"/>
      <c r="H1988" s="811"/>
      <c r="I1988" s="812"/>
    </row>
    <row r="1989" spans="1:9" s="786" customFormat="1" x14ac:dyDescent="0.25">
      <c r="A1989" s="1125"/>
      <c r="B1989" s="1126"/>
      <c r="C1989" s="1127"/>
      <c r="D1989" s="1127"/>
      <c r="E1989" s="1126"/>
      <c r="F1989" s="811"/>
      <c r="G1989" s="1128"/>
      <c r="H1989" s="811"/>
      <c r="I1989" s="812"/>
    </row>
    <row r="1990" spans="1:9" s="786" customFormat="1" x14ac:dyDescent="0.25">
      <c r="A1990" s="1125"/>
      <c r="B1990" s="1126"/>
      <c r="C1990" s="1127"/>
      <c r="D1990" s="1127"/>
      <c r="E1990" s="1126"/>
      <c r="F1990" s="811"/>
      <c r="G1990" s="1128"/>
      <c r="H1990" s="811"/>
      <c r="I1990" s="812"/>
    </row>
    <row r="1991" spans="1:9" s="786" customFormat="1" x14ac:dyDescent="0.25">
      <c r="A1991" s="1125"/>
      <c r="B1991" s="1126"/>
      <c r="C1991" s="1127"/>
      <c r="D1991" s="1127"/>
      <c r="E1991" s="1126"/>
      <c r="F1991" s="811"/>
      <c r="G1991" s="1128"/>
      <c r="H1991" s="811"/>
      <c r="I1991" s="812"/>
    </row>
    <row r="1992" spans="1:9" s="786" customFormat="1" x14ac:dyDescent="0.25">
      <c r="A1992" s="1125"/>
      <c r="B1992" s="1126"/>
      <c r="C1992" s="1127"/>
      <c r="D1992" s="1127"/>
      <c r="E1992" s="1126"/>
      <c r="F1992" s="811"/>
      <c r="G1992" s="1128"/>
      <c r="H1992" s="811"/>
      <c r="I1992" s="812"/>
    </row>
    <row r="1993" spans="1:9" s="786" customFormat="1" x14ac:dyDescent="0.25">
      <c r="A1993" s="1125"/>
      <c r="B1993" s="1126"/>
      <c r="C1993" s="1127"/>
      <c r="D1993" s="1127"/>
      <c r="E1993" s="1126"/>
      <c r="F1993" s="811"/>
      <c r="G1993" s="1128"/>
      <c r="H1993" s="811"/>
      <c r="I1993" s="812"/>
    </row>
    <row r="1994" spans="1:9" s="786" customFormat="1" x14ac:dyDescent="0.25">
      <c r="A1994" s="1125"/>
      <c r="B1994" s="1126"/>
      <c r="C1994" s="1127"/>
      <c r="D1994" s="1127"/>
      <c r="E1994" s="1126"/>
      <c r="F1994" s="811"/>
      <c r="G1994" s="1128"/>
      <c r="H1994" s="811"/>
      <c r="I1994" s="812"/>
    </row>
    <row r="1995" spans="1:9" s="786" customFormat="1" x14ac:dyDescent="0.25">
      <c r="A1995" s="1125"/>
      <c r="B1995" s="1126"/>
      <c r="C1995" s="1127"/>
      <c r="D1995" s="1127"/>
      <c r="E1995" s="1126"/>
      <c r="F1995" s="811"/>
      <c r="G1995" s="1128"/>
      <c r="H1995" s="811"/>
      <c r="I1995" s="812"/>
    </row>
    <row r="1996" spans="1:9" s="786" customFormat="1" x14ac:dyDescent="0.25">
      <c r="A1996" s="1125"/>
      <c r="B1996" s="1126"/>
      <c r="C1996" s="1127"/>
      <c r="D1996" s="1127"/>
      <c r="E1996" s="1126"/>
      <c r="F1996" s="811"/>
      <c r="G1996" s="1128"/>
      <c r="H1996" s="811"/>
      <c r="I1996" s="812"/>
    </row>
    <row r="1997" spans="1:9" s="786" customFormat="1" x14ac:dyDescent="0.25">
      <c r="A1997" s="1125"/>
      <c r="B1997" s="1126"/>
      <c r="C1997" s="1127"/>
      <c r="D1997" s="1127"/>
      <c r="E1997" s="1126"/>
      <c r="F1997" s="811"/>
      <c r="G1997" s="1128"/>
      <c r="H1997" s="811"/>
      <c r="I1997" s="812"/>
    </row>
    <row r="1998" spans="1:9" s="786" customFormat="1" x14ac:dyDescent="0.25">
      <c r="A1998" s="1125"/>
      <c r="B1998" s="1126"/>
      <c r="C1998" s="1127"/>
      <c r="D1998" s="1127"/>
      <c r="E1998" s="1126"/>
      <c r="F1998" s="811"/>
      <c r="G1998" s="1128"/>
      <c r="H1998" s="811"/>
      <c r="I1998" s="812"/>
    </row>
    <row r="1999" spans="1:9" s="786" customFormat="1" x14ac:dyDescent="0.25">
      <c r="A1999" s="1125"/>
      <c r="B1999" s="1126"/>
      <c r="C1999" s="1127"/>
      <c r="D1999" s="1127"/>
      <c r="E1999" s="1126"/>
      <c r="F1999" s="811"/>
      <c r="G1999" s="1128"/>
      <c r="H1999" s="811"/>
      <c r="I1999" s="812"/>
    </row>
    <row r="2000" spans="1:9" s="786" customFormat="1" x14ac:dyDescent="0.25">
      <c r="A2000" s="1125"/>
      <c r="B2000" s="1126"/>
      <c r="C2000" s="1127"/>
      <c r="D2000" s="1127"/>
      <c r="E2000" s="1126"/>
      <c r="F2000" s="811"/>
      <c r="G2000" s="1128"/>
      <c r="H2000" s="811"/>
      <c r="I2000" s="812"/>
    </row>
    <row r="2001" spans="1:9" s="786" customFormat="1" x14ac:dyDescent="0.25">
      <c r="A2001" s="1125"/>
      <c r="B2001" s="1126"/>
      <c r="C2001" s="1127"/>
      <c r="D2001" s="1127"/>
      <c r="E2001" s="1126"/>
      <c r="F2001" s="811"/>
      <c r="G2001" s="1128"/>
      <c r="H2001" s="811"/>
      <c r="I2001" s="812"/>
    </row>
    <row r="2002" spans="1:9" s="786" customFormat="1" x14ac:dyDescent="0.25">
      <c r="A2002" s="1125"/>
      <c r="B2002" s="1126"/>
      <c r="C2002" s="1127"/>
      <c r="D2002" s="1127"/>
      <c r="E2002" s="1126"/>
      <c r="F2002" s="811"/>
      <c r="G2002" s="1128"/>
      <c r="H2002" s="811"/>
      <c r="I2002" s="812"/>
    </row>
    <row r="2003" spans="1:9" s="786" customFormat="1" x14ac:dyDescent="0.25">
      <c r="A2003" s="1125"/>
      <c r="B2003" s="1126"/>
      <c r="C2003" s="1127"/>
      <c r="D2003" s="1127"/>
      <c r="E2003" s="1126"/>
      <c r="F2003" s="811"/>
      <c r="G2003" s="1128"/>
      <c r="H2003" s="811"/>
      <c r="I2003" s="812"/>
    </row>
    <row r="2004" spans="1:9" s="786" customFormat="1" x14ac:dyDescent="0.25">
      <c r="A2004" s="1125"/>
      <c r="B2004" s="1126"/>
      <c r="C2004" s="1127"/>
      <c r="D2004" s="1127"/>
      <c r="E2004" s="1126"/>
      <c r="F2004" s="811"/>
      <c r="G2004" s="1128"/>
      <c r="H2004" s="811"/>
      <c r="I2004" s="812"/>
    </row>
    <row r="2005" spans="1:9" s="786" customFormat="1" x14ac:dyDescent="0.25">
      <c r="A2005" s="1125"/>
      <c r="B2005" s="1126"/>
      <c r="C2005" s="1127"/>
      <c r="D2005" s="1127"/>
      <c r="E2005" s="1126"/>
      <c r="F2005" s="811"/>
      <c r="G2005" s="1128"/>
      <c r="H2005" s="811"/>
      <c r="I2005" s="812"/>
    </row>
    <row r="2006" spans="1:9" s="786" customFormat="1" x14ac:dyDescent="0.25">
      <c r="A2006" s="1125"/>
      <c r="B2006" s="1126"/>
      <c r="C2006" s="1127"/>
      <c r="D2006" s="1127"/>
      <c r="E2006" s="1126"/>
      <c r="F2006" s="811"/>
      <c r="G2006" s="1128"/>
      <c r="H2006" s="811"/>
      <c r="I2006" s="812"/>
    </row>
    <row r="2007" spans="1:9" s="786" customFormat="1" x14ac:dyDescent="0.25">
      <c r="A2007" s="1125"/>
      <c r="B2007" s="1126"/>
      <c r="C2007" s="1127"/>
      <c r="D2007" s="1127"/>
      <c r="E2007" s="1126"/>
      <c r="F2007" s="811"/>
      <c r="G2007" s="1128"/>
      <c r="H2007" s="811"/>
      <c r="I2007" s="812"/>
    </row>
    <row r="2008" spans="1:9" s="786" customFormat="1" x14ac:dyDescent="0.25">
      <c r="A2008" s="1125"/>
      <c r="B2008" s="1126"/>
      <c r="C2008" s="1127"/>
      <c r="D2008" s="1127"/>
      <c r="E2008" s="1126"/>
      <c r="F2008" s="811"/>
      <c r="G2008" s="1128"/>
      <c r="H2008" s="811"/>
      <c r="I2008" s="812"/>
    </row>
    <row r="2009" spans="1:9" s="786" customFormat="1" x14ac:dyDescent="0.25">
      <c r="A2009" s="1125"/>
      <c r="B2009" s="1126"/>
      <c r="C2009" s="1127"/>
      <c r="D2009" s="1127"/>
      <c r="E2009" s="1126"/>
      <c r="F2009" s="811"/>
      <c r="G2009" s="1128"/>
      <c r="H2009" s="811"/>
      <c r="I2009" s="812"/>
    </row>
    <row r="2010" spans="1:9" s="786" customFormat="1" x14ac:dyDescent="0.25">
      <c r="A2010" s="1125"/>
      <c r="B2010" s="1126"/>
      <c r="C2010" s="1127"/>
      <c r="D2010" s="1127"/>
      <c r="E2010" s="1126"/>
      <c r="F2010" s="811"/>
      <c r="G2010" s="1128"/>
      <c r="H2010" s="811"/>
      <c r="I2010" s="812"/>
    </row>
    <row r="2011" spans="1:9" s="786" customFormat="1" x14ac:dyDescent="0.25">
      <c r="A2011" s="1125"/>
      <c r="B2011" s="1126"/>
      <c r="C2011" s="1127"/>
      <c r="D2011" s="1127"/>
      <c r="E2011" s="1126"/>
      <c r="F2011" s="811"/>
      <c r="G2011" s="1128"/>
      <c r="H2011" s="811"/>
      <c r="I2011" s="812"/>
    </row>
    <row r="2012" spans="1:9" s="786" customFormat="1" x14ac:dyDescent="0.25">
      <c r="A2012" s="1125"/>
      <c r="B2012" s="1126"/>
      <c r="C2012" s="1127"/>
      <c r="D2012" s="1127"/>
      <c r="E2012" s="1126"/>
      <c r="F2012" s="811"/>
      <c r="G2012" s="1128"/>
      <c r="H2012" s="811"/>
      <c r="I2012" s="812"/>
    </row>
    <row r="2013" spans="1:9" s="786" customFormat="1" x14ac:dyDescent="0.25">
      <c r="A2013" s="1125"/>
      <c r="B2013" s="1126"/>
      <c r="C2013" s="1127"/>
      <c r="D2013" s="1127"/>
      <c r="E2013" s="1126"/>
      <c r="F2013" s="811"/>
      <c r="G2013" s="1128"/>
      <c r="H2013" s="811"/>
      <c r="I2013" s="812"/>
    </row>
    <row r="2014" spans="1:9" s="786" customFormat="1" x14ac:dyDescent="0.25">
      <c r="A2014" s="1125"/>
      <c r="B2014" s="1126"/>
      <c r="C2014" s="1127"/>
      <c r="D2014" s="1127"/>
      <c r="E2014" s="1126"/>
      <c r="F2014" s="811"/>
      <c r="G2014" s="1128"/>
      <c r="H2014" s="811"/>
      <c r="I2014" s="812"/>
    </row>
    <row r="2015" spans="1:9" s="786" customFormat="1" x14ac:dyDescent="0.25">
      <c r="A2015" s="1125"/>
      <c r="B2015" s="1126"/>
      <c r="C2015" s="1127"/>
      <c r="D2015" s="1127"/>
      <c r="E2015" s="1126"/>
      <c r="F2015" s="811"/>
      <c r="G2015" s="1128"/>
      <c r="H2015" s="811"/>
      <c r="I2015" s="812"/>
    </row>
    <row r="2016" spans="1:9" s="786" customFormat="1" x14ac:dyDescent="0.25">
      <c r="A2016" s="1125"/>
      <c r="B2016" s="1126"/>
      <c r="C2016" s="1127"/>
      <c r="D2016" s="1127"/>
      <c r="E2016" s="1126"/>
      <c r="F2016" s="811"/>
      <c r="G2016" s="1128"/>
      <c r="H2016" s="811"/>
      <c r="I2016" s="812"/>
    </row>
    <row r="2017" spans="1:9" s="786" customFormat="1" x14ac:dyDescent="0.25">
      <c r="A2017" s="1125"/>
      <c r="B2017" s="1126"/>
      <c r="C2017" s="1127"/>
      <c r="D2017" s="1127"/>
      <c r="E2017" s="1126"/>
      <c r="F2017" s="811"/>
      <c r="G2017" s="1128"/>
      <c r="H2017" s="811"/>
      <c r="I2017" s="812"/>
    </row>
    <row r="2018" spans="1:9" s="786" customFormat="1" x14ac:dyDescent="0.25">
      <c r="A2018" s="1125"/>
      <c r="B2018" s="1126"/>
      <c r="C2018" s="1127"/>
      <c r="D2018" s="1127"/>
      <c r="E2018" s="1126"/>
      <c r="F2018" s="811"/>
      <c r="G2018" s="1128"/>
      <c r="H2018" s="811"/>
      <c r="I2018" s="812"/>
    </row>
    <row r="2019" spans="1:9" s="786" customFormat="1" x14ac:dyDescent="0.25">
      <c r="A2019" s="1125"/>
      <c r="B2019" s="1126"/>
      <c r="C2019" s="1127"/>
      <c r="D2019" s="1127"/>
      <c r="E2019" s="1126"/>
      <c r="F2019" s="811"/>
      <c r="G2019" s="1128"/>
      <c r="H2019" s="811"/>
      <c r="I2019" s="812"/>
    </row>
    <row r="2020" spans="1:9" s="786" customFormat="1" x14ac:dyDescent="0.25">
      <c r="A2020" s="1125"/>
      <c r="B2020" s="1126"/>
      <c r="C2020" s="1127"/>
      <c r="D2020" s="1127"/>
      <c r="E2020" s="1126"/>
      <c r="F2020" s="811"/>
      <c r="G2020" s="1128"/>
      <c r="H2020" s="811"/>
      <c r="I2020" s="812"/>
    </row>
    <row r="2021" spans="1:9" s="786" customFormat="1" x14ac:dyDescent="0.25">
      <c r="A2021" s="1125"/>
      <c r="B2021" s="1126"/>
      <c r="C2021" s="1127"/>
      <c r="D2021" s="1127"/>
      <c r="E2021" s="1126"/>
      <c r="F2021" s="811"/>
      <c r="G2021" s="1128"/>
      <c r="H2021" s="811"/>
      <c r="I2021" s="812"/>
    </row>
    <row r="2022" spans="1:9" s="786" customFormat="1" x14ac:dyDescent="0.25">
      <c r="A2022" s="1125"/>
      <c r="B2022" s="1126"/>
      <c r="C2022" s="1127"/>
      <c r="D2022" s="1127"/>
      <c r="E2022" s="1126"/>
      <c r="F2022" s="811"/>
      <c r="G2022" s="1128"/>
      <c r="H2022" s="811"/>
      <c r="I2022" s="812"/>
    </row>
    <row r="2023" spans="1:9" s="786" customFormat="1" x14ac:dyDescent="0.25">
      <c r="A2023" s="1125"/>
      <c r="B2023" s="1126"/>
      <c r="C2023" s="1127"/>
      <c r="D2023" s="1127"/>
      <c r="E2023" s="1126"/>
      <c r="F2023" s="811"/>
      <c r="G2023" s="1128"/>
      <c r="H2023" s="811"/>
      <c r="I2023" s="812"/>
    </row>
    <row r="2024" spans="1:9" s="786" customFormat="1" x14ac:dyDescent="0.25">
      <c r="A2024" s="1125"/>
      <c r="B2024" s="1126"/>
      <c r="C2024" s="1127"/>
      <c r="D2024" s="1127"/>
      <c r="E2024" s="1126"/>
      <c r="F2024" s="811"/>
      <c r="G2024" s="1128"/>
      <c r="H2024" s="811"/>
      <c r="I2024" s="812"/>
    </row>
    <row r="2025" spans="1:9" s="786" customFormat="1" x14ac:dyDescent="0.25">
      <c r="A2025" s="1125"/>
      <c r="B2025" s="1126"/>
      <c r="C2025" s="1127"/>
      <c r="D2025" s="1127"/>
      <c r="E2025" s="1126"/>
      <c r="F2025" s="811"/>
      <c r="G2025" s="1128"/>
      <c r="H2025" s="811"/>
      <c r="I2025" s="812"/>
    </row>
    <row r="2026" spans="1:9" s="786" customFormat="1" x14ac:dyDescent="0.25">
      <c r="A2026" s="1125"/>
      <c r="B2026" s="1126"/>
      <c r="C2026" s="1127"/>
      <c r="D2026" s="1127"/>
      <c r="E2026" s="1126"/>
      <c r="F2026" s="811"/>
      <c r="G2026" s="1128"/>
      <c r="H2026" s="811"/>
      <c r="I2026" s="812"/>
    </row>
    <row r="2027" spans="1:9" s="786" customFormat="1" x14ac:dyDescent="0.25">
      <c r="A2027" s="1125"/>
      <c r="B2027" s="1126"/>
      <c r="C2027" s="1127"/>
      <c r="D2027" s="1127"/>
      <c r="E2027" s="1126"/>
      <c r="F2027" s="811"/>
      <c r="G2027" s="1128"/>
      <c r="H2027" s="811"/>
      <c r="I2027" s="812"/>
    </row>
    <row r="2028" spans="1:9" s="786" customFormat="1" x14ac:dyDescent="0.25">
      <c r="A2028" s="1125"/>
      <c r="B2028" s="1126"/>
      <c r="C2028" s="1127"/>
      <c r="D2028" s="1127"/>
      <c r="E2028" s="1126"/>
      <c r="F2028" s="811"/>
      <c r="G2028" s="1128"/>
      <c r="H2028" s="811"/>
      <c r="I2028" s="812"/>
    </row>
    <row r="2029" spans="1:9" s="786" customFormat="1" x14ac:dyDescent="0.25">
      <c r="A2029" s="1125"/>
      <c r="B2029" s="1126"/>
      <c r="C2029" s="1127"/>
      <c r="D2029" s="1127"/>
      <c r="E2029" s="1126"/>
      <c r="F2029" s="811"/>
      <c r="G2029" s="1128"/>
      <c r="H2029" s="811"/>
      <c r="I2029" s="812"/>
    </row>
    <row r="2030" spans="1:9" s="786" customFormat="1" x14ac:dyDescent="0.25">
      <c r="A2030" s="1125"/>
      <c r="B2030" s="1126"/>
      <c r="C2030" s="1127"/>
      <c r="D2030" s="1127"/>
      <c r="E2030" s="1126"/>
      <c r="F2030" s="811"/>
      <c r="G2030" s="1128"/>
      <c r="H2030" s="811"/>
      <c r="I2030" s="812"/>
    </row>
    <row r="2031" spans="1:9" s="786" customFormat="1" x14ac:dyDescent="0.25">
      <c r="A2031" s="1125"/>
      <c r="B2031" s="1126"/>
      <c r="C2031" s="1127"/>
      <c r="D2031" s="1127"/>
      <c r="E2031" s="1126"/>
      <c r="F2031" s="811"/>
      <c r="G2031" s="1128"/>
      <c r="H2031" s="811"/>
      <c r="I2031" s="812"/>
    </row>
    <row r="2032" spans="1:9" s="786" customFormat="1" x14ac:dyDescent="0.25">
      <c r="A2032" s="1125"/>
      <c r="B2032" s="1126"/>
      <c r="C2032" s="1127"/>
      <c r="D2032" s="1127"/>
      <c r="E2032" s="1126"/>
      <c r="F2032" s="811"/>
      <c r="G2032" s="1128"/>
      <c r="H2032" s="811"/>
      <c r="I2032" s="812"/>
    </row>
    <row r="2033" spans="1:9" s="786" customFormat="1" x14ac:dyDescent="0.25">
      <c r="A2033" s="1125"/>
      <c r="B2033" s="1126"/>
      <c r="C2033" s="1127"/>
      <c r="D2033" s="1127"/>
      <c r="E2033" s="1126"/>
      <c r="F2033" s="811"/>
      <c r="G2033" s="1128"/>
      <c r="H2033" s="811"/>
      <c r="I2033" s="812"/>
    </row>
    <row r="2034" spans="1:9" s="786" customFormat="1" x14ac:dyDescent="0.25">
      <c r="A2034" s="1125"/>
      <c r="B2034" s="1126"/>
      <c r="C2034" s="1127"/>
      <c r="D2034" s="1127"/>
      <c r="E2034" s="1126"/>
      <c r="F2034" s="811"/>
      <c r="G2034" s="1128"/>
      <c r="H2034" s="811"/>
      <c r="I2034" s="812"/>
    </row>
    <row r="2035" spans="1:9" s="786" customFormat="1" x14ac:dyDescent="0.25">
      <c r="A2035" s="1125"/>
      <c r="B2035" s="1126"/>
      <c r="C2035" s="1127"/>
      <c r="D2035" s="1127"/>
      <c r="E2035" s="1126"/>
      <c r="F2035" s="811"/>
      <c r="G2035" s="1128"/>
      <c r="H2035" s="811"/>
      <c r="I2035" s="812"/>
    </row>
    <row r="2036" spans="1:9" s="786" customFormat="1" x14ac:dyDescent="0.25">
      <c r="A2036" s="1125"/>
      <c r="B2036" s="1126"/>
      <c r="C2036" s="1127"/>
      <c r="D2036" s="1127"/>
      <c r="E2036" s="1126"/>
      <c r="F2036" s="811"/>
      <c r="G2036" s="1128"/>
      <c r="H2036" s="811"/>
      <c r="I2036" s="812"/>
    </row>
    <row r="2037" spans="1:9" s="786" customFormat="1" x14ac:dyDescent="0.25">
      <c r="A2037" s="1125"/>
      <c r="B2037" s="1126"/>
      <c r="C2037" s="1127"/>
      <c r="D2037" s="1127"/>
      <c r="E2037" s="1126"/>
      <c r="F2037" s="811"/>
      <c r="G2037" s="1128"/>
      <c r="H2037" s="811"/>
      <c r="I2037" s="812"/>
    </row>
    <row r="2038" spans="1:9" s="786" customFormat="1" x14ac:dyDescent="0.25">
      <c r="A2038" s="1125"/>
      <c r="B2038" s="1126"/>
      <c r="C2038" s="1127"/>
      <c r="D2038" s="1127"/>
      <c r="E2038" s="1126"/>
      <c r="F2038" s="811"/>
      <c r="G2038" s="1128"/>
      <c r="H2038" s="811"/>
      <c r="I2038" s="812"/>
    </row>
    <row r="2039" spans="1:9" s="786" customFormat="1" x14ac:dyDescent="0.25">
      <c r="A2039" s="1125"/>
      <c r="B2039" s="1126"/>
      <c r="C2039" s="1127"/>
      <c r="D2039" s="1127"/>
      <c r="E2039" s="1126"/>
      <c r="F2039" s="811"/>
      <c r="G2039" s="1128"/>
      <c r="H2039" s="811"/>
      <c r="I2039" s="812"/>
    </row>
    <row r="2040" spans="1:9" s="786" customFormat="1" x14ac:dyDescent="0.25">
      <c r="A2040" s="1125"/>
      <c r="B2040" s="1126"/>
      <c r="C2040" s="1127"/>
      <c r="D2040" s="1127"/>
      <c r="E2040" s="1126"/>
      <c r="F2040" s="811"/>
      <c r="G2040" s="1128"/>
      <c r="H2040" s="811"/>
      <c r="I2040" s="812"/>
    </row>
    <row r="2041" spans="1:9" s="786" customFormat="1" x14ac:dyDescent="0.25">
      <c r="A2041" s="1125"/>
      <c r="B2041" s="1126"/>
      <c r="C2041" s="1127"/>
      <c r="D2041" s="1127"/>
      <c r="E2041" s="1126"/>
      <c r="F2041" s="811"/>
      <c r="G2041" s="1128"/>
      <c r="H2041" s="811"/>
      <c r="I2041" s="812"/>
    </row>
    <row r="2042" spans="1:9" s="786" customFormat="1" x14ac:dyDescent="0.25">
      <c r="A2042" s="1125"/>
      <c r="B2042" s="1126"/>
      <c r="C2042" s="1127"/>
      <c r="D2042" s="1127"/>
      <c r="E2042" s="1126"/>
      <c r="F2042" s="811"/>
      <c r="G2042" s="1128"/>
      <c r="H2042" s="811"/>
      <c r="I2042" s="812"/>
    </row>
    <row r="2043" spans="1:9" s="786" customFormat="1" x14ac:dyDescent="0.25">
      <c r="A2043" s="1125"/>
      <c r="B2043" s="1126"/>
      <c r="C2043" s="1127"/>
      <c r="D2043" s="1127"/>
      <c r="E2043" s="1126"/>
      <c r="F2043" s="811"/>
      <c r="G2043" s="1128"/>
      <c r="H2043" s="811"/>
      <c r="I2043" s="812"/>
    </row>
    <row r="2044" spans="1:9" s="786" customFormat="1" x14ac:dyDescent="0.25">
      <c r="A2044" s="1125"/>
      <c r="B2044" s="1126"/>
      <c r="C2044" s="1127"/>
      <c r="D2044" s="1127"/>
      <c r="E2044" s="1126"/>
      <c r="F2044" s="811"/>
      <c r="G2044" s="1128"/>
      <c r="H2044" s="811"/>
      <c r="I2044" s="812"/>
    </row>
    <row r="2045" spans="1:9" s="786" customFormat="1" x14ac:dyDescent="0.25">
      <c r="A2045" s="1125"/>
      <c r="B2045" s="1126"/>
      <c r="C2045" s="1127"/>
      <c r="D2045" s="1127"/>
      <c r="E2045" s="1126"/>
      <c r="F2045" s="811"/>
      <c r="G2045" s="1128"/>
      <c r="H2045" s="811"/>
      <c r="I2045" s="812"/>
    </row>
    <row r="2046" spans="1:9" s="786" customFormat="1" x14ac:dyDescent="0.25">
      <c r="A2046" s="1125"/>
      <c r="B2046" s="1126"/>
      <c r="C2046" s="1127"/>
      <c r="D2046" s="1127"/>
      <c r="E2046" s="1126"/>
      <c r="F2046" s="811"/>
      <c r="G2046" s="1128"/>
      <c r="H2046" s="811"/>
      <c r="I2046" s="812"/>
    </row>
    <row r="2047" spans="1:9" s="786" customFormat="1" x14ac:dyDescent="0.25">
      <c r="A2047" s="1125"/>
      <c r="B2047" s="1126"/>
      <c r="C2047" s="1127"/>
      <c r="D2047" s="1127"/>
      <c r="E2047" s="1126"/>
      <c r="F2047" s="811"/>
      <c r="G2047" s="1128"/>
      <c r="H2047" s="811"/>
      <c r="I2047" s="812"/>
    </row>
    <row r="2048" spans="1:9" s="786" customFormat="1" x14ac:dyDescent="0.25">
      <c r="A2048" s="1125"/>
      <c r="B2048" s="1126"/>
      <c r="C2048" s="1127"/>
      <c r="D2048" s="1127"/>
      <c r="E2048" s="1126"/>
      <c r="F2048" s="811"/>
      <c r="G2048" s="1128"/>
      <c r="H2048" s="811"/>
      <c r="I2048" s="812"/>
    </row>
    <row r="2049" spans="1:9" s="786" customFormat="1" x14ac:dyDescent="0.25">
      <c r="A2049" s="1125"/>
      <c r="B2049" s="1126"/>
      <c r="C2049" s="1127"/>
      <c r="D2049" s="1127"/>
      <c r="E2049" s="1126"/>
      <c r="F2049" s="811"/>
      <c r="G2049" s="1128"/>
      <c r="H2049" s="811"/>
      <c r="I2049" s="812"/>
    </row>
    <row r="2050" spans="1:9" s="786" customFormat="1" x14ac:dyDescent="0.25">
      <c r="A2050" s="1125"/>
      <c r="B2050" s="1126"/>
      <c r="C2050" s="1127"/>
      <c r="D2050" s="1127"/>
      <c r="E2050" s="1126"/>
      <c r="F2050" s="811"/>
      <c r="G2050" s="1128"/>
      <c r="H2050" s="811"/>
      <c r="I2050" s="812"/>
    </row>
    <row r="2051" spans="1:9" s="786" customFormat="1" x14ac:dyDescent="0.25">
      <c r="A2051" s="1125"/>
      <c r="B2051" s="1126"/>
      <c r="C2051" s="1127"/>
      <c r="D2051" s="1127"/>
      <c r="E2051" s="1126"/>
      <c r="F2051" s="811"/>
      <c r="G2051" s="1128"/>
      <c r="H2051" s="811"/>
      <c r="I2051" s="812"/>
    </row>
    <row r="2052" spans="1:9" s="786" customFormat="1" x14ac:dyDescent="0.25">
      <c r="A2052" s="1125"/>
      <c r="B2052" s="1126"/>
      <c r="C2052" s="1127"/>
      <c r="D2052" s="1127"/>
      <c r="E2052" s="1126"/>
      <c r="F2052" s="811"/>
      <c r="G2052" s="1128"/>
      <c r="H2052" s="811"/>
      <c r="I2052" s="812"/>
    </row>
    <row r="2053" spans="1:9" s="786" customFormat="1" x14ac:dyDescent="0.25">
      <c r="A2053" s="1125"/>
      <c r="B2053" s="1126"/>
      <c r="C2053" s="1127"/>
      <c r="D2053" s="1127"/>
      <c r="E2053" s="1126"/>
      <c r="F2053" s="811"/>
      <c r="G2053" s="1128"/>
      <c r="H2053" s="811"/>
      <c r="I2053" s="812"/>
    </row>
    <row r="2054" spans="1:9" s="786" customFormat="1" x14ac:dyDescent="0.25">
      <c r="A2054" s="1125"/>
      <c r="B2054" s="1126"/>
      <c r="C2054" s="1127"/>
      <c r="D2054" s="1127"/>
      <c r="E2054" s="1126"/>
      <c r="F2054" s="811"/>
      <c r="G2054" s="1128"/>
      <c r="H2054" s="811"/>
      <c r="I2054" s="812"/>
    </row>
    <row r="2055" spans="1:9" s="786" customFormat="1" x14ac:dyDescent="0.25">
      <c r="A2055" s="1125"/>
      <c r="B2055" s="1126"/>
      <c r="C2055" s="1127"/>
      <c r="D2055" s="1127"/>
      <c r="E2055" s="1126"/>
      <c r="F2055" s="811"/>
      <c r="G2055" s="1128"/>
      <c r="H2055" s="811"/>
      <c r="I2055" s="812"/>
    </row>
    <row r="2056" spans="1:9" s="786" customFormat="1" x14ac:dyDescent="0.25">
      <c r="A2056" s="1125"/>
      <c r="B2056" s="1126"/>
      <c r="C2056" s="1127"/>
      <c r="D2056" s="1127"/>
      <c r="E2056" s="1126"/>
      <c r="F2056" s="811"/>
      <c r="G2056" s="1128"/>
      <c r="H2056" s="811"/>
      <c r="I2056" s="812"/>
    </row>
    <row r="2057" spans="1:9" s="786" customFormat="1" x14ac:dyDescent="0.25">
      <c r="A2057" s="1125"/>
      <c r="B2057" s="1126"/>
      <c r="C2057" s="1127"/>
      <c r="D2057" s="1127"/>
      <c r="E2057" s="1126"/>
      <c r="F2057" s="811"/>
      <c r="G2057" s="1128"/>
      <c r="H2057" s="811"/>
      <c r="I2057" s="812"/>
    </row>
    <row r="2058" spans="1:9" s="786" customFormat="1" x14ac:dyDescent="0.25">
      <c r="A2058" s="1125"/>
      <c r="B2058" s="1126"/>
      <c r="C2058" s="1127"/>
      <c r="D2058" s="1127"/>
      <c r="E2058" s="1126"/>
      <c r="F2058" s="811"/>
      <c r="G2058" s="1128"/>
      <c r="H2058" s="811"/>
      <c r="I2058" s="812"/>
    </row>
    <row r="2059" spans="1:9" s="786" customFormat="1" x14ac:dyDescent="0.25">
      <c r="A2059" s="1125"/>
      <c r="B2059" s="1126"/>
      <c r="C2059" s="1127"/>
      <c r="D2059" s="1127"/>
      <c r="E2059" s="1126"/>
      <c r="F2059" s="811"/>
      <c r="G2059" s="1128"/>
      <c r="H2059" s="811"/>
      <c r="I2059" s="812"/>
    </row>
    <row r="2060" spans="1:9" s="786" customFormat="1" x14ac:dyDescent="0.25">
      <c r="A2060" s="1125"/>
      <c r="B2060" s="1126"/>
      <c r="C2060" s="1127"/>
      <c r="D2060" s="1127"/>
      <c r="E2060" s="1126"/>
      <c r="F2060" s="811"/>
      <c r="G2060" s="1128"/>
      <c r="H2060" s="811"/>
      <c r="I2060" s="812"/>
    </row>
    <row r="2061" spans="1:9" s="786" customFormat="1" x14ac:dyDescent="0.25">
      <c r="A2061" s="1125"/>
      <c r="B2061" s="1126"/>
      <c r="C2061" s="1127"/>
      <c r="D2061" s="1127"/>
      <c r="E2061" s="1126"/>
      <c r="F2061" s="811"/>
      <c r="G2061" s="1128"/>
      <c r="H2061" s="811"/>
      <c r="I2061" s="812"/>
    </row>
    <row r="2062" spans="1:9" s="786" customFormat="1" x14ac:dyDescent="0.25">
      <c r="A2062" s="1125"/>
      <c r="B2062" s="1126"/>
      <c r="C2062" s="1127"/>
      <c r="D2062" s="1127"/>
      <c r="E2062" s="1126"/>
      <c r="F2062" s="811"/>
      <c r="G2062" s="1128"/>
      <c r="H2062" s="811"/>
      <c r="I2062" s="812"/>
    </row>
    <row r="2063" spans="1:9" s="786" customFormat="1" x14ac:dyDescent="0.25">
      <c r="A2063" s="1125"/>
      <c r="B2063" s="1126"/>
      <c r="C2063" s="1127"/>
      <c r="D2063" s="1127"/>
      <c r="E2063" s="1126"/>
      <c r="F2063" s="811"/>
      <c r="G2063" s="1128"/>
      <c r="H2063" s="811"/>
      <c r="I2063" s="812"/>
    </row>
    <row r="2064" spans="1:9" s="786" customFormat="1" x14ac:dyDescent="0.25">
      <c r="A2064" s="1125"/>
      <c r="B2064" s="1126"/>
      <c r="C2064" s="1127"/>
      <c r="D2064" s="1127"/>
      <c r="E2064" s="1126"/>
      <c r="F2064" s="811"/>
      <c r="G2064" s="1128"/>
      <c r="H2064" s="811"/>
      <c r="I2064" s="812"/>
    </row>
    <row r="2065" spans="1:9" s="786" customFormat="1" x14ac:dyDescent="0.25">
      <c r="A2065" s="1125"/>
      <c r="B2065" s="1126"/>
      <c r="C2065" s="1127"/>
      <c r="D2065" s="1127"/>
      <c r="E2065" s="1126"/>
      <c r="F2065" s="811"/>
      <c r="G2065" s="1128"/>
      <c r="H2065" s="811"/>
      <c r="I2065" s="812"/>
    </row>
    <row r="2066" spans="1:9" s="786" customFormat="1" x14ac:dyDescent="0.25">
      <c r="A2066" s="1125"/>
      <c r="B2066" s="1126"/>
      <c r="C2066" s="1127"/>
      <c r="D2066" s="1127"/>
      <c r="E2066" s="1126"/>
      <c r="F2066" s="811"/>
      <c r="G2066" s="1128"/>
      <c r="H2066" s="811"/>
      <c r="I2066" s="812"/>
    </row>
    <row r="2067" spans="1:9" s="786" customFormat="1" x14ac:dyDescent="0.25">
      <c r="A2067" s="1125"/>
      <c r="B2067" s="1126"/>
      <c r="C2067" s="1127"/>
      <c r="D2067" s="1127"/>
      <c r="E2067" s="1126"/>
      <c r="F2067" s="811"/>
      <c r="G2067" s="1128"/>
      <c r="H2067" s="811"/>
      <c r="I2067" s="812"/>
    </row>
    <row r="2068" spans="1:9" s="786" customFormat="1" x14ac:dyDescent="0.25">
      <c r="A2068" s="1125"/>
      <c r="B2068" s="1126"/>
      <c r="C2068" s="1127"/>
      <c r="D2068" s="1127"/>
      <c r="E2068" s="1126"/>
      <c r="F2068" s="811"/>
      <c r="G2068" s="1128"/>
      <c r="H2068" s="811"/>
      <c r="I2068" s="812"/>
    </row>
    <row r="2069" spans="1:9" s="786" customFormat="1" x14ac:dyDescent="0.25">
      <c r="A2069" s="1125"/>
      <c r="B2069" s="1126"/>
      <c r="C2069" s="1127"/>
      <c r="D2069" s="1127"/>
      <c r="E2069" s="1126"/>
      <c r="F2069" s="811"/>
      <c r="G2069" s="1128"/>
      <c r="H2069" s="811"/>
      <c r="I2069" s="812"/>
    </row>
    <row r="2070" spans="1:9" s="786" customFormat="1" x14ac:dyDescent="0.25">
      <c r="A2070" s="1125"/>
      <c r="B2070" s="1126"/>
      <c r="C2070" s="1127"/>
      <c r="D2070" s="1127"/>
      <c r="E2070" s="1126"/>
      <c r="F2070" s="811"/>
      <c r="G2070" s="1128"/>
      <c r="H2070" s="811"/>
      <c r="I2070" s="812"/>
    </row>
    <row r="2071" spans="1:9" s="786" customFormat="1" x14ac:dyDescent="0.25">
      <c r="A2071" s="1125"/>
      <c r="B2071" s="1126"/>
      <c r="C2071" s="1127"/>
      <c r="D2071" s="1127"/>
      <c r="E2071" s="1126"/>
      <c r="F2071" s="811"/>
      <c r="G2071" s="1128"/>
      <c r="H2071" s="811"/>
      <c r="I2071" s="812"/>
    </row>
    <row r="2072" spans="1:9" s="786" customFormat="1" x14ac:dyDescent="0.25">
      <c r="A2072" s="1125"/>
      <c r="B2072" s="1126"/>
      <c r="C2072" s="1127"/>
      <c r="D2072" s="1127"/>
      <c r="E2072" s="1126"/>
      <c r="F2072" s="811"/>
      <c r="G2072" s="1128"/>
      <c r="H2072" s="811"/>
      <c r="I2072" s="812"/>
    </row>
    <row r="2073" spans="1:9" s="786" customFormat="1" x14ac:dyDescent="0.25">
      <c r="A2073" s="1125"/>
      <c r="B2073" s="1126"/>
      <c r="C2073" s="1127"/>
      <c r="D2073" s="1127"/>
      <c r="E2073" s="1126"/>
      <c r="F2073" s="811"/>
      <c r="G2073" s="1128"/>
      <c r="H2073" s="811"/>
      <c r="I2073" s="812"/>
    </row>
    <row r="2074" spans="1:9" s="786" customFormat="1" x14ac:dyDescent="0.25">
      <c r="A2074" s="1125"/>
      <c r="B2074" s="1126"/>
      <c r="C2074" s="1127"/>
      <c r="D2074" s="1127"/>
      <c r="E2074" s="1126"/>
      <c r="F2074" s="811"/>
      <c r="G2074" s="1128"/>
      <c r="H2074" s="811"/>
      <c r="I2074" s="812"/>
    </row>
    <row r="2075" spans="1:9" s="786" customFormat="1" x14ac:dyDescent="0.25">
      <c r="A2075" s="1125"/>
      <c r="B2075" s="1126"/>
      <c r="C2075" s="1127"/>
      <c r="D2075" s="1127"/>
      <c r="E2075" s="1126"/>
      <c r="F2075" s="811"/>
      <c r="G2075" s="1128"/>
      <c r="H2075" s="811"/>
      <c r="I2075" s="812"/>
    </row>
    <row r="2076" spans="1:9" s="786" customFormat="1" x14ac:dyDescent="0.25">
      <c r="A2076" s="1125"/>
      <c r="B2076" s="1126"/>
      <c r="C2076" s="1127"/>
      <c r="D2076" s="1127"/>
      <c r="E2076" s="1126"/>
      <c r="F2076" s="811"/>
      <c r="G2076" s="1128"/>
      <c r="H2076" s="811"/>
      <c r="I2076" s="812"/>
    </row>
    <row r="2077" spans="1:9" s="786" customFormat="1" x14ac:dyDescent="0.25">
      <c r="A2077" s="1125"/>
      <c r="B2077" s="1126"/>
      <c r="C2077" s="1127"/>
      <c r="D2077" s="1127"/>
      <c r="E2077" s="1126"/>
      <c r="F2077" s="811"/>
      <c r="G2077" s="1128"/>
      <c r="H2077" s="811"/>
      <c r="I2077" s="812"/>
    </row>
    <row r="2078" spans="1:9" s="786" customFormat="1" x14ac:dyDescent="0.25">
      <c r="A2078" s="1125"/>
      <c r="B2078" s="1126"/>
      <c r="C2078" s="1127"/>
      <c r="D2078" s="1127"/>
      <c r="E2078" s="1126"/>
      <c r="F2078" s="811"/>
      <c r="G2078" s="1128"/>
      <c r="H2078" s="811"/>
      <c r="I2078" s="812"/>
    </row>
    <row r="2079" spans="1:9" s="786" customFormat="1" x14ac:dyDescent="0.25">
      <c r="A2079" s="1125"/>
      <c r="B2079" s="1126"/>
      <c r="C2079" s="1127"/>
      <c r="D2079" s="1127"/>
      <c r="E2079" s="1126"/>
      <c r="F2079" s="811"/>
      <c r="G2079" s="1128"/>
      <c r="H2079" s="811"/>
      <c r="I2079" s="812"/>
    </row>
    <row r="2080" spans="1:9" s="786" customFormat="1" x14ac:dyDescent="0.25">
      <c r="A2080" s="1125"/>
      <c r="B2080" s="1126"/>
      <c r="C2080" s="1127"/>
      <c r="D2080" s="1127"/>
      <c r="E2080" s="1126"/>
      <c r="F2080" s="811"/>
      <c r="G2080" s="1128"/>
      <c r="H2080" s="811"/>
      <c r="I2080" s="812"/>
    </row>
    <row r="2081" spans="1:9" s="786" customFormat="1" x14ac:dyDescent="0.25">
      <c r="A2081" s="1125"/>
      <c r="B2081" s="1126"/>
      <c r="C2081" s="1127"/>
      <c r="D2081" s="1127"/>
      <c r="E2081" s="1126"/>
      <c r="F2081" s="811"/>
      <c r="G2081" s="1128"/>
      <c r="H2081" s="811"/>
      <c r="I2081" s="812"/>
    </row>
    <row r="2082" spans="1:9" s="786" customFormat="1" x14ac:dyDescent="0.25">
      <c r="A2082" s="1125"/>
      <c r="B2082" s="1126"/>
      <c r="C2082" s="1127"/>
      <c r="D2082" s="1127"/>
      <c r="E2082" s="1126"/>
      <c r="F2082" s="811"/>
      <c r="G2082" s="1128"/>
      <c r="H2082" s="811"/>
      <c r="I2082" s="812"/>
    </row>
    <row r="2083" spans="1:9" s="786" customFormat="1" x14ac:dyDescent="0.25">
      <c r="A2083" s="1125"/>
      <c r="B2083" s="1126"/>
      <c r="C2083" s="1127"/>
      <c r="D2083" s="1127"/>
      <c r="E2083" s="1126"/>
      <c r="F2083" s="811"/>
      <c r="G2083" s="1128"/>
      <c r="H2083" s="811"/>
      <c r="I2083" s="812"/>
    </row>
    <row r="2084" spans="1:9" s="786" customFormat="1" x14ac:dyDescent="0.25">
      <c r="A2084" s="1125"/>
      <c r="B2084" s="1126"/>
      <c r="C2084" s="1127"/>
      <c r="D2084" s="1127"/>
      <c r="E2084" s="1126"/>
      <c r="F2084" s="811"/>
      <c r="G2084" s="1128"/>
      <c r="H2084" s="811"/>
      <c r="I2084" s="812"/>
    </row>
    <row r="2085" spans="1:9" s="786" customFormat="1" x14ac:dyDescent="0.25">
      <c r="A2085" s="1125"/>
      <c r="B2085" s="1126"/>
      <c r="C2085" s="1127"/>
      <c r="D2085" s="1127"/>
      <c r="E2085" s="1126"/>
      <c r="F2085" s="811"/>
      <c r="G2085" s="1128"/>
      <c r="H2085" s="811"/>
      <c r="I2085" s="812"/>
    </row>
    <row r="2086" spans="1:9" s="786" customFormat="1" x14ac:dyDescent="0.25">
      <c r="A2086" s="1125"/>
      <c r="B2086" s="1126"/>
      <c r="C2086" s="1127"/>
      <c r="D2086" s="1127"/>
      <c r="E2086" s="1126"/>
      <c r="F2086" s="811"/>
      <c r="G2086" s="1128"/>
      <c r="H2086" s="811"/>
      <c r="I2086" s="812"/>
    </row>
    <row r="2087" spans="1:9" s="786" customFormat="1" x14ac:dyDescent="0.25">
      <c r="A2087" s="1125"/>
      <c r="B2087" s="1126"/>
      <c r="C2087" s="1127"/>
      <c r="D2087" s="1127"/>
      <c r="E2087" s="1126"/>
      <c r="F2087" s="811"/>
      <c r="G2087" s="1128"/>
      <c r="H2087" s="811"/>
      <c r="I2087" s="812"/>
    </row>
    <row r="2088" spans="1:9" s="786" customFormat="1" x14ac:dyDescent="0.25">
      <c r="A2088" s="1125"/>
      <c r="B2088" s="1126"/>
      <c r="C2088" s="1127"/>
      <c r="D2088" s="1127"/>
      <c r="E2088" s="1126"/>
      <c r="F2088" s="811"/>
      <c r="G2088" s="1128"/>
      <c r="H2088" s="811"/>
      <c r="I2088" s="812"/>
    </row>
    <row r="2089" spans="1:9" s="786" customFormat="1" x14ac:dyDescent="0.25">
      <c r="A2089" s="1125"/>
      <c r="B2089" s="1126"/>
      <c r="C2089" s="1127"/>
      <c r="D2089" s="1127"/>
      <c r="E2089" s="1126"/>
      <c r="F2089" s="811"/>
      <c r="G2089" s="1128"/>
      <c r="H2089" s="811"/>
      <c r="I2089" s="812"/>
    </row>
    <row r="2090" spans="1:9" s="786" customFormat="1" x14ac:dyDescent="0.25">
      <c r="A2090" s="1125"/>
      <c r="B2090" s="1126"/>
      <c r="C2090" s="1127"/>
      <c r="D2090" s="1127"/>
      <c r="E2090" s="1126"/>
      <c r="F2090" s="811"/>
      <c r="G2090" s="1128"/>
      <c r="H2090" s="811"/>
      <c r="I2090" s="812"/>
    </row>
    <row r="2091" spans="1:9" s="786" customFormat="1" x14ac:dyDescent="0.25">
      <c r="A2091" s="1125"/>
      <c r="B2091" s="1126"/>
      <c r="C2091" s="1127"/>
      <c r="D2091" s="1127"/>
      <c r="E2091" s="1126"/>
      <c r="F2091" s="811"/>
      <c r="G2091" s="1128"/>
      <c r="H2091" s="811"/>
      <c r="I2091" s="812"/>
    </row>
    <row r="2092" spans="1:9" s="786" customFormat="1" x14ac:dyDescent="0.25">
      <c r="A2092" s="1125"/>
      <c r="B2092" s="1126"/>
      <c r="C2092" s="1127"/>
      <c r="D2092" s="1127"/>
      <c r="E2092" s="1126"/>
      <c r="F2092" s="811"/>
      <c r="G2092" s="1128"/>
      <c r="H2092" s="811"/>
      <c r="I2092" s="812"/>
    </row>
    <row r="2093" spans="1:9" s="786" customFormat="1" x14ac:dyDescent="0.25">
      <c r="A2093" s="1125"/>
      <c r="B2093" s="1126"/>
      <c r="C2093" s="1127"/>
      <c r="D2093" s="1127"/>
      <c r="E2093" s="1126"/>
      <c r="F2093" s="811"/>
      <c r="G2093" s="1128"/>
      <c r="H2093" s="811"/>
      <c r="I2093" s="812"/>
    </row>
    <row r="2094" spans="1:9" s="786" customFormat="1" x14ac:dyDescent="0.25">
      <c r="A2094" s="1125"/>
      <c r="B2094" s="1126"/>
      <c r="C2094" s="1127"/>
      <c r="D2094" s="1127"/>
      <c r="E2094" s="1126"/>
      <c r="F2094" s="811"/>
      <c r="G2094" s="1128"/>
      <c r="H2094" s="811"/>
      <c r="I2094" s="812"/>
    </row>
    <row r="2095" spans="1:9" s="786" customFormat="1" x14ac:dyDescent="0.25">
      <c r="A2095" s="1125"/>
      <c r="B2095" s="1126"/>
      <c r="C2095" s="1127"/>
      <c r="D2095" s="1127"/>
      <c r="E2095" s="1126"/>
      <c r="F2095" s="811"/>
      <c r="G2095" s="1128"/>
      <c r="H2095" s="811"/>
      <c r="I2095" s="812"/>
    </row>
    <row r="2096" spans="1:9" s="786" customFormat="1" x14ac:dyDescent="0.25">
      <c r="A2096" s="1125"/>
      <c r="B2096" s="1126"/>
      <c r="C2096" s="1127"/>
      <c r="D2096" s="1127"/>
      <c r="E2096" s="1126"/>
      <c r="F2096" s="811"/>
      <c r="G2096" s="1128"/>
      <c r="H2096" s="811"/>
      <c r="I2096" s="812"/>
    </row>
    <row r="2097" spans="1:9" s="786" customFormat="1" x14ac:dyDescent="0.25">
      <c r="A2097" s="1125"/>
      <c r="B2097" s="1126"/>
      <c r="C2097" s="1127"/>
      <c r="D2097" s="1127"/>
      <c r="E2097" s="1126"/>
      <c r="F2097" s="811"/>
      <c r="G2097" s="1128"/>
      <c r="H2097" s="811"/>
      <c r="I2097" s="812"/>
    </row>
    <row r="2098" spans="1:9" s="786" customFormat="1" x14ac:dyDescent="0.25">
      <c r="A2098" s="1125"/>
      <c r="B2098" s="1126"/>
      <c r="C2098" s="1127"/>
      <c r="D2098" s="1127"/>
      <c r="E2098" s="1126"/>
      <c r="F2098" s="811"/>
      <c r="G2098" s="1128"/>
      <c r="H2098" s="811"/>
      <c r="I2098" s="812"/>
    </row>
    <row r="2099" spans="1:9" s="786" customFormat="1" x14ac:dyDescent="0.25">
      <c r="A2099" s="1125"/>
      <c r="B2099" s="1126"/>
      <c r="C2099" s="1127"/>
      <c r="D2099" s="1127"/>
      <c r="E2099" s="1126"/>
      <c r="F2099" s="811"/>
      <c r="G2099" s="1128"/>
      <c r="H2099" s="811"/>
      <c r="I2099" s="812"/>
    </row>
    <row r="2100" spans="1:9" s="786" customFormat="1" x14ac:dyDescent="0.25">
      <c r="A2100" s="1125"/>
      <c r="B2100" s="1126"/>
      <c r="C2100" s="1127"/>
      <c r="D2100" s="1127"/>
      <c r="E2100" s="1126"/>
      <c r="F2100" s="811"/>
      <c r="G2100" s="1128"/>
      <c r="H2100" s="811"/>
      <c r="I2100" s="812"/>
    </row>
    <row r="2101" spans="1:9" s="786" customFormat="1" x14ac:dyDescent="0.25">
      <c r="A2101" s="1125"/>
      <c r="B2101" s="1126"/>
      <c r="C2101" s="1127"/>
      <c r="D2101" s="1127"/>
      <c r="E2101" s="1126"/>
      <c r="F2101" s="811"/>
      <c r="G2101" s="1128"/>
      <c r="H2101" s="811"/>
      <c r="I2101" s="812"/>
    </row>
    <row r="2102" spans="1:9" s="786" customFormat="1" x14ac:dyDescent="0.25">
      <c r="A2102" s="1125"/>
      <c r="B2102" s="1126"/>
      <c r="C2102" s="1127"/>
      <c r="D2102" s="1127"/>
      <c r="E2102" s="1126"/>
      <c r="F2102" s="811"/>
      <c r="G2102" s="1128"/>
      <c r="H2102" s="811"/>
      <c r="I2102" s="812"/>
    </row>
    <row r="2103" spans="1:9" s="786" customFormat="1" x14ac:dyDescent="0.25">
      <c r="A2103" s="1125"/>
      <c r="B2103" s="1126"/>
      <c r="C2103" s="1127"/>
      <c r="D2103" s="1127"/>
      <c r="E2103" s="1126"/>
      <c r="F2103" s="811"/>
      <c r="G2103" s="1128"/>
      <c r="H2103" s="811"/>
      <c r="I2103" s="812"/>
    </row>
    <row r="2104" spans="1:9" s="786" customFormat="1" x14ac:dyDescent="0.25">
      <c r="A2104" s="1125"/>
      <c r="B2104" s="1126"/>
      <c r="C2104" s="1127"/>
      <c r="D2104" s="1127"/>
      <c r="E2104" s="1126"/>
      <c r="F2104" s="811"/>
      <c r="G2104" s="1128"/>
      <c r="H2104" s="811"/>
      <c r="I2104" s="812"/>
    </row>
    <row r="2105" spans="1:9" s="786" customFormat="1" x14ac:dyDescent="0.25">
      <c r="A2105" s="1125"/>
      <c r="B2105" s="1126"/>
      <c r="C2105" s="1127"/>
      <c r="D2105" s="1127"/>
      <c r="E2105" s="1126"/>
      <c r="F2105" s="811"/>
      <c r="G2105" s="1128"/>
      <c r="H2105" s="811"/>
      <c r="I2105" s="812"/>
    </row>
    <row r="2106" spans="1:9" s="786" customFormat="1" x14ac:dyDescent="0.25">
      <c r="A2106" s="1125"/>
      <c r="B2106" s="1126"/>
      <c r="C2106" s="1127"/>
      <c r="D2106" s="1127"/>
      <c r="E2106" s="1126"/>
      <c r="F2106" s="811"/>
      <c r="G2106" s="1128"/>
      <c r="H2106" s="811"/>
      <c r="I2106" s="812"/>
    </row>
    <row r="2107" spans="1:9" s="786" customFormat="1" x14ac:dyDescent="0.25">
      <c r="A2107" s="1125"/>
      <c r="B2107" s="1126"/>
      <c r="C2107" s="1127"/>
      <c r="D2107" s="1127"/>
      <c r="E2107" s="1126"/>
      <c r="F2107" s="811"/>
      <c r="G2107" s="1128"/>
      <c r="H2107" s="811"/>
      <c r="I2107" s="812"/>
    </row>
    <row r="2108" spans="1:9" s="786" customFormat="1" x14ac:dyDescent="0.25">
      <c r="A2108" s="1125"/>
      <c r="B2108" s="1126"/>
      <c r="C2108" s="1127"/>
      <c r="D2108" s="1127"/>
      <c r="E2108" s="1126"/>
      <c r="F2108" s="811"/>
      <c r="G2108" s="1128"/>
      <c r="H2108" s="811"/>
      <c r="I2108" s="812"/>
    </row>
    <row r="2109" spans="1:9" s="786" customFormat="1" x14ac:dyDescent="0.25">
      <c r="A2109" s="1125"/>
      <c r="B2109" s="1126"/>
      <c r="C2109" s="1127"/>
      <c r="D2109" s="1127"/>
      <c r="E2109" s="1126"/>
      <c r="F2109" s="811"/>
      <c r="G2109" s="1128"/>
      <c r="H2109" s="811"/>
      <c r="I2109" s="812"/>
    </row>
    <row r="2110" spans="1:9" s="786" customFormat="1" x14ac:dyDescent="0.25">
      <c r="A2110" s="1125"/>
      <c r="B2110" s="1126"/>
      <c r="C2110" s="1127"/>
      <c r="D2110" s="1127"/>
      <c r="E2110" s="1126"/>
      <c r="F2110" s="811"/>
      <c r="G2110" s="1128"/>
      <c r="H2110" s="811"/>
      <c r="I2110" s="812"/>
    </row>
    <row r="2111" spans="1:9" s="786" customFormat="1" x14ac:dyDescent="0.25">
      <c r="A2111" s="1125"/>
      <c r="B2111" s="1126"/>
      <c r="C2111" s="1127"/>
      <c r="D2111" s="1127"/>
      <c r="E2111" s="1126"/>
      <c r="F2111" s="811"/>
      <c r="G2111" s="1128"/>
      <c r="H2111" s="811"/>
      <c r="I2111" s="812"/>
    </row>
    <row r="2112" spans="1:9" s="786" customFormat="1" x14ac:dyDescent="0.25">
      <c r="A2112" s="1125"/>
      <c r="B2112" s="1126"/>
      <c r="C2112" s="1127"/>
      <c r="D2112" s="1127"/>
      <c r="E2112" s="1126"/>
      <c r="F2112" s="811"/>
      <c r="G2112" s="1128"/>
      <c r="H2112" s="811"/>
      <c r="I2112" s="812"/>
    </row>
    <row r="2113" spans="1:9" s="786" customFormat="1" x14ac:dyDescent="0.25">
      <c r="A2113" s="1125"/>
      <c r="B2113" s="1126"/>
      <c r="C2113" s="1127"/>
      <c r="D2113" s="1127"/>
      <c r="E2113" s="1126"/>
      <c r="F2113" s="811"/>
      <c r="G2113" s="1128"/>
      <c r="H2113" s="811"/>
      <c r="I2113" s="812"/>
    </row>
    <row r="2114" spans="1:9" s="786" customFormat="1" x14ac:dyDescent="0.25">
      <c r="A2114" s="1125"/>
      <c r="B2114" s="1126"/>
      <c r="C2114" s="1127"/>
      <c r="D2114" s="1127"/>
      <c r="E2114" s="1126"/>
      <c r="F2114" s="811"/>
      <c r="G2114" s="1128"/>
      <c r="H2114" s="811"/>
      <c r="I2114" s="812"/>
    </row>
    <row r="2115" spans="1:9" s="786" customFormat="1" x14ac:dyDescent="0.25">
      <c r="A2115" s="1125"/>
      <c r="B2115" s="1126"/>
      <c r="C2115" s="1127"/>
      <c r="D2115" s="1127"/>
      <c r="E2115" s="1126"/>
      <c r="F2115" s="811"/>
      <c r="G2115" s="1128"/>
      <c r="H2115" s="811"/>
      <c r="I2115" s="812"/>
    </row>
    <row r="2116" spans="1:9" s="786" customFormat="1" x14ac:dyDescent="0.25">
      <c r="A2116" s="1125"/>
      <c r="B2116" s="1126"/>
      <c r="C2116" s="1127"/>
      <c r="D2116" s="1127"/>
      <c r="E2116" s="1126"/>
      <c r="F2116" s="811"/>
      <c r="G2116" s="1128"/>
      <c r="H2116" s="811"/>
      <c r="I2116" s="812"/>
    </row>
    <row r="2117" spans="1:9" s="786" customFormat="1" x14ac:dyDescent="0.25">
      <c r="A2117" s="1125"/>
      <c r="B2117" s="1126"/>
      <c r="C2117" s="1127"/>
      <c r="D2117" s="1127"/>
      <c r="E2117" s="1126"/>
      <c r="F2117" s="811"/>
      <c r="G2117" s="1128"/>
      <c r="H2117" s="811"/>
      <c r="I2117" s="812"/>
    </row>
    <row r="2118" spans="1:9" s="786" customFormat="1" x14ac:dyDescent="0.25">
      <c r="A2118" s="1125"/>
      <c r="B2118" s="1126"/>
      <c r="C2118" s="1127"/>
      <c r="D2118" s="1127"/>
      <c r="E2118" s="1126"/>
      <c r="F2118" s="811"/>
      <c r="G2118" s="1128"/>
      <c r="H2118" s="811"/>
      <c r="I2118" s="812"/>
    </row>
    <row r="2119" spans="1:9" s="786" customFormat="1" x14ac:dyDescent="0.25">
      <c r="A2119" s="1125"/>
      <c r="B2119" s="1126"/>
      <c r="C2119" s="1127"/>
      <c r="D2119" s="1127"/>
      <c r="E2119" s="1126"/>
      <c r="F2119" s="811"/>
      <c r="G2119" s="1128"/>
      <c r="H2119" s="811"/>
      <c r="I2119" s="812"/>
    </row>
    <row r="2120" spans="1:9" s="786" customFormat="1" x14ac:dyDescent="0.25">
      <c r="A2120" s="1125"/>
      <c r="B2120" s="1126"/>
      <c r="C2120" s="1127"/>
      <c r="D2120" s="1127"/>
      <c r="E2120" s="1126"/>
      <c r="F2120" s="811"/>
      <c r="G2120" s="1128"/>
      <c r="H2120" s="811"/>
      <c r="I2120" s="812"/>
    </row>
    <row r="2121" spans="1:9" s="786" customFormat="1" x14ac:dyDescent="0.25">
      <c r="A2121" s="1125"/>
      <c r="B2121" s="1126"/>
      <c r="C2121" s="1127"/>
      <c r="D2121" s="1127"/>
      <c r="E2121" s="1126"/>
      <c r="F2121" s="811"/>
      <c r="G2121" s="1128"/>
      <c r="H2121" s="811"/>
      <c r="I2121" s="812"/>
    </row>
    <row r="2122" spans="1:9" s="786" customFormat="1" x14ac:dyDescent="0.25">
      <c r="A2122" s="1125"/>
      <c r="B2122" s="1126"/>
      <c r="C2122" s="1127"/>
      <c r="D2122" s="1127"/>
      <c r="E2122" s="1126"/>
      <c r="F2122" s="811"/>
      <c r="G2122" s="1128"/>
      <c r="H2122" s="811"/>
      <c r="I2122" s="812"/>
    </row>
    <row r="2123" spans="1:9" s="786" customFormat="1" x14ac:dyDescent="0.25">
      <c r="A2123" s="1125"/>
      <c r="B2123" s="1126"/>
      <c r="C2123" s="1127"/>
      <c r="D2123" s="1127"/>
      <c r="E2123" s="1126"/>
      <c r="F2123" s="811"/>
      <c r="G2123" s="1128"/>
      <c r="H2123" s="811"/>
      <c r="I2123" s="812"/>
    </row>
    <row r="2124" spans="1:9" s="786" customFormat="1" x14ac:dyDescent="0.25">
      <c r="A2124" s="1125"/>
      <c r="B2124" s="1126"/>
      <c r="C2124" s="1127"/>
      <c r="D2124" s="1127"/>
      <c r="E2124" s="1126"/>
      <c r="F2124" s="811"/>
      <c r="G2124" s="1128"/>
      <c r="H2124" s="811"/>
      <c r="I2124" s="812"/>
    </row>
    <row r="2125" spans="1:9" s="786" customFormat="1" x14ac:dyDescent="0.25">
      <c r="A2125" s="1125"/>
      <c r="B2125" s="1126"/>
      <c r="C2125" s="1127"/>
      <c r="D2125" s="1127"/>
      <c r="E2125" s="1126"/>
      <c r="F2125" s="811"/>
      <c r="G2125" s="1128"/>
      <c r="H2125" s="811"/>
      <c r="I2125" s="812"/>
    </row>
    <row r="2126" spans="1:9" s="786" customFormat="1" x14ac:dyDescent="0.25">
      <c r="A2126" s="1125"/>
      <c r="B2126" s="1126"/>
      <c r="C2126" s="1127"/>
      <c r="D2126" s="1127"/>
      <c r="E2126" s="1126"/>
      <c r="F2126" s="811"/>
      <c r="G2126" s="1128"/>
      <c r="H2126" s="811"/>
      <c r="I2126" s="812"/>
    </row>
    <row r="2127" spans="1:9" s="786" customFormat="1" x14ac:dyDescent="0.25">
      <c r="A2127" s="1125"/>
      <c r="B2127" s="1126"/>
      <c r="C2127" s="1127"/>
      <c r="D2127" s="1127"/>
      <c r="E2127" s="1126"/>
      <c r="F2127" s="811"/>
      <c r="G2127" s="1128"/>
      <c r="H2127" s="811"/>
      <c r="I2127" s="812"/>
    </row>
    <row r="2128" spans="1:9" s="786" customFormat="1" x14ac:dyDescent="0.25">
      <c r="A2128" s="1125"/>
      <c r="B2128" s="1126"/>
      <c r="C2128" s="1127"/>
      <c r="D2128" s="1127"/>
      <c r="E2128" s="1126"/>
      <c r="F2128" s="811"/>
      <c r="G2128" s="1128"/>
      <c r="H2128" s="811"/>
      <c r="I2128" s="812"/>
    </row>
    <row r="2129" spans="1:9" s="786" customFormat="1" x14ac:dyDescent="0.25">
      <c r="A2129" s="1125"/>
      <c r="B2129" s="1126"/>
      <c r="C2129" s="1127"/>
      <c r="D2129" s="1127"/>
      <c r="E2129" s="1126"/>
      <c r="F2129" s="811"/>
      <c r="G2129" s="1128"/>
      <c r="H2129" s="811"/>
      <c r="I2129" s="812"/>
    </row>
    <row r="2130" spans="1:9" s="786" customFormat="1" x14ac:dyDescent="0.25">
      <c r="A2130" s="1125"/>
      <c r="B2130" s="1126"/>
      <c r="C2130" s="1127"/>
      <c r="D2130" s="1127"/>
      <c r="E2130" s="1126"/>
      <c r="F2130" s="811"/>
      <c r="G2130" s="1128"/>
      <c r="H2130" s="811"/>
      <c r="I2130" s="812"/>
    </row>
    <row r="2131" spans="1:9" s="786" customFormat="1" x14ac:dyDescent="0.25">
      <c r="A2131" s="1125"/>
      <c r="B2131" s="1126"/>
      <c r="C2131" s="1127"/>
      <c r="D2131" s="1127"/>
      <c r="E2131" s="1126"/>
      <c r="F2131" s="811"/>
      <c r="G2131" s="1128"/>
      <c r="H2131" s="811"/>
      <c r="I2131" s="812"/>
    </row>
    <row r="2132" spans="1:9" s="786" customFormat="1" x14ac:dyDescent="0.25">
      <c r="A2132" s="1125"/>
      <c r="B2132" s="1126"/>
      <c r="C2132" s="1127"/>
      <c r="D2132" s="1127"/>
      <c r="E2132" s="1126"/>
      <c r="F2132" s="811"/>
      <c r="G2132" s="1128"/>
      <c r="H2132" s="811"/>
      <c r="I2132" s="812"/>
    </row>
    <row r="2133" spans="1:9" s="786" customFormat="1" x14ac:dyDescent="0.25">
      <c r="A2133" s="1125"/>
      <c r="B2133" s="1126"/>
      <c r="C2133" s="1127"/>
      <c r="D2133" s="1127"/>
      <c r="E2133" s="1126"/>
      <c r="F2133" s="811"/>
      <c r="G2133" s="1128"/>
      <c r="H2133" s="811"/>
      <c r="I2133" s="812"/>
    </row>
    <row r="2134" spans="1:9" s="786" customFormat="1" x14ac:dyDescent="0.25">
      <c r="A2134" s="1125"/>
      <c r="B2134" s="1126"/>
      <c r="C2134" s="1127"/>
      <c r="D2134" s="1127"/>
      <c r="E2134" s="1126"/>
      <c r="F2134" s="811"/>
      <c r="G2134" s="1128"/>
      <c r="H2134" s="811"/>
      <c r="I2134" s="812"/>
    </row>
    <row r="2135" spans="1:9" s="786" customFormat="1" x14ac:dyDescent="0.25">
      <c r="A2135" s="1125"/>
      <c r="B2135" s="1126"/>
      <c r="C2135" s="1127"/>
      <c r="D2135" s="1127"/>
      <c r="E2135" s="1126"/>
      <c r="F2135" s="811"/>
      <c r="G2135" s="1128"/>
      <c r="H2135" s="811"/>
      <c r="I2135" s="812"/>
    </row>
    <row r="2136" spans="1:9" s="786" customFormat="1" x14ac:dyDescent="0.25">
      <c r="A2136" s="1125"/>
      <c r="B2136" s="1126"/>
      <c r="C2136" s="1127"/>
      <c r="D2136" s="1127"/>
      <c r="E2136" s="1126"/>
      <c r="F2136" s="811"/>
      <c r="G2136" s="1128"/>
      <c r="H2136" s="811"/>
      <c r="I2136" s="812"/>
    </row>
    <row r="2137" spans="1:9" s="786" customFormat="1" x14ac:dyDescent="0.25">
      <c r="A2137" s="1125"/>
      <c r="B2137" s="1126"/>
      <c r="C2137" s="1127"/>
      <c r="D2137" s="1127"/>
      <c r="E2137" s="1126"/>
      <c r="F2137" s="811"/>
      <c r="G2137" s="1128"/>
      <c r="H2137" s="811"/>
      <c r="I2137" s="812"/>
    </row>
    <row r="2138" spans="1:9" s="786" customFormat="1" x14ac:dyDescent="0.25">
      <c r="A2138" s="1125"/>
      <c r="B2138" s="1126"/>
      <c r="C2138" s="1127"/>
      <c r="D2138" s="1127"/>
      <c r="E2138" s="1126"/>
      <c r="F2138" s="811"/>
      <c r="G2138" s="1128"/>
      <c r="H2138" s="811"/>
      <c r="I2138" s="812"/>
    </row>
    <row r="2139" spans="1:9" s="786" customFormat="1" x14ac:dyDescent="0.25">
      <c r="A2139" s="1125"/>
      <c r="B2139" s="1126"/>
      <c r="C2139" s="1127"/>
      <c r="D2139" s="1127"/>
      <c r="E2139" s="1126"/>
      <c r="F2139" s="811"/>
      <c r="G2139" s="1128"/>
      <c r="H2139" s="811"/>
      <c r="I2139" s="812"/>
    </row>
    <row r="2140" spans="1:9" s="786" customFormat="1" x14ac:dyDescent="0.25">
      <c r="A2140" s="1125"/>
      <c r="B2140" s="1126"/>
      <c r="C2140" s="1127"/>
      <c r="D2140" s="1127"/>
      <c r="E2140" s="1126"/>
      <c r="F2140" s="811"/>
      <c r="G2140" s="1128"/>
      <c r="H2140" s="811"/>
      <c r="I2140" s="812"/>
    </row>
    <row r="2141" spans="1:9" s="786" customFormat="1" x14ac:dyDescent="0.25">
      <c r="A2141" s="1125"/>
      <c r="B2141" s="1126"/>
      <c r="C2141" s="1127"/>
      <c r="D2141" s="1127"/>
      <c r="E2141" s="1126"/>
      <c r="F2141" s="811"/>
      <c r="G2141" s="1128"/>
      <c r="H2141" s="811"/>
      <c r="I2141" s="812"/>
    </row>
    <row r="2142" spans="1:9" s="786" customFormat="1" x14ac:dyDescent="0.25">
      <c r="A2142" s="1125"/>
      <c r="B2142" s="1126"/>
      <c r="C2142" s="1127"/>
      <c r="D2142" s="1127"/>
      <c r="E2142" s="1126"/>
      <c r="F2142" s="811"/>
      <c r="G2142" s="1128"/>
      <c r="H2142" s="811"/>
      <c r="I2142" s="812"/>
    </row>
    <row r="2143" spans="1:9" s="786" customFormat="1" x14ac:dyDescent="0.25">
      <c r="A2143" s="1125"/>
      <c r="B2143" s="1126"/>
      <c r="C2143" s="1127"/>
      <c r="D2143" s="1127"/>
      <c r="E2143" s="1126"/>
      <c r="F2143" s="811"/>
      <c r="G2143" s="1128"/>
      <c r="H2143" s="811"/>
      <c r="I2143" s="812"/>
    </row>
    <row r="2144" spans="1:9" s="786" customFormat="1" x14ac:dyDescent="0.25">
      <c r="A2144" s="1125"/>
      <c r="B2144" s="1126"/>
      <c r="C2144" s="1127"/>
      <c r="D2144" s="1127"/>
      <c r="E2144" s="1126"/>
      <c r="F2144" s="811"/>
      <c r="G2144" s="1128"/>
      <c r="H2144" s="811"/>
      <c r="I2144" s="812"/>
    </row>
    <row r="2145" spans="1:9" s="786" customFormat="1" x14ac:dyDescent="0.25">
      <c r="A2145" s="1125"/>
      <c r="B2145" s="1126"/>
      <c r="C2145" s="1127"/>
      <c r="D2145" s="1127"/>
      <c r="E2145" s="1126"/>
      <c r="F2145" s="811"/>
      <c r="G2145" s="1128"/>
      <c r="H2145" s="811"/>
      <c r="I2145" s="812"/>
    </row>
    <row r="2146" spans="1:9" s="786" customFormat="1" x14ac:dyDescent="0.25">
      <c r="A2146" s="1125"/>
      <c r="B2146" s="1126"/>
      <c r="C2146" s="1127"/>
      <c r="D2146" s="1127"/>
      <c r="E2146" s="1126"/>
      <c r="F2146" s="811"/>
      <c r="G2146" s="1128"/>
      <c r="H2146" s="811"/>
      <c r="I2146" s="812"/>
    </row>
    <row r="2147" spans="1:9" s="786" customFormat="1" x14ac:dyDescent="0.25">
      <c r="A2147" s="1125"/>
      <c r="B2147" s="1126"/>
      <c r="C2147" s="1127"/>
      <c r="D2147" s="1127"/>
      <c r="E2147" s="1126"/>
      <c r="F2147" s="811"/>
      <c r="G2147" s="1128"/>
      <c r="H2147" s="811"/>
      <c r="I2147" s="812"/>
    </row>
    <row r="2148" spans="1:9" s="786" customFormat="1" x14ac:dyDescent="0.25">
      <c r="A2148" s="1125"/>
      <c r="B2148" s="1126"/>
      <c r="C2148" s="1127"/>
      <c r="D2148" s="1127"/>
      <c r="E2148" s="1126"/>
      <c r="F2148" s="811"/>
      <c r="G2148" s="1128"/>
      <c r="H2148" s="811"/>
      <c r="I2148" s="812"/>
    </row>
    <row r="2149" spans="1:9" s="786" customFormat="1" x14ac:dyDescent="0.25">
      <c r="A2149" s="1125"/>
      <c r="B2149" s="1126"/>
      <c r="C2149" s="1127"/>
      <c r="D2149" s="1127"/>
      <c r="E2149" s="1126"/>
      <c r="F2149" s="811"/>
      <c r="G2149" s="1128"/>
      <c r="H2149" s="811"/>
      <c r="I2149" s="812"/>
    </row>
    <row r="2150" spans="1:9" s="786" customFormat="1" x14ac:dyDescent="0.25">
      <c r="A2150" s="1125"/>
      <c r="B2150" s="1126"/>
      <c r="C2150" s="1127"/>
      <c r="D2150" s="1127"/>
      <c r="E2150" s="1126"/>
      <c r="F2150" s="811"/>
      <c r="G2150" s="1128"/>
      <c r="H2150" s="811"/>
      <c r="I2150" s="812"/>
    </row>
    <row r="2151" spans="1:9" s="786" customFormat="1" x14ac:dyDescent="0.25">
      <c r="A2151" s="1125"/>
      <c r="B2151" s="1126"/>
      <c r="C2151" s="1127"/>
      <c r="D2151" s="1127"/>
      <c r="E2151" s="1126"/>
      <c r="F2151" s="811"/>
      <c r="G2151" s="1128"/>
      <c r="H2151" s="811"/>
      <c r="I2151" s="812"/>
    </row>
    <row r="2152" spans="1:9" s="786" customFormat="1" x14ac:dyDescent="0.25">
      <c r="A2152" s="1125"/>
      <c r="B2152" s="1126"/>
      <c r="C2152" s="1127"/>
      <c r="D2152" s="1127"/>
      <c r="E2152" s="1126"/>
      <c r="F2152" s="811"/>
      <c r="G2152" s="1128"/>
      <c r="H2152" s="811"/>
      <c r="I2152" s="812"/>
    </row>
    <row r="2153" spans="1:9" s="786" customFormat="1" x14ac:dyDescent="0.25">
      <c r="A2153" s="1125"/>
      <c r="B2153" s="1126"/>
      <c r="C2153" s="1127"/>
      <c r="D2153" s="1127"/>
      <c r="E2153" s="1126"/>
      <c r="F2153" s="811"/>
      <c r="G2153" s="1128"/>
      <c r="H2153" s="811"/>
      <c r="I2153" s="812"/>
    </row>
    <row r="2154" spans="1:9" s="786" customFormat="1" x14ac:dyDescent="0.25">
      <c r="A2154" s="1125"/>
      <c r="B2154" s="1126"/>
      <c r="C2154" s="1127"/>
      <c r="D2154" s="1127"/>
      <c r="E2154" s="1126"/>
      <c r="F2154" s="811"/>
      <c r="G2154" s="1128"/>
      <c r="H2154" s="811"/>
      <c r="I2154" s="812"/>
    </row>
    <row r="2155" spans="1:9" s="786" customFormat="1" x14ac:dyDescent="0.25">
      <c r="A2155" s="1125"/>
      <c r="B2155" s="1126"/>
      <c r="C2155" s="1127"/>
      <c r="D2155" s="1127"/>
      <c r="E2155" s="1126"/>
      <c r="F2155" s="811"/>
      <c r="G2155" s="1128"/>
      <c r="H2155" s="811"/>
      <c r="I2155" s="812"/>
    </row>
    <row r="2156" spans="1:9" s="786" customFormat="1" x14ac:dyDescent="0.25">
      <c r="A2156" s="1125"/>
      <c r="B2156" s="1126"/>
      <c r="C2156" s="1127"/>
      <c r="D2156" s="1127"/>
      <c r="E2156" s="1126"/>
      <c r="F2156" s="811"/>
      <c r="G2156" s="1128"/>
      <c r="H2156" s="811"/>
      <c r="I2156" s="812"/>
    </row>
    <row r="2157" spans="1:9" s="786" customFormat="1" x14ac:dyDescent="0.25">
      <c r="A2157" s="1125"/>
      <c r="B2157" s="1126"/>
      <c r="C2157" s="1127"/>
      <c r="D2157" s="1127"/>
      <c r="E2157" s="1126"/>
      <c r="F2157" s="811"/>
      <c r="G2157" s="1128"/>
      <c r="H2157" s="811"/>
      <c r="I2157" s="812"/>
    </row>
    <row r="2158" spans="1:9" s="786" customFormat="1" x14ac:dyDescent="0.25">
      <c r="A2158" s="1125"/>
      <c r="B2158" s="1126"/>
      <c r="C2158" s="1127"/>
      <c r="D2158" s="1127"/>
      <c r="E2158" s="1126"/>
      <c r="F2158" s="811"/>
      <c r="G2158" s="1128"/>
      <c r="H2158" s="811"/>
      <c r="I2158" s="812"/>
    </row>
    <row r="2159" spans="1:9" s="786" customFormat="1" x14ac:dyDescent="0.25">
      <c r="A2159" s="1125"/>
      <c r="B2159" s="1126"/>
      <c r="C2159" s="1127"/>
      <c r="D2159" s="1127"/>
      <c r="E2159" s="1126"/>
      <c r="F2159" s="811"/>
      <c r="G2159" s="1128"/>
      <c r="H2159" s="811"/>
      <c r="I2159" s="812"/>
    </row>
    <row r="2160" spans="1:9" s="786" customFormat="1" x14ac:dyDescent="0.25">
      <c r="A2160" s="1125"/>
      <c r="B2160" s="1126"/>
      <c r="C2160" s="1127"/>
      <c r="D2160" s="1127"/>
      <c r="E2160" s="1126"/>
      <c r="F2160" s="811"/>
      <c r="G2160" s="1128"/>
      <c r="H2160" s="811"/>
      <c r="I2160" s="812"/>
    </row>
    <row r="2161" spans="1:9" s="786" customFormat="1" x14ac:dyDescent="0.25">
      <c r="A2161" s="1125"/>
      <c r="B2161" s="1126"/>
      <c r="C2161" s="1127"/>
      <c r="D2161" s="1127"/>
      <c r="E2161" s="1126"/>
      <c r="F2161" s="811"/>
      <c r="G2161" s="1128"/>
      <c r="H2161" s="811"/>
      <c r="I2161" s="812"/>
    </row>
    <row r="2162" spans="1:9" s="786" customFormat="1" x14ac:dyDescent="0.25">
      <c r="A2162" s="1125"/>
      <c r="B2162" s="1126"/>
      <c r="C2162" s="1127"/>
      <c r="D2162" s="1127"/>
      <c r="E2162" s="1126"/>
      <c r="F2162" s="811"/>
      <c r="G2162" s="1128"/>
      <c r="H2162" s="811"/>
      <c r="I2162" s="812"/>
    </row>
    <row r="2163" spans="1:9" s="786" customFormat="1" x14ac:dyDescent="0.25">
      <c r="A2163" s="1125"/>
      <c r="B2163" s="1126"/>
      <c r="C2163" s="1127"/>
      <c r="D2163" s="1127"/>
      <c r="E2163" s="1126"/>
      <c r="F2163" s="811"/>
      <c r="G2163" s="1128"/>
      <c r="H2163" s="811"/>
      <c r="I2163" s="812"/>
    </row>
    <row r="2164" spans="1:9" s="786" customFormat="1" x14ac:dyDescent="0.25">
      <c r="A2164" s="1125"/>
      <c r="B2164" s="1126"/>
      <c r="C2164" s="1127"/>
      <c r="D2164" s="1127"/>
      <c r="E2164" s="1126"/>
      <c r="F2164" s="811"/>
      <c r="G2164" s="1128"/>
      <c r="H2164" s="811"/>
      <c r="I2164" s="812"/>
    </row>
    <row r="2165" spans="1:9" s="786" customFormat="1" x14ac:dyDescent="0.25">
      <c r="A2165" s="1125"/>
      <c r="B2165" s="1126"/>
      <c r="C2165" s="1127"/>
      <c r="D2165" s="1127"/>
      <c r="E2165" s="1126"/>
      <c r="F2165" s="811"/>
      <c r="G2165" s="1128"/>
      <c r="H2165" s="811"/>
      <c r="I2165" s="812"/>
    </row>
    <row r="2166" spans="1:9" s="786" customFormat="1" x14ac:dyDescent="0.25">
      <c r="A2166" s="1125"/>
      <c r="B2166" s="1126"/>
      <c r="C2166" s="1127"/>
      <c r="D2166" s="1127"/>
      <c r="E2166" s="1126"/>
      <c r="F2166" s="811"/>
      <c r="G2166" s="1128"/>
      <c r="H2166" s="811"/>
      <c r="I2166" s="812"/>
    </row>
    <row r="2167" spans="1:9" s="786" customFormat="1" x14ac:dyDescent="0.25">
      <c r="A2167" s="1125"/>
      <c r="B2167" s="1126"/>
      <c r="C2167" s="1127"/>
      <c r="D2167" s="1127"/>
      <c r="E2167" s="1126"/>
      <c r="F2167" s="811"/>
      <c r="G2167" s="1128"/>
      <c r="H2167" s="811"/>
      <c r="I2167" s="812"/>
    </row>
    <row r="2168" spans="1:9" s="786" customFormat="1" x14ac:dyDescent="0.25">
      <c r="A2168" s="1125"/>
      <c r="B2168" s="1126"/>
      <c r="C2168" s="1127"/>
      <c r="D2168" s="1127"/>
      <c r="E2168" s="1126"/>
      <c r="F2168" s="811"/>
      <c r="G2168" s="1128"/>
      <c r="H2168" s="811"/>
      <c r="I2168" s="812"/>
    </row>
    <row r="2169" spans="1:9" s="786" customFormat="1" x14ac:dyDescent="0.25">
      <c r="A2169" s="1125"/>
      <c r="B2169" s="1126"/>
      <c r="C2169" s="1127"/>
      <c r="D2169" s="1127"/>
      <c r="E2169" s="1126"/>
      <c r="F2169" s="811"/>
      <c r="G2169" s="1128"/>
      <c r="H2169" s="811"/>
      <c r="I2169" s="812"/>
    </row>
    <row r="2170" spans="1:9" s="786" customFormat="1" x14ac:dyDescent="0.25">
      <c r="A2170" s="1125"/>
      <c r="B2170" s="1126"/>
      <c r="C2170" s="1127"/>
      <c r="D2170" s="1127"/>
      <c r="E2170" s="1126"/>
      <c r="F2170" s="811"/>
      <c r="G2170" s="1128"/>
      <c r="H2170" s="811"/>
      <c r="I2170" s="812"/>
    </row>
    <row r="2171" spans="1:9" s="786" customFormat="1" x14ac:dyDescent="0.25">
      <c r="A2171" s="1125"/>
      <c r="B2171" s="1126"/>
      <c r="C2171" s="1127"/>
      <c r="D2171" s="1127"/>
      <c r="E2171" s="1126"/>
      <c r="F2171" s="811"/>
      <c r="G2171" s="1128"/>
      <c r="H2171" s="811"/>
      <c r="I2171" s="812"/>
    </row>
    <row r="2172" spans="1:9" s="786" customFormat="1" x14ac:dyDescent="0.25">
      <c r="A2172" s="1125"/>
      <c r="B2172" s="1126"/>
      <c r="C2172" s="1127"/>
      <c r="D2172" s="1127"/>
      <c r="E2172" s="1126"/>
      <c r="F2172" s="811"/>
      <c r="G2172" s="1128"/>
      <c r="H2172" s="811"/>
      <c r="I2172" s="812"/>
    </row>
    <row r="2173" spans="1:9" s="786" customFormat="1" x14ac:dyDescent="0.25">
      <c r="A2173" s="1125"/>
      <c r="B2173" s="1126"/>
      <c r="C2173" s="1127"/>
      <c r="D2173" s="1127"/>
      <c r="E2173" s="1126"/>
      <c r="F2173" s="811"/>
      <c r="G2173" s="1128"/>
      <c r="H2173" s="811"/>
      <c r="I2173" s="812"/>
    </row>
    <row r="2174" spans="1:9" s="786" customFormat="1" x14ac:dyDescent="0.25">
      <c r="A2174" s="1125"/>
      <c r="B2174" s="1126"/>
      <c r="C2174" s="1127"/>
      <c r="D2174" s="1127"/>
      <c r="E2174" s="1126"/>
      <c r="F2174" s="811"/>
      <c r="G2174" s="1128"/>
      <c r="H2174" s="811"/>
      <c r="I2174" s="812"/>
    </row>
    <row r="2175" spans="1:9" s="786" customFormat="1" x14ac:dyDescent="0.25">
      <c r="A2175" s="1125"/>
      <c r="B2175" s="1126"/>
      <c r="C2175" s="1127"/>
      <c r="D2175" s="1127"/>
      <c r="E2175" s="1126"/>
      <c r="F2175" s="811"/>
      <c r="G2175" s="1128"/>
      <c r="H2175" s="811"/>
      <c r="I2175" s="812"/>
    </row>
    <row r="2176" spans="1:9" s="786" customFormat="1" x14ac:dyDescent="0.25">
      <c r="A2176" s="1125"/>
      <c r="B2176" s="1126"/>
      <c r="C2176" s="1127"/>
      <c r="D2176" s="1127"/>
      <c r="E2176" s="1126"/>
      <c r="F2176" s="811"/>
      <c r="G2176" s="1128"/>
      <c r="H2176" s="811"/>
      <c r="I2176" s="812"/>
    </row>
    <row r="2177" spans="1:9" s="786" customFormat="1" x14ac:dyDescent="0.25">
      <c r="A2177" s="1125"/>
      <c r="B2177" s="1126"/>
      <c r="C2177" s="1127"/>
      <c r="D2177" s="1127"/>
      <c r="E2177" s="1126"/>
      <c r="F2177" s="811"/>
      <c r="G2177" s="1128"/>
      <c r="H2177" s="811"/>
      <c r="I2177" s="812"/>
    </row>
    <row r="2178" spans="1:9" s="786" customFormat="1" x14ac:dyDescent="0.25">
      <c r="A2178" s="1125"/>
      <c r="B2178" s="1126"/>
      <c r="C2178" s="1127"/>
      <c r="D2178" s="1127"/>
      <c r="E2178" s="1126"/>
      <c r="F2178" s="811"/>
      <c r="G2178" s="1128"/>
      <c r="H2178" s="811"/>
      <c r="I2178" s="812"/>
    </row>
    <row r="2179" spans="1:9" s="786" customFormat="1" x14ac:dyDescent="0.25">
      <c r="A2179" s="1125"/>
      <c r="B2179" s="1126"/>
      <c r="C2179" s="1127"/>
      <c r="D2179" s="1127"/>
      <c r="E2179" s="1126"/>
      <c r="F2179" s="811"/>
      <c r="G2179" s="1128"/>
      <c r="H2179" s="811"/>
      <c r="I2179" s="812"/>
    </row>
    <row r="2180" spans="1:9" s="786" customFormat="1" x14ac:dyDescent="0.25">
      <c r="A2180" s="1125"/>
      <c r="B2180" s="1126"/>
      <c r="C2180" s="1127"/>
      <c r="D2180" s="1127"/>
      <c r="E2180" s="1126"/>
      <c r="F2180" s="811"/>
      <c r="G2180" s="1128"/>
      <c r="H2180" s="811"/>
      <c r="I2180" s="812"/>
    </row>
    <row r="2181" spans="1:9" s="786" customFormat="1" x14ac:dyDescent="0.25">
      <c r="A2181" s="1125"/>
      <c r="B2181" s="1126"/>
      <c r="C2181" s="1127"/>
      <c r="D2181" s="1127"/>
      <c r="E2181" s="1126"/>
      <c r="F2181" s="811"/>
      <c r="G2181" s="1128"/>
      <c r="H2181" s="811"/>
      <c r="I2181" s="812"/>
    </row>
    <row r="2182" spans="1:9" s="786" customFormat="1" x14ac:dyDescent="0.25">
      <c r="A2182" s="1125"/>
      <c r="B2182" s="1126"/>
      <c r="C2182" s="1127"/>
      <c r="D2182" s="1127"/>
      <c r="E2182" s="1126"/>
      <c r="F2182" s="811"/>
      <c r="G2182" s="1128"/>
      <c r="H2182" s="811"/>
      <c r="I2182" s="812"/>
    </row>
    <row r="2183" spans="1:9" s="786" customFormat="1" x14ac:dyDescent="0.25">
      <c r="A2183" s="1125"/>
      <c r="B2183" s="1126"/>
      <c r="C2183" s="1127"/>
      <c r="D2183" s="1127"/>
      <c r="E2183" s="1126"/>
      <c r="F2183" s="811"/>
      <c r="G2183" s="1128"/>
      <c r="H2183" s="811"/>
      <c r="I2183" s="812"/>
    </row>
    <row r="2184" spans="1:9" s="786" customFormat="1" x14ac:dyDescent="0.25">
      <c r="A2184" s="1125"/>
      <c r="B2184" s="1126"/>
      <c r="C2184" s="1127"/>
      <c r="D2184" s="1127"/>
      <c r="E2184" s="1126"/>
      <c r="F2184" s="811"/>
      <c r="G2184" s="1128"/>
      <c r="H2184" s="811"/>
      <c r="I2184" s="812"/>
    </row>
    <row r="2185" spans="1:9" s="786" customFormat="1" x14ac:dyDescent="0.25">
      <c r="A2185" s="1125"/>
      <c r="B2185" s="1126"/>
      <c r="C2185" s="1127"/>
      <c r="D2185" s="1127"/>
      <c r="E2185" s="1126"/>
      <c r="F2185" s="811"/>
      <c r="G2185" s="1128"/>
      <c r="H2185" s="811"/>
      <c r="I2185" s="812"/>
    </row>
    <row r="2186" spans="1:9" s="786" customFormat="1" x14ac:dyDescent="0.25">
      <c r="A2186" s="1125"/>
      <c r="B2186" s="1126"/>
      <c r="C2186" s="1127"/>
      <c r="D2186" s="1127"/>
      <c r="E2186" s="1126"/>
      <c r="F2186" s="811"/>
      <c r="G2186" s="1128"/>
      <c r="H2186" s="811"/>
      <c r="I2186" s="812"/>
    </row>
    <row r="2187" spans="1:9" s="786" customFormat="1" x14ac:dyDescent="0.25">
      <c r="A2187" s="1125"/>
      <c r="B2187" s="1126"/>
      <c r="C2187" s="1127"/>
      <c r="D2187" s="1127"/>
      <c r="E2187" s="1126"/>
      <c r="F2187" s="811"/>
      <c r="G2187" s="1128"/>
      <c r="H2187" s="811"/>
      <c r="I2187" s="812"/>
    </row>
    <row r="2188" spans="1:9" s="786" customFormat="1" x14ac:dyDescent="0.25">
      <c r="A2188" s="1125"/>
      <c r="B2188" s="1126"/>
      <c r="C2188" s="1127"/>
      <c r="D2188" s="1127"/>
      <c r="E2188" s="1126"/>
      <c r="F2188" s="811"/>
      <c r="G2188" s="1128"/>
      <c r="H2188" s="811"/>
      <c r="I2188" s="812"/>
    </row>
    <row r="2189" spans="1:9" s="786" customFormat="1" x14ac:dyDescent="0.25">
      <c r="A2189" s="1125"/>
      <c r="B2189" s="1126"/>
      <c r="C2189" s="1127"/>
      <c r="D2189" s="1127"/>
      <c r="E2189" s="1126"/>
      <c r="F2189" s="811"/>
      <c r="G2189" s="1128"/>
      <c r="H2189" s="811"/>
      <c r="I2189" s="812"/>
    </row>
    <row r="2190" spans="1:9" s="786" customFormat="1" x14ac:dyDescent="0.25">
      <c r="A2190" s="1125"/>
      <c r="B2190" s="1126"/>
      <c r="C2190" s="1127"/>
      <c r="D2190" s="1127"/>
      <c r="E2190" s="1126"/>
      <c r="F2190" s="811"/>
      <c r="G2190" s="1128"/>
      <c r="H2190" s="811"/>
      <c r="I2190" s="812"/>
    </row>
    <row r="2191" spans="1:9" s="786" customFormat="1" x14ac:dyDescent="0.25">
      <c r="A2191" s="1125"/>
      <c r="B2191" s="1126"/>
      <c r="C2191" s="1127"/>
      <c r="D2191" s="1127"/>
      <c r="E2191" s="1126"/>
      <c r="F2191" s="811"/>
      <c r="G2191" s="1128"/>
      <c r="H2191" s="811"/>
      <c r="I2191" s="812"/>
    </row>
    <row r="2192" spans="1:9" s="786" customFormat="1" x14ac:dyDescent="0.25">
      <c r="A2192" s="1125"/>
      <c r="B2192" s="1126"/>
      <c r="C2192" s="1127"/>
      <c r="D2192" s="1127"/>
      <c r="E2192" s="1126"/>
      <c r="F2192" s="811"/>
      <c r="G2192" s="1128"/>
      <c r="H2192" s="811"/>
      <c r="I2192" s="812"/>
    </row>
    <row r="2193" spans="1:9" s="786" customFormat="1" x14ac:dyDescent="0.25">
      <c r="A2193" s="1125"/>
      <c r="B2193" s="1126"/>
      <c r="C2193" s="1127"/>
      <c r="D2193" s="1127"/>
      <c r="E2193" s="1126"/>
      <c r="F2193" s="811"/>
      <c r="G2193" s="1128"/>
      <c r="H2193" s="811"/>
      <c r="I2193" s="812"/>
    </row>
    <row r="2194" spans="1:9" s="786" customFormat="1" x14ac:dyDescent="0.25">
      <c r="A2194" s="1125"/>
      <c r="B2194" s="1126"/>
      <c r="C2194" s="1127"/>
      <c r="D2194" s="1127"/>
      <c r="E2194" s="1126"/>
      <c r="F2194" s="811"/>
      <c r="G2194" s="1128"/>
      <c r="H2194" s="811"/>
      <c r="I2194" s="812"/>
    </row>
    <row r="2195" spans="1:9" s="786" customFormat="1" x14ac:dyDescent="0.25">
      <c r="A2195" s="1125"/>
      <c r="B2195" s="1126"/>
      <c r="C2195" s="1127"/>
      <c r="D2195" s="1127"/>
      <c r="E2195" s="1126"/>
      <c r="F2195" s="811"/>
      <c r="G2195" s="1128"/>
      <c r="H2195" s="811"/>
      <c r="I2195" s="812"/>
    </row>
    <row r="2196" spans="1:9" s="786" customFormat="1" x14ac:dyDescent="0.25">
      <c r="A2196" s="1125"/>
      <c r="B2196" s="1126"/>
      <c r="C2196" s="1127"/>
      <c r="D2196" s="1127"/>
      <c r="E2196" s="1126"/>
      <c r="F2196" s="811"/>
      <c r="G2196" s="1128"/>
      <c r="H2196" s="811"/>
      <c r="I2196" s="812"/>
    </row>
    <row r="2197" spans="1:9" s="786" customFormat="1" x14ac:dyDescent="0.25">
      <c r="A2197" s="1125"/>
      <c r="B2197" s="1126"/>
      <c r="C2197" s="1127"/>
      <c r="D2197" s="1127"/>
      <c r="E2197" s="1126"/>
      <c r="F2197" s="811"/>
      <c r="G2197" s="1128"/>
      <c r="H2197" s="811"/>
      <c r="I2197" s="812"/>
    </row>
    <row r="2198" spans="1:9" s="786" customFormat="1" x14ac:dyDescent="0.25">
      <c r="A2198" s="1125"/>
      <c r="B2198" s="1126"/>
      <c r="C2198" s="1127"/>
      <c r="D2198" s="1127"/>
      <c r="E2198" s="1126"/>
      <c r="F2198" s="811"/>
      <c r="G2198" s="1128"/>
      <c r="H2198" s="811"/>
      <c r="I2198" s="812"/>
    </row>
    <row r="2199" spans="1:9" s="786" customFormat="1" x14ac:dyDescent="0.25">
      <c r="A2199" s="1125"/>
      <c r="B2199" s="1126"/>
      <c r="C2199" s="1127"/>
      <c r="D2199" s="1127"/>
      <c r="E2199" s="1126"/>
      <c r="F2199" s="811"/>
      <c r="G2199" s="1128"/>
      <c r="H2199" s="811"/>
      <c r="I2199" s="812"/>
    </row>
    <row r="2200" spans="1:9" s="786" customFormat="1" x14ac:dyDescent="0.25">
      <c r="A2200" s="1125"/>
      <c r="B2200" s="1126"/>
      <c r="C2200" s="1127"/>
      <c r="D2200" s="1127"/>
      <c r="E2200" s="1126"/>
      <c r="F2200" s="811"/>
      <c r="G2200" s="1128"/>
      <c r="H2200" s="811"/>
      <c r="I2200" s="812"/>
    </row>
    <row r="2201" spans="1:9" s="786" customFormat="1" x14ac:dyDescent="0.25">
      <c r="A2201" s="1125"/>
      <c r="B2201" s="1126"/>
      <c r="C2201" s="1127"/>
      <c r="D2201" s="1127"/>
      <c r="E2201" s="1126"/>
      <c r="F2201" s="811"/>
      <c r="G2201" s="1128"/>
      <c r="H2201" s="811"/>
      <c r="I2201" s="812"/>
    </row>
    <row r="2202" spans="1:9" s="786" customFormat="1" x14ac:dyDescent="0.25">
      <c r="A2202" s="1125"/>
      <c r="B2202" s="1126"/>
      <c r="C2202" s="1127"/>
      <c r="D2202" s="1127"/>
      <c r="E2202" s="1126"/>
      <c r="F2202" s="811"/>
      <c r="G2202" s="1128"/>
      <c r="H2202" s="811"/>
      <c r="I2202" s="812"/>
    </row>
    <row r="2203" spans="1:9" s="786" customFormat="1" x14ac:dyDescent="0.25">
      <c r="A2203" s="1125"/>
      <c r="B2203" s="1126"/>
      <c r="C2203" s="1127"/>
      <c r="D2203" s="1127"/>
      <c r="E2203" s="1126"/>
      <c r="F2203" s="811"/>
      <c r="G2203" s="1128"/>
      <c r="H2203" s="811"/>
      <c r="I2203" s="812"/>
    </row>
    <row r="2204" spans="1:9" s="786" customFormat="1" x14ac:dyDescent="0.25">
      <c r="A2204" s="1125"/>
      <c r="B2204" s="1126"/>
      <c r="C2204" s="1127"/>
      <c r="D2204" s="1127"/>
      <c r="E2204" s="1126"/>
      <c r="F2204" s="811"/>
      <c r="G2204" s="1128"/>
      <c r="H2204" s="811"/>
      <c r="I2204" s="812"/>
    </row>
    <row r="2205" spans="1:9" s="786" customFormat="1" x14ac:dyDescent="0.25">
      <c r="A2205" s="1125"/>
      <c r="B2205" s="1126"/>
      <c r="C2205" s="1127"/>
      <c r="D2205" s="1127"/>
      <c r="E2205" s="1126"/>
      <c r="F2205" s="811"/>
      <c r="G2205" s="1128"/>
      <c r="H2205" s="811"/>
      <c r="I2205" s="812"/>
    </row>
    <row r="2206" spans="1:9" s="786" customFormat="1" x14ac:dyDescent="0.25">
      <c r="A2206" s="1125"/>
      <c r="B2206" s="1126"/>
      <c r="C2206" s="1127"/>
      <c r="D2206" s="1127"/>
      <c r="E2206" s="1126"/>
      <c r="F2206" s="811"/>
      <c r="G2206" s="1128"/>
      <c r="H2206" s="811"/>
      <c r="I2206" s="812"/>
    </row>
    <row r="2207" spans="1:9" s="786" customFormat="1" x14ac:dyDescent="0.25">
      <c r="A2207" s="1125"/>
      <c r="B2207" s="1126"/>
      <c r="C2207" s="1127"/>
      <c r="D2207" s="1127"/>
      <c r="E2207" s="1126"/>
      <c r="F2207" s="811"/>
      <c r="G2207" s="1128"/>
      <c r="H2207" s="811"/>
      <c r="I2207" s="812"/>
    </row>
    <row r="2208" spans="1:9" s="786" customFormat="1" x14ac:dyDescent="0.25">
      <c r="A2208" s="1125"/>
      <c r="B2208" s="1126"/>
      <c r="C2208" s="1127"/>
      <c r="D2208" s="1127"/>
      <c r="E2208" s="1126"/>
      <c r="F2208" s="811"/>
      <c r="G2208" s="1128"/>
      <c r="H2208" s="811"/>
      <c r="I2208" s="812"/>
    </row>
    <row r="2209" spans="1:9" s="786" customFormat="1" x14ac:dyDescent="0.25">
      <c r="A2209" s="1125"/>
      <c r="B2209" s="1126"/>
      <c r="C2209" s="1127"/>
      <c r="D2209" s="1127"/>
      <c r="E2209" s="1126"/>
      <c r="F2209" s="811"/>
      <c r="G2209" s="1128"/>
      <c r="H2209" s="811"/>
      <c r="I2209" s="812"/>
    </row>
    <row r="2210" spans="1:9" s="786" customFormat="1" x14ac:dyDescent="0.25">
      <c r="A2210" s="1125"/>
      <c r="B2210" s="1126"/>
      <c r="C2210" s="1127"/>
      <c r="D2210" s="1127"/>
      <c r="E2210" s="1126"/>
      <c r="F2210" s="811"/>
      <c r="G2210" s="1128"/>
      <c r="H2210" s="811"/>
      <c r="I2210" s="812"/>
    </row>
    <row r="2211" spans="1:9" s="786" customFormat="1" x14ac:dyDescent="0.25">
      <c r="A2211" s="1125"/>
      <c r="B2211" s="1126"/>
      <c r="C2211" s="1127"/>
      <c r="D2211" s="1127"/>
      <c r="E2211" s="1126"/>
      <c r="F2211" s="811"/>
      <c r="G2211" s="1128"/>
      <c r="H2211" s="811"/>
      <c r="I2211" s="812"/>
    </row>
    <row r="2212" spans="1:9" s="786" customFormat="1" x14ac:dyDescent="0.25">
      <c r="A2212" s="1125"/>
      <c r="B2212" s="1126"/>
      <c r="C2212" s="1127"/>
      <c r="D2212" s="1127"/>
      <c r="E2212" s="1126"/>
      <c r="F2212" s="811"/>
      <c r="G2212" s="1128"/>
      <c r="H2212" s="811"/>
      <c r="I2212" s="812"/>
    </row>
    <row r="2213" spans="1:9" s="786" customFormat="1" x14ac:dyDescent="0.25">
      <c r="A2213" s="1125"/>
      <c r="B2213" s="1126"/>
      <c r="C2213" s="1127"/>
      <c r="D2213" s="1127"/>
      <c r="E2213" s="1126"/>
      <c r="F2213" s="811"/>
      <c r="G2213" s="1128"/>
      <c r="H2213" s="811"/>
      <c r="I2213" s="812"/>
    </row>
    <row r="2214" spans="1:9" s="786" customFormat="1" x14ac:dyDescent="0.25">
      <c r="A2214" s="1125"/>
      <c r="B2214" s="1126"/>
      <c r="C2214" s="1127"/>
      <c r="D2214" s="1127"/>
      <c r="E2214" s="1126"/>
      <c r="F2214" s="811"/>
      <c r="G2214" s="1128"/>
      <c r="H2214" s="811"/>
      <c r="I2214" s="812"/>
    </row>
    <row r="2215" spans="1:9" s="786" customFormat="1" x14ac:dyDescent="0.25">
      <c r="A2215" s="1125"/>
      <c r="B2215" s="1126"/>
      <c r="C2215" s="1127"/>
      <c r="D2215" s="1127"/>
      <c r="E2215" s="1126"/>
      <c r="F2215" s="811"/>
      <c r="G2215" s="1128"/>
      <c r="H2215" s="811"/>
      <c r="I2215" s="812"/>
    </row>
    <row r="2216" spans="1:9" s="786" customFormat="1" x14ac:dyDescent="0.25">
      <c r="A2216" s="1125"/>
      <c r="B2216" s="1126"/>
      <c r="C2216" s="1127"/>
      <c r="D2216" s="1127"/>
      <c r="E2216" s="1126"/>
      <c r="F2216" s="811"/>
      <c r="G2216" s="1128"/>
      <c r="H2216" s="811"/>
      <c r="I2216" s="812"/>
    </row>
    <row r="2217" spans="1:9" s="786" customFormat="1" x14ac:dyDescent="0.25">
      <c r="A2217" s="1125"/>
      <c r="B2217" s="1126"/>
      <c r="C2217" s="1127"/>
      <c r="D2217" s="1127"/>
      <c r="E2217" s="1126"/>
      <c r="F2217" s="811"/>
      <c r="G2217" s="1128"/>
      <c r="H2217" s="811"/>
      <c r="I2217" s="812"/>
    </row>
    <row r="2218" spans="1:9" s="786" customFormat="1" x14ac:dyDescent="0.25">
      <c r="A2218" s="1125"/>
      <c r="B2218" s="1126"/>
      <c r="C2218" s="1127"/>
      <c r="D2218" s="1127"/>
      <c r="E2218" s="1126"/>
      <c r="F2218" s="811"/>
      <c r="G2218" s="1128"/>
      <c r="H2218" s="811"/>
      <c r="I2218" s="812"/>
    </row>
    <row r="2219" spans="1:9" s="786" customFormat="1" x14ac:dyDescent="0.25">
      <c r="A2219" s="1125"/>
      <c r="B2219" s="1126"/>
      <c r="C2219" s="1127"/>
      <c r="D2219" s="1127"/>
      <c r="E2219" s="1126"/>
      <c r="F2219" s="811"/>
      <c r="G2219" s="1128"/>
      <c r="H2219" s="811"/>
      <c r="I2219" s="812"/>
    </row>
    <row r="2220" spans="1:9" s="786" customFormat="1" x14ac:dyDescent="0.25">
      <c r="A2220" s="1125"/>
      <c r="B2220" s="1126"/>
      <c r="C2220" s="1127"/>
      <c r="D2220" s="1127"/>
      <c r="E2220" s="1126"/>
      <c r="F2220" s="811"/>
      <c r="G2220" s="1128"/>
      <c r="H2220" s="811"/>
      <c r="I2220" s="812"/>
    </row>
    <row r="2221" spans="1:9" s="786" customFormat="1" x14ac:dyDescent="0.25">
      <c r="A2221" s="1125"/>
      <c r="B2221" s="1126"/>
      <c r="C2221" s="1127"/>
      <c r="D2221" s="1127"/>
      <c r="E2221" s="1126"/>
      <c r="F2221" s="811"/>
      <c r="G2221" s="1128"/>
      <c r="H2221" s="811"/>
      <c r="I2221" s="812"/>
    </row>
    <row r="2222" spans="1:9" s="786" customFormat="1" x14ac:dyDescent="0.25">
      <c r="A2222" s="1125"/>
      <c r="B2222" s="1126"/>
      <c r="C2222" s="1127"/>
      <c r="D2222" s="1127"/>
      <c r="E2222" s="1126"/>
      <c r="F2222" s="811"/>
      <c r="G2222" s="1128"/>
      <c r="H2222" s="811"/>
      <c r="I2222" s="812"/>
    </row>
    <row r="2223" spans="1:9" s="786" customFormat="1" x14ac:dyDescent="0.25">
      <c r="A2223" s="1125"/>
      <c r="B2223" s="1126"/>
      <c r="C2223" s="1127"/>
      <c r="D2223" s="1127"/>
      <c r="E2223" s="1126"/>
      <c r="F2223" s="811"/>
      <c r="G2223" s="1128"/>
      <c r="H2223" s="811"/>
      <c r="I2223" s="812"/>
    </row>
    <row r="2224" spans="1:9" s="786" customFormat="1" x14ac:dyDescent="0.25">
      <c r="A2224" s="1125"/>
      <c r="B2224" s="1126"/>
      <c r="C2224" s="1127"/>
      <c r="D2224" s="1127"/>
      <c r="E2224" s="1126"/>
      <c r="F2224" s="811"/>
      <c r="G2224" s="1128"/>
      <c r="H2224" s="811"/>
      <c r="I2224" s="812"/>
    </row>
    <row r="2225" spans="1:9" s="786" customFormat="1" x14ac:dyDescent="0.25">
      <c r="A2225" s="1125"/>
      <c r="B2225" s="1126"/>
      <c r="C2225" s="1127"/>
      <c r="D2225" s="1127"/>
      <c r="E2225" s="1126"/>
      <c r="F2225" s="811"/>
      <c r="G2225" s="1128"/>
      <c r="H2225" s="811"/>
      <c r="I2225" s="812"/>
    </row>
    <row r="2226" spans="1:9" s="786" customFormat="1" x14ac:dyDescent="0.25">
      <c r="A2226" s="1125"/>
      <c r="B2226" s="1126"/>
      <c r="C2226" s="1127"/>
      <c r="D2226" s="1127"/>
      <c r="E2226" s="1126"/>
      <c r="F2226" s="811"/>
      <c r="G2226" s="1128"/>
      <c r="H2226" s="811"/>
      <c r="I2226" s="812"/>
    </row>
    <row r="2227" spans="1:9" s="786" customFormat="1" x14ac:dyDescent="0.25">
      <c r="A2227" s="1125"/>
      <c r="B2227" s="1126"/>
      <c r="C2227" s="1127"/>
      <c r="D2227" s="1127"/>
      <c r="E2227" s="1126"/>
      <c r="F2227" s="811"/>
      <c r="G2227" s="1128"/>
      <c r="H2227" s="811"/>
      <c r="I2227" s="812"/>
    </row>
    <row r="2228" spans="1:9" s="786" customFormat="1" x14ac:dyDescent="0.25">
      <c r="A2228" s="1125"/>
      <c r="B2228" s="1126"/>
      <c r="C2228" s="1127"/>
      <c r="D2228" s="1127"/>
      <c r="E2228" s="1126"/>
      <c r="F2228" s="811"/>
      <c r="G2228" s="1128"/>
      <c r="H2228" s="811"/>
      <c r="I2228" s="812"/>
    </row>
    <row r="2229" spans="1:9" s="786" customFormat="1" x14ac:dyDescent="0.25">
      <c r="A2229" s="1125"/>
      <c r="B2229" s="1126"/>
      <c r="C2229" s="1127"/>
      <c r="D2229" s="1127"/>
      <c r="E2229" s="1126"/>
      <c r="F2229" s="811"/>
      <c r="G2229" s="1128"/>
      <c r="H2229" s="811"/>
      <c r="I2229" s="812"/>
    </row>
    <row r="2230" spans="1:9" s="786" customFormat="1" x14ac:dyDescent="0.25">
      <c r="A2230" s="1125"/>
      <c r="B2230" s="1126"/>
      <c r="C2230" s="1127"/>
      <c r="D2230" s="1127"/>
      <c r="E2230" s="1126"/>
      <c r="F2230" s="811"/>
      <c r="G2230" s="1128"/>
      <c r="H2230" s="811"/>
      <c r="I2230" s="812"/>
    </row>
    <row r="2231" spans="1:9" s="786" customFormat="1" x14ac:dyDescent="0.25">
      <c r="A2231" s="1125"/>
      <c r="B2231" s="1126"/>
      <c r="C2231" s="1127"/>
      <c r="D2231" s="1127"/>
      <c r="E2231" s="1126"/>
      <c r="F2231" s="811"/>
      <c r="G2231" s="1128"/>
      <c r="H2231" s="811"/>
      <c r="I2231" s="812"/>
    </row>
    <row r="2232" spans="1:9" s="786" customFormat="1" x14ac:dyDescent="0.25">
      <c r="A2232" s="1125"/>
      <c r="B2232" s="1126"/>
      <c r="C2232" s="1127"/>
      <c r="D2232" s="1127"/>
      <c r="E2232" s="1126"/>
      <c r="F2232" s="811"/>
      <c r="G2232" s="1128"/>
      <c r="H2232" s="811"/>
      <c r="I2232" s="812"/>
    </row>
    <row r="2233" spans="1:9" s="786" customFormat="1" x14ac:dyDescent="0.25">
      <c r="A2233" s="1125"/>
      <c r="B2233" s="1126"/>
      <c r="C2233" s="1127"/>
      <c r="D2233" s="1127"/>
      <c r="E2233" s="1126"/>
      <c r="F2233" s="811"/>
      <c r="G2233" s="1128"/>
      <c r="H2233" s="811"/>
      <c r="I2233" s="812"/>
    </row>
    <row r="2234" spans="1:9" s="786" customFormat="1" x14ac:dyDescent="0.25">
      <c r="A2234" s="1125"/>
      <c r="B2234" s="1126"/>
      <c r="C2234" s="1127"/>
      <c r="D2234" s="1127"/>
      <c r="E2234" s="1126"/>
      <c r="F2234" s="811"/>
      <c r="G2234" s="1128"/>
      <c r="H2234" s="811"/>
      <c r="I2234" s="812"/>
    </row>
    <row r="2235" spans="1:9" s="786" customFormat="1" x14ac:dyDescent="0.25">
      <c r="A2235" s="1125"/>
      <c r="B2235" s="1126"/>
      <c r="C2235" s="1127"/>
      <c r="D2235" s="1127"/>
      <c r="E2235" s="1126"/>
      <c r="F2235" s="811"/>
      <c r="G2235" s="1128"/>
      <c r="H2235" s="811"/>
      <c r="I2235" s="812"/>
    </row>
    <row r="2236" spans="1:9" s="786" customFormat="1" x14ac:dyDescent="0.25">
      <c r="A2236" s="1125"/>
      <c r="B2236" s="1126"/>
      <c r="C2236" s="1127"/>
      <c r="D2236" s="1127"/>
      <c r="E2236" s="1126"/>
      <c r="F2236" s="811"/>
      <c r="G2236" s="1128"/>
      <c r="H2236" s="811"/>
      <c r="I2236" s="812"/>
    </row>
    <row r="2237" spans="1:9" s="786" customFormat="1" x14ac:dyDescent="0.25">
      <c r="A2237" s="1125"/>
      <c r="B2237" s="1126"/>
      <c r="C2237" s="1127"/>
      <c r="D2237" s="1127"/>
      <c r="E2237" s="1126"/>
      <c r="F2237" s="811"/>
      <c r="G2237" s="1128"/>
      <c r="H2237" s="811"/>
      <c r="I2237" s="812"/>
    </row>
    <row r="2238" spans="1:9" s="786" customFormat="1" x14ac:dyDescent="0.25">
      <c r="A2238" s="1125"/>
      <c r="B2238" s="1126"/>
      <c r="C2238" s="1127"/>
      <c r="D2238" s="1127"/>
      <c r="E2238" s="1126"/>
      <c r="F2238" s="811"/>
      <c r="G2238" s="1128"/>
      <c r="H2238" s="811"/>
      <c r="I2238" s="812"/>
    </row>
    <row r="2239" spans="1:9" s="786" customFormat="1" x14ac:dyDescent="0.25">
      <c r="A2239" s="1125"/>
      <c r="B2239" s="1126"/>
      <c r="C2239" s="1127"/>
      <c r="D2239" s="1127"/>
      <c r="E2239" s="1126"/>
      <c r="F2239" s="811"/>
      <c r="G2239" s="1128"/>
      <c r="H2239" s="811"/>
      <c r="I2239" s="812"/>
    </row>
    <row r="2240" spans="1:9" s="786" customFormat="1" x14ac:dyDescent="0.25">
      <c r="A2240" s="1125"/>
      <c r="B2240" s="1126"/>
      <c r="C2240" s="1127"/>
      <c r="D2240" s="1127"/>
      <c r="E2240" s="1126"/>
      <c r="F2240" s="811"/>
      <c r="G2240" s="1128"/>
      <c r="H2240" s="811"/>
      <c r="I2240" s="812"/>
    </row>
    <row r="2241" spans="1:9" s="786" customFormat="1" x14ac:dyDescent="0.25">
      <c r="A2241" s="1125"/>
      <c r="B2241" s="1126"/>
      <c r="C2241" s="1127"/>
      <c r="D2241" s="1127"/>
      <c r="E2241" s="1126"/>
      <c r="F2241" s="811"/>
      <c r="G2241" s="1128"/>
      <c r="H2241" s="811"/>
      <c r="I2241" s="812"/>
    </row>
    <row r="2242" spans="1:9" s="786" customFormat="1" x14ac:dyDescent="0.25">
      <c r="A2242" s="1125"/>
      <c r="B2242" s="1126"/>
      <c r="C2242" s="1127"/>
      <c r="D2242" s="1127"/>
      <c r="E2242" s="1126"/>
      <c r="F2242" s="811"/>
      <c r="G2242" s="1128"/>
      <c r="H2242" s="811"/>
      <c r="I2242" s="812"/>
    </row>
    <row r="2243" spans="1:9" s="786" customFormat="1" x14ac:dyDescent="0.25">
      <c r="A2243" s="1125"/>
      <c r="B2243" s="1126"/>
      <c r="C2243" s="1127"/>
      <c r="D2243" s="1127"/>
      <c r="E2243" s="1126"/>
      <c r="F2243" s="811"/>
      <c r="G2243" s="1128"/>
      <c r="H2243" s="811"/>
      <c r="I2243" s="812"/>
    </row>
    <row r="2244" spans="1:9" s="786" customFormat="1" x14ac:dyDescent="0.25">
      <c r="A2244" s="1125"/>
      <c r="B2244" s="1126"/>
      <c r="C2244" s="1127"/>
      <c r="D2244" s="1127"/>
      <c r="E2244" s="1126"/>
      <c r="F2244" s="811"/>
      <c r="G2244" s="1128"/>
      <c r="H2244" s="811"/>
      <c r="I2244" s="812"/>
    </row>
    <row r="2245" spans="1:9" s="786" customFormat="1" x14ac:dyDescent="0.25">
      <c r="A2245" s="1125"/>
      <c r="B2245" s="1126"/>
      <c r="C2245" s="1127"/>
      <c r="D2245" s="1127"/>
      <c r="E2245" s="1126"/>
      <c r="F2245" s="811"/>
      <c r="G2245" s="1128"/>
      <c r="H2245" s="811"/>
      <c r="I2245" s="812"/>
    </row>
    <row r="2246" spans="1:9" s="786" customFormat="1" x14ac:dyDescent="0.25">
      <c r="A2246" s="1125"/>
      <c r="B2246" s="1126"/>
      <c r="C2246" s="1127"/>
      <c r="D2246" s="1127"/>
      <c r="E2246" s="1126"/>
      <c r="F2246" s="811"/>
      <c r="G2246" s="1128"/>
      <c r="H2246" s="811"/>
      <c r="I2246" s="812"/>
    </row>
    <row r="2247" spans="1:9" s="786" customFormat="1" x14ac:dyDescent="0.25">
      <c r="A2247" s="1125"/>
      <c r="B2247" s="1126"/>
      <c r="C2247" s="1127"/>
      <c r="D2247" s="1127"/>
      <c r="E2247" s="1126"/>
      <c r="F2247" s="811"/>
      <c r="G2247" s="1128"/>
      <c r="H2247" s="811"/>
      <c r="I2247" s="812"/>
    </row>
    <row r="2248" spans="1:9" s="786" customFormat="1" x14ac:dyDescent="0.25">
      <c r="A2248" s="1125"/>
      <c r="B2248" s="1126"/>
      <c r="C2248" s="1127"/>
      <c r="D2248" s="1127"/>
      <c r="E2248" s="1126"/>
      <c r="F2248" s="811"/>
      <c r="G2248" s="1128"/>
      <c r="H2248" s="811"/>
      <c r="I2248" s="812"/>
    </row>
    <row r="2249" spans="1:9" s="786" customFormat="1" x14ac:dyDescent="0.25">
      <c r="A2249" s="1125"/>
      <c r="B2249" s="1126"/>
      <c r="C2249" s="1127"/>
      <c r="D2249" s="1127"/>
      <c r="E2249" s="1126"/>
      <c r="F2249" s="811"/>
      <c r="G2249" s="1128"/>
      <c r="H2249" s="811"/>
      <c r="I2249" s="812"/>
    </row>
    <row r="2250" spans="1:9" s="786" customFormat="1" x14ac:dyDescent="0.25">
      <c r="A2250" s="1125"/>
      <c r="B2250" s="1126"/>
      <c r="C2250" s="1127"/>
      <c r="D2250" s="1127"/>
      <c r="E2250" s="1126"/>
      <c r="F2250" s="811"/>
      <c r="G2250" s="1128"/>
      <c r="H2250" s="811"/>
      <c r="I2250" s="812"/>
    </row>
    <row r="2251" spans="1:9" s="786" customFormat="1" x14ac:dyDescent="0.25">
      <c r="A2251" s="1125"/>
      <c r="B2251" s="1126"/>
      <c r="C2251" s="1127"/>
      <c r="D2251" s="1127"/>
      <c r="E2251" s="1126"/>
      <c r="F2251" s="811"/>
      <c r="G2251" s="1128"/>
      <c r="H2251" s="811"/>
      <c r="I2251" s="812"/>
    </row>
    <row r="2252" spans="1:9" s="786" customFormat="1" x14ac:dyDescent="0.25">
      <c r="A2252" s="1125"/>
      <c r="B2252" s="1126"/>
      <c r="C2252" s="1127"/>
      <c r="D2252" s="1127"/>
      <c r="E2252" s="1126"/>
      <c r="F2252" s="811"/>
      <c r="G2252" s="1128"/>
      <c r="H2252" s="811"/>
      <c r="I2252" s="812"/>
    </row>
    <row r="2253" spans="1:9" s="786" customFormat="1" x14ac:dyDescent="0.25">
      <c r="A2253" s="1125"/>
      <c r="B2253" s="1126"/>
      <c r="C2253" s="1127"/>
      <c r="D2253" s="1127"/>
      <c r="E2253" s="1126"/>
      <c r="F2253" s="811"/>
      <c r="G2253" s="1128"/>
      <c r="H2253" s="811"/>
      <c r="I2253" s="812"/>
    </row>
    <row r="2254" spans="1:9" s="786" customFormat="1" x14ac:dyDescent="0.25">
      <c r="A2254" s="1125"/>
      <c r="B2254" s="1126"/>
      <c r="C2254" s="1127"/>
      <c r="D2254" s="1127"/>
      <c r="E2254" s="1126"/>
      <c r="F2254" s="811"/>
      <c r="G2254" s="1128"/>
      <c r="H2254" s="811"/>
      <c r="I2254" s="812"/>
    </row>
    <row r="2255" spans="1:9" s="786" customFormat="1" x14ac:dyDescent="0.25">
      <c r="A2255" s="1125"/>
      <c r="B2255" s="1126"/>
      <c r="C2255" s="1127"/>
      <c r="D2255" s="1127"/>
      <c r="E2255" s="1126"/>
      <c r="F2255" s="811"/>
      <c r="G2255" s="1128"/>
      <c r="H2255" s="811"/>
      <c r="I2255" s="812"/>
    </row>
    <row r="2256" spans="1:9" s="786" customFormat="1" x14ac:dyDescent="0.25">
      <c r="A2256" s="1125"/>
      <c r="B2256" s="1126"/>
      <c r="C2256" s="1127"/>
      <c r="D2256" s="1127"/>
      <c r="E2256" s="1126"/>
      <c r="F2256" s="811"/>
      <c r="G2256" s="1128"/>
      <c r="H2256" s="811"/>
      <c r="I2256" s="812"/>
    </row>
    <row r="2257" spans="1:9" s="786" customFormat="1" x14ac:dyDescent="0.25">
      <c r="A2257" s="1125"/>
      <c r="B2257" s="1126"/>
      <c r="C2257" s="1127"/>
      <c r="D2257" s="1127"/>
      <c r="E2257" s="1126"/>
      <c r="F2257" s="811"/>
      <c r="G2257" s="1128"/>
      <c r="H2257" s="811"/>
      <c r="I2257" s="812"/>
    </row>
    <row r="2258" spans="1:9" s="786" customFormat="1" x14ac:dyDescent="0.25">
      <c r="A2258" s="1125"/>
      <c r="B2258" s="1126"/>
      <c r="C2258" s="1127"/>
      <c r="D2258" s="1127"/>
      <c r="E2258" s="1126"/>
      <c r="F2258" s="811"/>
      <c r="G2258" s="1128"/>
      <c r="H2258" s="811"/>
      <c r="I2258" s="812"/>
    </row>
    <row r="2259" spans="1:9" s="786" customFormat="1" x14ac:dyDescent="0.25">
      <c r="A2259" s="1125"/>
      <c r="B2259" s="1126"/>
      <c r="C2259" s="1127"/>
      <c r="D2259" s="1127"/>
      <c r="E2259" s="1126"/>
      <c r="F2259" s="811"/>
      <c r="G2259" s="1128"/>
      <c r="H2259" s="811"/>
      <c r="I2259" s="812"/>
    </row>
    <row r="2260" spans="1:9" s="786" customFormat="1" x14ac:dyDescent="0.25">
      <c r="A2260" s="1125"/>
      <c r="B2260" s="1126"/>
      <c r="C2260" s="1127"/>
      <c r="D2260" s="1127"/>
      <c r="E2260" s="1126"/>
      <c r="F2260" s="811"/>
      <c r="G2260" s="1128"/>
      <c r="H2260" s="811"/>
      <c r="I2260" s="812"/>
    </row>
    <row r="2261" spans="1:9" s="786" customFormat="1" x14ac:dyDescent="0.25">
      <c r="A2261" s="1125"/>
      <c r="B2261" s="1126"/>
      <c r="C2261" s="1127"/>
      <c r="D2261" s="1127"/>
      <c r="E2261" s="1126"/>
      <c r="F2261" s="811"/>
      <c r="G2261" s="1128"/>
      <c r="H2261" s="811"/>
      <c r="I2261" s="812"/>
    </row>
    <row r="2262" spans="1:9" s="786" customFormat="1" x14ac:dyDescent="0.25">
      <c r="A2262" s="1125"/>
      <c r="B2262" s="1126"/>
      <c r="C2262" s="1127"/>
      <c r="D2262" s="1127"/>
      <c r="E2262" s="1126"/>
      <c r="F2262" s="811"/>
      <c r="G2262" s="1128"/>
      <c r="H2262" s="811"/>
      <c r="I2262" s="812"/>
    </row>
    <row r="2263" spans="1:9" s="786" customFormat="1" x14ac:dyDescent="0.25">
      <c r="A2263" s="1125"/>
      <c r="B2263" s="1126"/>
      <c r="C2263" s="1127"/>
      <c r="D2263" s="1127"/>
      <c r="E2263" s="1126"/>
      <c r="F2263" s="811"/>
      <c r="G2263" s="1128"/>
      <c r="H2263" s="811"/>
      <c r="I2263" s="812"/>
    </row>
    <row r="2264" spans="1:9" s="786" customFormat="1" x14ac:dyDescent="0.25">
      <c r="A2264" s="1125"/>
      <c r="B2264" s="1126"/>
      <c r="C2264" s="1127"/>
      <c r="D2264" s="1127"/>
      <c r="E2264" s="1126"/>
      <c r="F2264" s="811"/>
      <c r="G2264" s="1128"/>
      <c r="H2264" s="811"/>
      <c r="I2264" s="812"/>
    </row>
    <row r="2265" spans="1:9" s="786" customFormat="1" x14ac:dyDescent="0.25">
      <c r="A2265" s="1125"/>
      <c r="B2265" s="1126"/>
      <c r="C2265" s="1127"/>
      <c r="D2265" s="1127"/>
      <c r="E2265" s="1126"/>
      <c r="F2265" s="811"/>
      <c r="G2265" s="1128"/>
      <c r="H2265" s="811"/>
      <c r="I2265" s="812"/>
    </row>
    <row r="2266" spans="1:9" s="786" customFormat="1" x14ac:dyDescent="0.25">
      <c r="A2266" s="1125"/>
      <c r="B2266" s="1126"/>
      <c r="C2266" s="1127"/>
      <c r="D2266" s="1127"/>
      <c r="E2266" s="1126"/>
      <c r="F2266" s="811"/>
      <c r="G2266" s="1128"/>
      <c r="H2266" s="811"/>
      <c r="I2266" s="812"/>
    </row>
    <row r="2267" spans="1:9" s="786" customFormat="1" x14ac:dyDescent="0.25">
      <c r="A2267" s="1125"/>
      <c r="B2267" s="1126"/>
      <c r="C2267" s="1127"/>
      <c r="D2267" s="1127"/>
      <c r="E2267" s="1126"/>
      <c r="F2267" s="811"/>
      <c r="G2267" s="1128"/>
      <c r="H2267" s="811"/>
      <c r="I2267" s="812"/>
    </row>
    <row r="2268" spans="1:9" s="786" customFormat="1" x14ac:dyDescent="0.25">
      <c r="A2268" s="1125"/>
      <c r="B2268" s="1126"/>
      <c r="C2268" s="1127"/>
      <c r="D2268" s="1127"/>
      <c r="E2268" s="1126"/>
      <c r="F2268" s="811"/>
      <c r="G2268" s="1128"/>
      <c r="H2268" s="811"/>
      <c r="I2268" s="812"/>
    </row>
    <row r="2269" spans="1:9" s="786" customFormat="1" x14ac:dyDescent="0.25">
      <c r="A2269" s="1125"/>
      <c r="B2269" s="1126"/>
      <c r="C2269" s="1127"/>
      <c r="D2269" s="1127"/>
      <c r="E2269" s="1126"/>
      <c r="F2269" s="811"/>
      <c r="G2269" s="1128"/>
      <c r="H2269" s="811"/>
      <c r="I2269" s="812"/>
    </row>
    <row r="2270" spans="1:9" s="786" customFormat="1" x14ac:dyDescent="0.25">
      <c r="A2270" s="1125"/>
      <c r="B2270" s="1126"/>
      <c r="C2270" s="1127"/>
      <c r="D2270" s="1127"/>
      <c r="E2270" s="1126"/>
      <c r="F2270" s="811"/>
      <c r="G2270" s="1128"/>
      <c r="H2270" s="811"/>
      <c r="I2270" s="812"/>
    </row>
    <row r="2271" spans="1:9" s="786" customFormat="1" x14ac:dyDescent="0.25">
      <c r="A2271" s="1125"/>
      <c r="B2271" s="1126"/>
      <c r="C2271" s="1127"/>
      <c r="D2271" s="1127"/>
      <c r="E2271" s="1126"/>
      <c r="F2271" s="811"/>
      <c r="G2271" s="1128"/>
      <c r="H2271" s="811"/>
      <c r="I2271" s="812"/>
    </row>
    <row r="2272" spans="1:9" s="786" customFormat="1" x14ac:dyDescent="0.25">
      <c r="A2272" s="1125"/>
      <c r="B2272" s="1126"/>
      <c r="C2272" s="1127"/>
      <c r="D2272" s="1127"/>
      <c r="E2272" s="1126"/>
      <c r="F2272" s="811"/>
      <c r="G2272" s="1128"/>
      <c r="H2272" s="811"/>
      <c r="I2272" s="812"/>
    </row>
    <row r="2273" spans="1:9" s="786" customFormat="1" x14ac:dyDescent="0.25">
      <c r="A2273" s="1125"/>
      <c r="B2273" s="1126"/>
      <c r="C2273" s="1127"/>
      <c r="D2273" s="1127"/>
      <c r="E2273" s="1126"/>
      <c r="F2273" s="811"/>
      <c r="G2273" s="1128"/>
      <c r="H2273" s="811"/>
      <c r="I2273" s="812"/>
    </row>
    <row r="2274" spans="1:9" s="786" customFormat="1" x14ac:dyDescent="0.25">
      <c r="A2274" s="1125"/>
      <c r="B2274" s="1126"/>
      <c r="C2274" s="1127"/>
      <c r="D2274" s="1127"/>
      <c r="E2274" s="1126"/>
      <c r="F2274" s="811"/>
      <c r="G2274" s="1128"/>
      <c r="H2274" s="811"/>
      <c r="I2274" s="812"/>
    </row>
    <row r="2275" spans="1:9" s="786" customFormat="1" x14ac:dyDescent="0.25">
      <c r="A2275" s="1125"/>
      <c r="B2275" s="1126"/>
      <c r="C2275" s="1127"/>
      <c r="D2275" s="1127"/>
      <c r="E2275" s="1126"/>
      <c r="F2275" s="811"/>
      <c r="G2275" s="1128"/>
      <c r="H2275" s="811"/>
      <c r="I2275" s="812"/>
    </row>
    <row r="2276" spans="1:9" s="786" customFormat="1" x14ac:dyDescent="0.25">
      <c r="A2276" s="1125"/>
      <c r="B2276" s="1126"/>
      <c r="C2276" s="1127"/>
      <c r="D2276" s="1127"/>
      <c r="E2276" s="1126"/>
      <c r="F2276" s="811"/>
      <c r="G2276" s="1128"/>
      <c r="H2276" s="811"/>
      <c r="I2276" s="812"/>
    </row>
    <row r="2277" spans="1:9" s="786" customFormat="1" x14ac:dyDescent="0.25">
      <c r="A2277" s="1125"/>
      <c r="B2277" s="1126"/>
      <c r="C2277" s="1127"/>
      <c r="D2277" s="1127"/>
      <c r="E2277" s="1126"/>
      <c r="F2277" s="811"/>
      <c r="G2277" s="1128"/>
      <c r="H2277" s="811"/>
      <c r="I2277" s="812"/>
    </row>
    <row r="2278" spans="1:9" s="786" customFormat="1" x14ac:dyDescent="0.25">
      <c r="A2278" s="1125"/>
      <c r="B2278" s="1126"/>
      <c r="C2278" s="1127"/>
      <c r="D2278" s="1127"/>
      <c r="E2278" s="1126"/>
      <c r="F2278" s="811"/>
      <c r="G2278" s="1128"/>
      <c r="H2278" s="811"/>
      <c r="I2278" s="812"/>
    </row>
    <row r="2279" spans="1:9" s="786" customFormat="1" x14ac:dyDescent="0.25">
      <c r="A2279" s="1125"/>
      <c r="B2279" s="1126"/>
      <c r="C2279" s="1127"/>
      <c r="D2279" s="1127"/>
      <c r="E2279" s="1126"/>
      <c r="F2279" s="811"/>
      <c r="G2279" s="1128"/>
      <c r="H2279" s="811"/>
      <c r="I2279" s="812"/>
    </row>
    <row r="2280" spans="1:9" s="786" customFormat="1" x14ac:dyDescent="0.25">
      <c r="A2280" s="1125"/>
      <c r="B2280" s="1126"/>
      <c r="C2280" s="1127"/>
      <c r="D2280" s="1127"/>
      <c r="E2280" s="1126"/>
      <c r="F2280" s="811"/>
      <c r="G2280" s="1128"/>
      <c r="H2280" s="811"/>
      <c r="I2280" s="812"/>
    </row>
    <row r="2281" spans="1:9" s="786" customFormat="1" x14ac:dyDescent="0.25">
      <c r="A2281" s="1125"/>
      <c r="B2281" s="1126"/>
      <c r="C2281" s="1127"/>
      <c r="D2281" s="1127"/>
      <c r="E2281" s="1126"/>
      <c r="F2281" s="811"/>
      <c r="G2281" s="1128"/>
      <c r="H2281" s="811"/>
      <c r="I2281" s="812"/>
    </row>
    <row r="2282" spans="1:9" s="786" customFormat="1" x14ac:dyDescent="0.25">
      <c r="A2282" s="1125"/>
      <c r="B2282" s="1126"/>
      <c r="C2282" s="1127"/>
      <c r="D2282" s="1127"/>
      <c r="E2282" s="1126"/>
      <c r="F2282" s="811"/>
      <c r="G2282" s="1128"/>
      <c r="H2282" s="811"/>
      <c r="I2282" s="812"/>
    </row>
    <row r="2283" spans="1:9" s="786" customFormat="1" x14ac:dyDescent="0.25">
      <c r="A2283" s="1125"/>
      <c r="B2283" s="1126"/>
      <c r="C2283" s="1127"/>
      <c r="D2283" s="1127"/>
      <c r="E2283" s="1126"/>
      <c r="F2283" s="811"/>
      <c r="G2283" s="1128"/>
      <c r="H2283" s="811"/>
      <c r="I2283" s="812"/>
    </row>
    <row r="2284" spans="1:9" s="786" customFormat="1" x14ac:dyDescent="0.25">
      <c r="A2284" s="1125"/>
      <c r="B2284" s="1126"/>
      <c r="C2284" s="1127"/>
      <c r="D2284" s="1127"/>
      <c r="E2284" s="1126"/>
      <c r="F2284" s="811"/>
      <c r="G2284" s="1128"/>
      <c r="H2284" s="811"/>
      <c r="I2284" s="812"/>
    </row>
    <row r="2285" spans="1:9" s="786" customFormat="1" x14ac:dyDescent="0.25">
      <c r="A2285" s="1125"/>
      <c r="B2285" s="1126"/>
      <c r="C2285" s="1127"/>
      <c r="D2285" s="1127"/>
      <c r="E2285" s="1126"/>
      <c r="F2285" s="811"/>
      <c r="G2285" s="1128"/>
      <c r="H2285" s="811"/>
      <c r="I2285" s="812"/>
    </row>
    <row r="2286" spans="1:9" s="786" customFormat="1" x14ac:dyDescent="0.25">
      <c r="A2286" s="1125"/>
      <c r="B2286" s="1126"/>
      <c r="C2286" s="1127"/>
      <c r="D2286" s="1127"/>
      <c r="E2286" s="1126"/>
      <c r="F2286" s="811"/>
      <c r="G2286" s="1128"/>
      <c r="H2286" s="811"/>
      <c r="I2286" s="812"/>
    </row>
    <row r="2287" spans="1:9" s="786" customFormat="1" x14ac:dyDescent="0.25">
      <c r="A2287" s="1125"/>
      <c r="B2287" s="1126"/>
      <c r="C2287" s="1127"/>
      <c r="D2287" s="1127"/>
      <c r="E2287" s="1126"/>
      <c r="F2287" s="811"/>
      <c r="G2287" s="1128"/>
      <c r="H2287" s="811"/>
      <c r="I2287" s="812"/>
    </row>
    <row r="2288" spans="1:9" s="786" customFormat="1" x14ac:dyDescent="0.25">
      <c r="A2288" s="1125"/>
      <c r="B2288" s="1126"/>
      <c r="C2288" s="1127"/>
      <c r="D2288" s="1127"/>
      <c r="E2288" s="1126"/>
      <c r="F2288" s="811"/>
      <c r="G2288" s="1128"/>
      <c r="H2288" s="811"/>
      <c r="I2288" s="812"/>
    </row>
    <row r="2289" spans="1:9" s="786" customFormat="1" x14ac:dyDescent="0.25">
      <c r="A2289" s="1125"/>
      <c r="B2289" s="1126"/>
      <c r="C2289" s="1127"/>
      <c r="D2289" s="1127"/>
      <c r="E2289" s="1126"/>
      <c r="F2289" s="811"/>
      <c r="G2289" s="1128"/>
      <c r="H2289" s="811"/>
      <c r="I2289" s="812"/>
    </row>
    <row r="2290" spans="1:9" s="786" customFormat="1" x14ac:dyDescent="0.25">
      <c r="A2290" s="1125"/>
      <c r="B2290" s="1126"/>
      <c r="C2290" s="1127"/>
      <c r="D2290" s="1127"/>
      <c r="E2290" s="1126"/>
      <c r="F2290" s="811"/>
      <c r="G2290" s="1128"/>
      <c r="H2290" s="811"/>
      <c r="I2290" s="812"/>
    </row>
    <row r="2291" spans="1:9" s="786" customFormat="1" x14ac:dyDescent="0.25">
      <c r="A2291" s="1125"/>
      <c r="B2291" s="1126"/>
      <c r="C2291" s="1127"/>
      <c r="D2291" s="1127"/>
      <c r="E2291" s="1126"/>
      <c r="F2291" s="811"/>
      <c r="G2291" s="1128"/>
      <c r="H2291" s="811"/>
      <c r="I2291" s="812"/>
    </row>
    <row r="2292" spans="1:9" s="786" customFormat="1" x14ac:dyDescent="0.25">
      <c r="A2292" s="1125"/>
      <c r="B2292" s="1126"/>
      <c r="C2292" s="1127"/>
      <c r="D2292" s="1127"/>
      <c r="E2292" s="1126"/>
      <c r="F2292" s="811"/>
      <c r="G2292" s="1128"/>
      <c r="H2292" s="811"/>
      <c r="I2292" s="812"/>
    </row>
    <row r="2293" spans="1:9" s="786" customFormat="1" x14ac:dyDescent="0.25">
      <c r="A2293" s="1125"/>
      <c r="B2293" s="1126"/>
      <c r="C2293" s="1127"/>
      <c r="D2293" s="1127"/>
      <c r="E2293" s="1126"/>
      <c r="F2293" s="811"/>
      <c r="G2293" s="1128"/>
      <c r="H2293" s="811"/>
      <c r="I2293" s="812"/>
    </row>
    <row r="2294" spans="1:9" s="786" customFormat="1" x14ac:dyDescent="0.25">
      <c r="A2294" s="1125"/>
      <c r="B2294" s="1126"/>
      <c r="C2294" s="1127"/>
      <c r="D2294" s="1127"/>
      <c r="E2294" s="1126"/>
      <c r="F2294" s="811"/>
      <c r="G2294" s="1128"/>
      <c r="H2294" s="811"/>
      <c r="I2294" s="812"/>
    </row>
    <row r="2295" spans="1:9" s="786" customFormat="1" x14ac:dyDescent="0.25">
      <c r="A2295" s="1125"/>
      <c r="B2295" s="1126"/>
      <c r="C2295" s="1127"/>
      <c r="D2295" s="1127"/>
      <c r="E2295" s="1126"/>
      <c r="F2295" s="811"/>
      <c r="G2295" s="1128"/>
      <c r="H2295" s="811"/>
      <c r="I2295" s="812"/>
    </row>
    <row r="2296" spans="1:9" s="786" customFormat="1" x14ac:dyDescent="0.25">
      <c r="A2296" s="1125"/>
      <c r="B2296" s="1126"/>
      <c r="C2296" s="1127"/>
      <c r="D2296" s="1127"/>
      <c r="E2296" s="1126"/>
      <c r="F2296" s="811"/>
      <c r="G2296" s="1128"/>
      <c r="H2296" s="811"/>
      <c r="I2296" s="812"/>
    </row>
    <row r="2297" spans="1:9" s="786" customFormat="1" x14ac:dyDescent="0.25">
      <c r="A2297" s="1125"/>
      <c r="B2297" s="1126"/>
      <c r="C2297" s="1127"/>
      <c r="D2297" s="1127"/>
      <c r="E2297" s="1126"/>
      <c r="F2297" s="811"/>
      <c r="G2297" s="1128"/>
      <c r="H2297" s="811"/>
      <c r="I2297" s="812"/>
    </row>
    <row r="2298" spans="1:9" s="786" customFormat="1" x14ac:dyDescent="0.25">
      <c r="A2298" s="1125"/>
      <c r="B2298" s="1126"/>
      <c r="C2298" s="1127"/>
      <c r="D2298" s="1127"/>
      <c r="E2298" s="1126"/>
      <c r="F2298" s="811"/>
      <c r="G2298" s="1128"/>
      <c r="H2298" s="811"/>
      <c r="I2298" s="812"/>
    </row>
    <row r="2299" spans="1:9" s="786" customFormat="1" x14ac:dyDescent="0.25">
      <c r="A2299" s="1125"/>
      <c r="B2299" s="1126"/>
      <c r="C2299" s="1127"/>
      <c r="D2299" s="1127"/>
      <c r="E2299" s="1126"/>
      <c r="F2299" s="811"/>
      <c r="G2299" s="1128"/>
      <c r="H2299" s="811"/>
      <c r="I2299" s="812"/>
    </row>
    <row r="2300" spans="1:9" s="786" customFormat="1" x14ac:dyDescent="0.25">
      <c r="A2300" s="1125"/>
      <c r="B2300" s="1126"/>
      <c r="C2300" s="1127"/>
      <c r="D2300" s="1127"/>
      <c r="E2300" s="1126"/>
      <c r="F2300" s="811"/>
      <c r="G2300" s="1128"/>
      <c r="H2300" s="811"/>
      <c r="I2300" s="812"/>
    </row>
    <row r="2301" spans="1:9" s="786" customFormat="1" x14ac:dyDescent="0.25">
      <c r="A2301" s="1125"/>
      <c r="B2301" s="1126"/>
      <c r="C2301" s="1127"/>
      <c r="D2301" s="1127"/>
      <c r="E2301" s="1126"/>
      <c r="F2301" s="811"/>
      <c r="G2301" s="1128"/>
      <c r="H2301" s="811"/>
      <c r="I2301" s="812"/>
    </row>
    <row r="2302" spans="1:9" s="786" customFormat="1" x14ac:dyDescent="0.25">
      <c r="A2302" s="1125"/>
      <c r="B2302" s="1126"/>
      <c r="C2302" s="1127"/>
      <c r="D2302" s="1127"/>
      <c r="E2302" s="1126"/>
      <c r="F2302" s="811"/>
      <c r="G2302" s="1128"/>
      <c r="H2302" s="811"/>
      <c r="I2302" s="812"/>
    </row>
    <row r="2303" spans="1:9" s="786" customFormat="1" x14ac:dyDescent="0.25">
      <c r="A2303" s="1125"/>
      <c r="B2303" s="1126"/>
      <c r="C2303" s="1127"/>
      <c r="D2303" s="1127"/>
      <c r="E2303" s="1126"/>
      <c r="F2303" s="811"/>
      <c r="G2303" s="1128"/>
      <c r="H2303" s="811"/>
      <c r="I2303" s="812"/>
    </row>
    <row r="2304" spans="1:9" s="786" customFormat="1" x14ac:dyDescent="0.25">
      <c r="A2304" s="1125"/>
      <c r="B2304" s="1126"/>
      <c r="C2304" s="1127"/>
      <c r="D2304" s="1127"/>
      <c r="E2304" s="1126"/>
      <c r="F2304" s="811"/>
      <c r="G2304" s="1128"/>
      <c r="H2304" s="811"/>
      <c r="I2304" s="812"/>
    </row>
    <row r="2305" spans="1:9" s="786" customFormat="1" x14ac:dyDescent="0.25">
      <c r="A2305" s="1125"/>
      <c r="B2305" s="1126"/>
      <c r="C2305" s="1127"/>
      <c r="D2305" s="1127"/>
      <c r="E2305" s="1126"/>
      <c r="F2305" s="811"/>
      <c r="G2305" s="1128"/>
      <c r="H2305" s="811"/>
      <c r="I2305" s="812"/>
    </row>
    <row r="2306" spans="1:9" s="786" customFormat="1" x14ac:dyDescent="0.25">
      <c r="A2306" s="1125"/>
      <c r="B2306" s="1126"/>
      <c r="C2306" s="1127"/>
      <c r="D2306" s="1127"/>
      <c r="E2306" s="1126"/>
      <c r="F2306" s="811"/>
      <c r="G2306" s="1128"/>
      <c r="H2306" s="811"/>
      <c r="I2306" s="812"/>
    </row>
    <row r="2307" spans="1:9" s="786" customFormat="1" x14ac:dyDescent="0.25">
      <c r="A2307" s="1125"/>
      <c r="B2307" s="1126"/>
      <c r="C2307" s="1127"/>
      <c r="D2307" s="1127"/>
      <c r="E2307" s="1126"/>
      <c r="F2307" s="811"/>
      <c r="G2307" s="1128"/>
      <c r="H2307" s="811"/>
      <c r="I2307" s="812"/>
    </row>
    <row r="2308" spans="1:9" s="786" customFormat="1" x14ac:dyDescent="0.25">
      <c r="A2308" s="1125"/>
      <c r="B2308" s="1126"/>
      <c r="C2308" s="1127"/>
      <c r="D2308" s="1127"/>
      <c r="E2308" s="1126"/>
      <c r="F2308" s="811"/>
      <c r="G2308" s="1128"/>
      <c r="H2308" s="811"/>
      <c r="I2308" s="812"/>
    </row>
    <row r="2309" spans="1:9" s="786" customFormat="1" x14ac:dyDescent="0.25">
      <c r="A2309" s="1125"/>
      <c r="B2309" s="1126"/>
      <c r="C2309" s="1127"/>
      <c r="D2309" s="1127"/>
      <c r="E2309" s="1126"/>
      <c r="F2309" s="811"/>
      <c r="G2309" s="1128"/>
      <c r="H2309" s="811"/>
      <c r="I2309" s="812"/>
    </row>
    <row r="2310" spans="1:9" s="786" customFormat="1" x14ac:dyDescent="0.25">
      <c r="A2310" s="1125"/>
      <c r="B2310" s="1126"/>
      <c r="C2310" s="1127"/>
      <c r="D2310" s="1127"/>
      <c r="E2310" s="1126"/>
      <c r="F2310" s="811"/>
      <c r="G2310" s="1128"/>
      <c r="H2310" s="811"/>
      <c r="I2310" s="812"/>
    </row>
    <row r="2311" spans="1:9" s="786" customFormat="1" x14ac:dyDescent="0.25">
      <c r="A2311" s="1125"/>
      <c r="B2311" s="1126"/>
      <c r="C2311" s="1127"/>
      <c r="D2311" s="1127"/>
      <c r="E2311" s="1126"/>
      <c r="F2311" s="811"/>
      <c r="G2311" s="1128"/>
      <c r="H2311" s="811"/>
      <c r="I2311" s="812"/>
    </row>
    <row r="2312" spans="1:9" s="786" customFormat="1" x14ac:dyDescent="0.25">
      <c r="A2312" s="1125"/>
      <c r="B2312" s="1126"/>
      <c r="C2312" s="1127"/>
      <c r="D2312" s="1127"/>
      <c r="E2312" s="1126"/>
      <c r="F2312" s="811"/>
      <c r="G2312" s="1128"/>
      <c r="H2312" s="811"/>
      <c r="I2312" s="812"/>
    </row>
    <row r="2313" spans="1:9" s="786" customFormat="1" x14ac:dyDescent="0.25">
      <c r="A2313" s="1125"/>
      <c r="B2313" s="1126"/>
      <c r="C2313" s="1127"/>
      <c r="D2313" s="1127"/>
      <c r="E2313" s="1126"/>
      <c r="F2313" s="811"/>
      <c r="G2313" s="1128"/>
      <c r="H2313" s="811"/>
      <c r="I2313" s="812"/>
    </row>
    <row r="2314" spans="1:9" s="786" customFormat="1" x14ac:dyDescent="0.25">
      <c r="A2314" s="1125"/>
      <c r="B2314" s="1126"/>
      <c r="C2314" s="1127"/>
      <c r="D2314" s="1127"/>
      <c r="E2314" s="1126"/>
      <c r="F2314" s="811"/>
      <c r="G2314" s="1128"/>
      <c r="H2314" s="811"/>
      <c r="I2314" s="812"/>
    </row>
    <row r="2315" spans="1:9" s="786" customFormat="1" x14ac:dyDescent="0.25">
      <c r="A2315" s="1125"/>
      <c r="B2315" s="1126"/>
      <c r="C2315" s="1127"/>
      <c r="D2315" s="1127"/>
      <c r="E2315" s="1126"/>
      <c r="F2315" s="811"/>
      <c r="G2315" s="1128"/>
      <c r="H2315" s="811"/>
      <c r="I2315" s="812"/>
    </row>
    <row r="2316" spans="1:9" s="786" customFormat="1" x14ac:dyDescent="0.25">
      <c r="A2316" s="1125"/>
      <c r="B2316" s="1126"/>
      <c r="C2316" s="1127"/>
      <c r="D2316" s="1127"/>
      <c r="E2316" s="1126"/>
      <c r="F2316" s="811"/>
      <c r="G2316" s="1128"/>
      <c r="H2316" s="811"/>
      <c r="I2316" s="812"/>
    </row>
    <row r="2317" spans="1:9" s="786" customFormat="1" x14ac:dyDescent="0.25">
      <c r="A2317" s="1125"/>
      <c r="B2317" s="1126"/>
      <c r="C2317" s="1127"/>
      <c r="D2317" s="1127"/>
      <c r="E2317" s="1126"/>
      <c r="F2317" s="811"/>
      <c r="G2317" s="1128"/>
      <c r="H2317" s="811"/>
      <c r="I2317" s="812"/>
    </row>
    <row r="2318" spans="1:9" s="786" customFormat="1" x14ac:dyDescent="0.25">
      <c r="A2318" s="1125"/>
      <c r="B2318" s="1126"/>
      <c r="C2318" s="1127"/>
      <c r="D2318" s="1127"/>
      <c r="E2318" s="1126"/>
      <c r="F2318" s="811"/>
      <c r="G2318" s="1128"/>
      <c r="H2318" s="811"/>
      <c r="I2318" s="812"/>
    </row>
    <row r="2319" spans="1:9" s="786" customFormat="1" x14ac:dyDescent="0.25">
      <c r="A2319" s="1125"/>
      <c r="B2319" s="1126"/>
      <c r="C2319" s="1127"/>
      <c r="D2319" s="1127"/>
      <c r="E2319" s="1126"/>
      <c r="F2319" s="811"/>
      <c r="G2319" s="1128"/>
      <c r="H2319" s="811"/>
      <c r="I2319" s="812"/>
    </row>
    <row r="2320" spans="1:9" s="786" customFormat="1" x14ac:dyDescent="0.25">
      <c r="A2320" s="1125"/>
      <c r="B2320" s="1126"/>
      <c r="C2320" s="1127"/>
      <c r="D2320" s="1127"/>
      <c r="E2320" s="1126"/>
      <c r="F2320" s="811"/>
      <c r="G2320" s="1128"/>
      <c r="H2320" s="811"/>
      <c r="I2320" s="812"/>
    </row>
    <row r="2321" spans="1:9" s="786" customFormat="1" x14ac:dyDescent="0.25">
      <c r="A2321" s="1125"/>
      <c r="B2321" s="1126"/>
      <c r="C2321" s="1127"/>
      <c r="D2321" s="1127"/>
      <c r="E2321" s="1126"/>
      <c r="F2321" s="811"/>
      <c r="G2321" s="1128"/>
      <c r="H2321" s="811"/>
      <c r="I2321" s="812"/>
    </row>
    <row r="2322" spans="1:9" s="786" customFormat="1" x14ac:dyDescent="0.25">
      <c r="A2322" s="1125"/>
      <c r="B2322" s="1126"/>
      <c r="C2322" s="1127"/>
      <c r="D2322" s="1127"/>
      <c r="E2322" s="1126"/>
      <c r="F2322" s="811"/>
      <c r="G2322" s="1128"/>
      <c r="H2322" s="811"/>
      <c r="I2322" s="812"/>
    </row>
    <row r="2323" spans="1:9" s="786" customFormat="1" x14ac:dyDescent="0.25">
      <c r="A2323" s="1125"/>
      <c r="B2323" s="1126"/>
      <c r="C2323" s="1127"/>
      <c r="D2323" s="1127"/>
      <c r="E2323" s="1126"/>
      <c r="F2323" s="811"/>
      <c r="G2323" s="1128"/>
      <c r="H2323" s="811"/>
      <c r="I2323" s="812"/>
    </row>
    <row r="2324" spans="1:9" s="786" customFormat="1" x14ac:dyDescent="0.25">
      <c r="A2324" s="1125"/>
      <c r="B2324" s="1126"/>
      <c r="C2324" s="1127"/>
      <c r="D2324" s="1127"/>
      <c r="E2324" s="1126"/>
      <c r="F2324" s="811"/>
      <c r="G2324" s="1128"/>
      <c r="H2324" s="811"/>
      <c r="I2324" s="812"/>
    </row>
    <row r="2325" spans="1:9" s="786" customFormat="1" x14ac:dyDescent="0.25">
      <c r="A2325" s="1125"/>
      <c r="B2325" s="1126"/>
      <c r="C2325" s="1127"/>
      <c r="D2325" s="1127"/>
      <c r="E2325" s="1126"/>
      <c r="F2325" s="811"/>
      <c r="G2325" s="1128"/>
      <c r="H2325" s="811"/>
      <c r="I2325" s="812"/>
    </row>
    <row r="2326" spans="1:9" s="786" customFormat="1" x14ac:dyDescent="0.25">
      <c r="A2326" s="1125"/>
      <c r="B2326" s="1126"/>
      <c r="C2326" s="1127"/>
      <c r="D2326" s="1127"/>
      <c r="E2326" s="1126"/>
      <c r="F2326" s="811"/>
      <c r="G2326" s="1128"/>
      <c r="H2326" s="811"/>
      <c r="I2326" s="812"/>
    </row>
    <row r="2327" spans="1:9" s="786" customFormat="1" x14ac:dyDescent="0.25">
      <c r="A2327" s="1125"/>
      <c r="B2327" s="1126"/>
      <c r="C2327" s="1127"/>
      <c r="D2327" s="1127"/>
      <c r="E2327" s="1126"/>
      <c r="F2327" s="811"/>
      <c r="G2327" s="1128"/>
      <c r="H2327" s="811"/>
      <c r="I2327" s="812"/>
    </row>
    <row r="2328" spans="1:9" s="786" customFormat="1" x14ac:dyDescent="0.25">
      <c r="A2328" s="1125"/>
      <c r="B2328" s="1126"/>
      <c r="C2328" s="1127"/>
      <c r="D2328" s="1127"/>
      <c r="E2328" s="1126"/>
      <c r="F2328" s="811"/>
      <c r="G2328" s="1128"/>
      <c r="H2328" s="811"/>
      <c r="I2328" s="812"/>
    </row>
    <row r="2329" spans="1:9" s="786" customFormat="1" x14ac:dyDescent="0.25">
      <c r="A2329" s="1125"/>
      <c r="B2329" s="1126"/>
      <c r="C2329" s="1127"/>
      <c r="D2329" s="1127"/>
      <c r="E2329" s="1126"/>
      <c r="F2329" s="811"/>
      <c r="G2329" s="1128"/>
      <c r="H2329" s="811"/>
      <c r="I2329" s="812"/>
    </row>
    <row r="2330" spans="1:9" s="786" customFormat="1" x14ac:dyDescent="0.25">
      <c r="A2330" s="1125"/>
      <c r="B2330" s="1126"/>
      <c r="C2330" s="1127"/>
      <c r="D2330" s="1127"/>
      <c r="E2330" s="1126"/>
      <c r="F2330" s="811"/>
      <c r="G2330" s="1128"/>
      <c r="H2330" s="811"/>
      <c r="I2330" s="812"/>
    </row>
    <row r="2331" spans="1:9" s="786" customFormat="1" x14ac:dyDescent="0.25">
      <c r="A2331" s="1125"/>
      <c r="B2331" s="1126"/>
      <c r="C2331" s="1127"/>
      <c r="D2331" s="1127"/>
      <c r="E2331" s="1126"/>
      <c r="F2331" s="811"/>
      <c r="G2331" s="1128"/>
      <c r="H2331" s="811"/>
      <c r="I2331" s="812"/>
    </row>
    <row r="2332" spans="1:9" s="786" customFormat="1" x14ac:dyDescent="0.25">
      <c r="A2332" s="1125"/>
      <c r="B2332" s="1126"/>
      <c r="C2332" s="1127"/>
      <c r="D2332" s="1127"/>
      <c r="E2332" s="1126"/>
      <c r="F2332" s="811"/>
      <c r="G2332" s="1128"/>
      <c r="H2332" s="811"/>
      <c r="I2332" s="812"/>
    </row>
    <row r="2333" spans="1:9" s="786" customFormat="1" x14ac:dyDescent="0.25">
      <c r="A2333" s="1125"/>
      <c r="B2333" s="1126"/>
      <c r="C2333" s="1127"/>
      <c r="D2333" s="1127"/>
      <c r="E2333" s="1126"/>
      <c r="F2333" s="811"/>
      <c r="G2333" s="1128"/>
      <c r="H2333" s="811"/>
      <c r="I2333" s="812"/>
    </row>
    <row r="2334" spans="1:9" s="786" customFormat="1" x14ac:dyDescent="0.25">
      <c r="A2334" s="1125"/>
      <c r="B2334" s="1126"/>
      <c r="C2334" s="1127"/>
      <c r="D2334" s="1127"/>
      <c r="E2334" s="1126"/>
      <c r="F2334" s="811"/>
      <c r="G2334" s="1128"/>
      <c r="H2334" s="811"/>
      <c r="I2334" s="812"/>
    </row>
    <row r="2335" spans="1:9" s="786" customFormat="1" x14ac:dyDescent="0.25">
      <c r="A2335" s="1125"/>
      <c r="B2335" s="1126"/>
      <c r="C2335" s="1127"/>
      <c r="D2335" s="1127"/>
      <c r="E2335" s="1126"/>
      <c r="F2335" s="811"/>
      <c r="G2335" s="1128"/>
      <c r="H2335" s="811"/>
      <c r="I2335" s="812"/>
    </row>
    <row r="2336" spans="1:9" s="786" customFormat="1" x14ac:dyDescent="0.25">
      <c r="A2336" s="1125"/>
      <c r="B2336" s="1126"/>
      <c r="C2336" s="1127"/>
      <c r="D2336" s="1127"/>
      <c r="E2336" s="1126"/>
      <c r="F2336" s="811"/>
      <c r="G2336" s="1128"/>
      <c r="H2336" s="811"/>
      <c r="I2336" s="812"/>
    </row>
    <row r="2337" spans="1:9" s="786" customFormat="1" x14ac:dyDescent="0.25">
      <c r="A2337" s="1125"/>
      <c r="B2337" s="1126"/>
      <c r="C2337" s="1127"/>
      <c r="D2337" s="1127"/>
      <c r="E2337" s="1126"/>
      <c r="F2337" s="811"/>
      <c r="G2337" s="1128"/>
      <c r="H2337" s="811"/>
      <c r="I2337" s="812"/>
    </row>
    <row r="2338" spans="1:9" s="786" customFormat="1" x14ac:dyDescent="0.25">
      <c r="A2338" s="1125"/>
      <c r="B2338" s="1126"/>
      <c r="C2338" s="1127"/>
      <c r="D2338" s="1127"/>
      <c r="E2338" s="1126"/>
      <c r="F2338" s="811"/>
      <c r="G2338" s="1128"/>
      <c r="H2338" s="811"/>
      <c r="I2338" s="812"/>
    </row>
    <row r="2339" spans="1:9" s="786" customFormat="1" x14ac:dyDescent="0.25">
      <c r="A2339" s="1125"/>
      <c r="B2339" s="1126"/>
      <c r="C2339" s="1127"/>
      <c r="D2339" s="1127"/>
      <c r="E2339" s="1126"/>
      <c r="F2339" s="811"/>
      <c r="G2339" s="1128"/>
      <c r="H2339" s="811"/>
      <c r="I2339" s="812"/>
    </row>
    <row r="2340" spans="1:9" s="786" customFormat="1" x14ac:dyDescent="0.25">
      <c r="A2340" s="1125"/>
      <c r="B2340" s="1126"/>
      <c r="C2340" s="1127"/>
      <c r="D2340" s="1127"/>
      <c r="E2340" s="1126"/>
      <c r="F2340" s="811"/>
      <c r="G2340" s="1128"/>
      <c r="H2340" s="811"/>
      <c r="I2340" s="812"/>
    </row>
    <row r="2341" spans="1:9" s="786" customFormat="1" x14ac:dyDescent="0.25">
      <c r="A2341" s="1125"/>
      <c r="B2341" s="1126"/>
      <c r="C2341" s="1127"/>
      <c r="D2341" s="1127"/>
      <c r="E2341" s="1126"/>
      <c r="F2341" s="811"/>
      <c r="G2341" s="1128"/>
      <c r="H2341" s="811"/>
      <c r="I2341" s="812"/>
    </row>
    <row r="2342" spans="1:9" s="786" customFormat="1" x14ac:dyDescent="0.25">
      <c r="A2342" s="1125"/>
      <c r="B2342" s="1126"/>
      <c r="C2342" s="1127"/>
      <c r="D2342" s="1127"/>
      <c r="E2342" s="1126"/>
      <c r="F2342" s="811"/>
      <c r="G2342" s="1128"/>
      <c r="H2342" s="811"/>
      <c r="I2342" s="812"/>
    </row>
    <row r="2343" spans="1:9" s="786" customFormat="1" x14ac:dyDescent="0.25">
      <c r="A2343" s="1125"/>
      <c r="B2343" s="1126"/>
      <c r="C2343" s="1127"/>
      <c r="D2343" s="1127"/>
      <c r="E2343" s="1126"/>
      <c r="F2343" s="811"/>
      <c r="G2343" s="1128"/>
      <c r="H2343" s="811"/>
      <c r="I2343" s="812"/>
    </row>
    <row r="2344" spans="1:9" s="786" customFormat="1" x14ac:dyDescent="0.25">
      <c r="A2344" s="1125"/>
      <c r="B2344" s="1126"/>
      <c r="C2344" s="1127"/>
      <c r="D2344" s="1127"/>
      <c r="E2344" s="1126"/>
      <c r="F2344" s="811"/>
      <c r="G2344" s="1128"/>
      <c r="H2344" s="811"/>
      <c r="I2344" s="812"/>
    </row>
    <row r="2345" spans="1:9" s="786" customFormat="1" x14ac:dyDescent="0.25">
      <c r="A2345" s="1125"/>
      <c r="B2345" s="1126"/>
      <c r="C2345" s="1127"/>
      <c r="D2345" s="1127"/>
      <c r="E2345" s="1126"/>
      <c r="F2345" s="811"/>
      <c r="G2345" s="1128"/>
      <c r="H2345" s="811"/>
      <c r="I2345" s="812"/>
    </row>
    <row r="2346" spans="1:9" s="786" customFormat="1" x14ac:dyDescent="0.25">
      <c r="A2346" s="1125"/>
      <c r="B2346" s="1126"/>
      <c r="C2346" s="1127"/>
      <c r="D2346" s="1127"/>
      <c r="E2346" s="1126"/>
      <c r="F2346" s="811"/>
      <c r="G2346" s="1128"/>
      <c r="H2346" s="811"/>
      <c r="I2346" s="812"/>
    </row>
    <row r="2347" spans="1:9" s="786" customFormat="1" x14ac:dyDescent="0.25">
      <c r="A2347" s="1125"/>
      <c r="B2347" s="1126"/>
      <c r="C2347" s="1127"/>
      <c r="D2347" s="1127"/>
      <c r="E2347" s="1126"/>
      <c r="F2347" s="811"/>
      <c r="G2347" s="1128"/>
      <c r="H2347" s="811"/>
      <c r="I2347" s="812"/>
    </row>
    <row r="2348" spans="1:9" s="786" customFormat="1" x14ac:dyDescent="0.25">
      <c r="A2348" s="1125"/>
      <c r="B2348" s="1126"/>
      <c r="C2348" s="1127"/>
      <c r="D2348" s="1127"/>
      <c r="E2348" s="1126"/>
      <c r="F2348" s="811"/>
      <c r="G2348" s="1128"/>
      <c r="H2348" s="811"/>
      <c r="I2348" s="812"/>
    </row>
    <row r="2349" spans="1:9" s="786" customFormat="1" x14ac:dyDescent="0.25">
      <c r="A2349" s="1125"/>
      <c r="B2349" s="1126"/>
      <c r="C2349" s="1127"/>
      <c r="D2349" s="1127"/>
      <c r="E2349" s="1126"/>
      <c r="F2349" s="811"/>
      <c r="G2349" s="1128"/>
      <c r="H2349" s="811"/>
      <c r="I2349" s="812"/>
    </row>
    <row r="2350" spans="1:9" s="786" customFormat="1" x14ac:dyDescent="0.25">
      <c r="A2350" s="1125"/>
      <c r="B2350" s="1126"/>
      <c r="C2350" s="1127"/>
      <c r="D2350" s="1127"/>
      <c r="E2350" s="1126"/>
      <c r="F2350" s="811"/>
      <c r="G2350" s="1128"/>
      <c r="H2350" s="811"/>
      <c r="I2350" s="812"/>
    </row>
    <row r="2351" spans="1:9" s="786" customFormat="1" x14ac:dyDescent="0.25">
      <c r="A2351" s="1125"/>
      <c r="B2351" s="1126"/>
      <c r="C2351" s="1127"/>
      <c r="D2351" s="1127"/>
      <c r="E2351" s="1126"/>
      <c r="F2351" s="811"/>
      <c r="G2351" s="1128"/>
      <c r="H2351" s="811"/>
      <c r="I2351" s="812"/>
    </row>
    <row r="2352" spans="1:9" s="786" customFormat="1" x14ac:dyDescent="0.25">
      <c r="A2352" s="1125"/>
      <c r="B2352" s="1126"/>
      <c r="C2352" s="1127"/>
      <c r="D2352" s="1127"/>
      <c r="E2352" s="1126"/>
      <c r="F2352" s="811"/>
      <c r="G2352" s="1128"/>
      <c r="H2352" s="811"/>
      <c r="I2352" s="812"/>
    </row>
    <row r="2353" spans="1:9" s="786" customFormat="1" x14ac:dyDescent="0.25">
      <c r="A2353" s="1125"/>
      <c r="B2353" s="1126"/>
      <c r="C2353" s="1127"/>
      <c r="D2353" s="1127"/>
      <c r="E2353" s="1126"/>
      <c r="F2353" s="811"/>
      <c r="G2353" s="1128"/>
      <c r="H2353" s="811"/>
      <c r="I2353" s="812"/>
    </row>
    <row r="2354" spans="1:9" s="786" customFormat="1" x14ac:dyDescent="0.25">
      <c r="A2354" s="1125"/>
      <c r="B2354" s="1126"/>
      <c r="C2354" s="1127"/>
      <c r="D2354" s="1127"/>
      <c r="E2354" s="1126"/>
      <c r="F2354" s="811"/>
      <c r="G2354" s="1128"/>
      <c r="H2354" s="811"/>
      <c r="I2354" s="812"/>
    </row>
    <row r="2355" spans="1:9" s="786" customFormat="1" x14ac:dyDescent="0.25">
      <c r="A2355" s="1125"/>
      <c r="B2355" s="1126"/>
      <c r="C2355" s="1127"/>
      <c r="D2355" s="1127"/>
      <c r="E2355" s="1126"/>
      <c r="F2355" s="811"/>
      <c r="G2355" s="1128"/>
      <c r="H2355" s="811"/>
      <c r="I2355" s="812"/>
    </row>
    <row r="2356" spans="1:9" s="786" customFormat="1" x14ac:dyDescent="0.25">
      <c r="A2356" s="1125"/>
      <c r="B2356" s="1126"/>
      <c r="C2356" s="1127"/>
      <c r="D2356" s="1127"/>
      <c r="E2356" s="1126"/>
      <c r="F2356" s="811"/>
      <c r="G2356" s="1128"/>
      <c r="H2356" s="811"/>
      <c r="I2356" s="812"/>
    </row>
    <row r="2357" spans="1:9" s="786" customFormat="1" x14ac:dyDescent="0.25">
      <c r="A2357" s="1125"/>
      <c r="B2357" s="1126"/>
      <c r="C2357" s="1127"/>
      <c r="D2357" s="1127"/>
      <c r="E2357" s="1126"/>
      <c r="F2357" s="811"/>
      <c r="G2357" s="1128"/>
      <c r="H2357" s="811"/>
      <c r="I2357" s="812"/>
    </row>
    <row r="2358" spans="1:9" s="786" customFormat="1" x14ac:dyDescent="0.25">
      <c r="A2358" s="1125"/>
      <c r="B2358" s="1126"/>
      <c r="C2358" s="1127"/>
      <c r="D2358" s="1127"/>
      <c r="E2358" s="1126"/>
      <c r="F2358" s="811"/>
      <c r="G2358" s="1128"/>
      <c r="H2358" s="811"/>
      <c r="I2358" s="812"/>
    </row>
    <row r="2359" spans="1:9" s="786" customFormat="1" x14ac:dyDescent="0.25">
      <c r="A2359" s="1125"/>
      <c r="B2359" s="1126"/>
      <c r="C2359" s="1127"/>
      <c r="D2359" s="1127"/>
      <c r="E2359" s="1126"/>
      <c r="F2359" s="811"/>
      <c r="G2359" s="1128"/>
      <c r="H2359" s="811"/>
      <c r="I2359" s="812"/>
    </row>
    <row r="2360" spans="1:9" s="786" customFormat="1" x14ac:dyDescent="0.25">
      <c r="A2360" s="1125"/>
      <c r="B2360" s="1126"/>
      <c r="C2360" s="1127"/>
      <c r="D2360" s="1127"/>
      <c r="E2360" s="1126"/>
      <c r="F2360" s="811"/>
      <c r="G2360" s="1128"/>
      <c r="H2360" s="811"/>
      <c r="I2360" s="812"/>
    </row>
    <row r="2361" spans="1:9" s="786" customFormat="1" x14ac:dyDescent="0.25">
      <c r="A2361" s="1125"/>
      <c r="B2361" s="1126"/>
      <c r="C2361" s="1127"/>
      <c r="D2361" s="1127"/>
      <c r="E2361" s="1126"/>
      <c r="F2361" s="811"/>
      <c r="G2361" s="1128"/>
      <c r="H2361" s="811"/>
      <c r="I2361" s="812"/>
    </row>
    <row r="2362" spans="1:9" s="786" customFormat="1" x14ac:dyDescent="0.25">
      <c r="A2362" s="1125"/>
      <c r="B2362" s="1126"/>
      <c r="C2362" s="1127"/>
      <c r="D2362" s="1127"/>
      <c r="E2362" s="1126"/>
      <c r="F2362" s="811"/>
      <c r="G2362" s="1128"/>
      <c r="H2362" s="811"/>
      <c r="I2362" s="812"/>
    </row>
    <row r="2363" spans="1:9" s="786" customFormat="1" x14ac:dyDescent="0.25">
      <c r="A2363" s="1125"/>
      <c r="B2363" s="1126"/>
      <c r="C2363" s="1127"/>
      <c r="D2363" s="1127"/>
      <c r="E2363" s="1126"/>
      <c r="F2363" s="811"/>
      <c r="G2363" s="1128"/>
      <c r="H2363" s="811"/>
      <c r="I2363" s="812"/>
    </row>
    <row r="2364" spans="1:9" s="786" customFormat="1" x14ac:dyDescent="0.25">
      <c r="A2364" s="1125"/>
      <c r="B2364" s="1126"/>
      <c r="C2364" s="1127"/>
      <c r="D2364" s="1127"/>
      <c r="E2364" s="1126"/>
      <c r="F2364" s="811"/>
      <c r="G2364" s="1128"/>
      <c r="H2364" s="811"/>
      <c r="I2364" s="812"/>
    </row>
    <row r="2365" spans="1:9" s="786" customFormat="1" x14ac:dyDescent="0.25">
      <c r="A2365" s="1125"/>
      <c r="B2365" s="1126"/>
      <c r="C2365" s="1127"/>
      <c r="D2365" s="1127"/>
      <c r="E2365" s="1126"/>
      <c r="F2365" s="811"/>
      <c r="G2365" s="1128"/>
      <c r="H2365" s="811"/>
      <c r="I2365" s="812"/>
    </row>
    <row r="2366" spans="1:9" s="786" customFormat="1" x14ac:dyDescent="0.25">
      <c r="A2366" s="1125"/>
      <c r="B2366" s="1126"/>
      <c r="C2366" s="1127"/>
      <c r="D2366" s="1127"/>
      <c r="E2366" s="1126"/>
      <c r="F2366" s="811"/>
      <c r="G2366" s="1128"/>
      <c r="H2366" s="811"/>
      <c r="I2366" s="812"/>
    </row>
    <row r="2367" spans="1:9" s="786" customFormat="1" x14ac:dyDescent="0.25">
      <c r="A2367" s="1125"/>
      <c r="B2367" s="1126"/>
      <c r="C2367" s="1127"/>
      <c r="D2367" s="1127"/>
      <c r="E2367" s="1126"/>
      <c r="F2367" s="811"/>
      <c r="G2367" s="1128"/>
      <c r="H2367" s="811"/>
      <c r="I2367" s="812"/>
    </row>
    <row r="2368" spans="1:9" s="786" customFormat="1" x14ac:dyDescent="0.25">
      <c r="A2368" s="1125"/>
      <c r="B2368" s="1126"/>
      <c r="C2368" s="1127"/>
      <c r="D2368" s="1127"/>
      <c r="E2368" s="1126"/>
      <c r="F2368" s="811"/>
      <c r="G2368" s="1128"/>
      <c r="H2368" s="811"/>
      <c r="I2368" s="812"/>
    </row>
    <row r="2369" spans="1:9" s="786" customFormat="1" x14ac:dyDescent="0.25">
      <c r="A2369" s="1125"/>
      <c r="B2369" s="1126"/>
      <c r="C2369" s="1127"/>
      <c r="D2369" s="1127"/>
      <c r="E2369" s="1126"/>
      <c r="F2369" s="811"/>
      <c r="G2369" s="1128"/>
      <c r="H2369" s="811"/>
      <c r="I2369" s="812"/>
    </row>
    <row r="2370" spans="1:9" s="786" customFormat="1" x14ac:dyDescent="0.25">
      <c r="A2370" s="1125"/>
      <c r="B2370" s="1126"/>
      <c r="C2370" s="1127"/>
      <c r="D2370" s="1127"/>
      <c r="E2370" s="1126"/>
      <c r="F2370" s="811"/>
      <c r="G2370" s="1128"/>
      <c r="H2370" s="811"/>
      <c r="I2370" s="812"/>
    </row>
    <row r="2371" spans="1:9" s="786" customFormat="1" x14ac:dyDescent="0.25">
      <c r="A2371" s="1125"/>
      <c r="B2371" s="1126"/>
      <c r="C2371" s="1127"/>
      <c r="D2371" s="1127"/>
      <c r="E2371" s="1126"/>
      <c r="F2371" s="811"/>
      <c r="G2371" s="1128"/>
      <c r="H2371" s="811"/>
      <c r="I2371" s="812"/>
    </row>
    <row r="2372" spans="1:9" s="786" customFormat="1" x14ac:dyDescent="0.25">
      <c r="A2372" s="1125"/>
      <c r="B2372" s="1126"/>
      <c r="C2372" s="1127"/>
      <c r="D2372" s="1127"/>
      <c r="E2372" s="1126"/>
      <c r="F2372" s="811"/>
      <c r="G2372" s="1128"/>
      <c r="H2372" s="811"/>
      <c r="I2372" s="812"/>
    </row>
    <row r="2373" spans="1:9" s="786" customFormat="1" x14ac:dyDescent="0.25">
      <c r="A2373" s="1125"/>
      <c r="B2373" s="1126"/>
      <c r="C2373" s="1127"/>
      <c r="D2373" s="1127"/>
      <c r="E2373" s="1126"/>
      <c r="F2373" s="811"/>
      <c r="G2373" s="1128"/>
      <c r="H2373" s="811"/>
      <c r="I2373" s="812"/>
    </row>
    <row r="2374" spans="1:9" s="786" customFormat="1" x14ac:dyDescent="0.25">
      <c r="A2374" s="1125"/>
      <c r="B2374" s="1126"/>
      <c r="C2374" s="1127"/>
      <c r="D2374" s="1127"/>
      <c r="E2374" s="1126"/>
      <c r="F2374" s="811"/>
      <c r="G2374" s="1128"/>
      <c r="H2374" s="811"/>
      <c r="I2374" s="812"/>
    </row>
    <row r="2375" spans="1:9" s="786" customFormat="1" x14ac:dyDescent="0.25">
      <c r="A2375" s="1125"/>
      <c r="B2375" s="1126"/>
      <c r="C2375" s="1127"/>
      <c r="D2375" s="1127"/>
      <c r="E2375" s="1126"/>
      <c r="F2375" s="811"/>
      <c r="G2375" s="1128"/>
      <c r="H2375" s="811"/>
      <c r="I2375" s="812"/>
    </row>
    <row r="2376" spans="1:9" s="786" customFormat="1" x14ac:dyDescent="0.25">
      <c r="A2376" s="1125"/>
      <c r="B2376" s="1126"/>
      <c r="C2376" s="1127"/>
      <c r="D2376" s="1127"/>
      <c r="E2376" s="1126"/>
      <c r="F2376" s="811"/>
      <c r="G2376" s="1128"/>
      <c r="H2376" s="811"/>
      <c r="I2376" s="812"/>
    </row>
    <row r="2377" spans="1:9" s="786" customFormat="1" x14ac:dyDescent="0.25">
      <c r="A2377" s="1125"/>
      <c r="B2377" s="1126"/>
      <c r="C2377" s="1127"/>
      <c r="D2377" s="1127"/>
      <c r="E2377" s="1126"/>
      <c r="F2377" s="811"/>
      <c r="G2377" s="1128"/>
      <c r="H2377" s="811"/>
      <c r="I2377" s="812"/>
    </row>
    <row r="2378" spans="1:9" s="786" customFormat="1" x14ac:dyDescent="0.25">
      <c r="A2378" s="1125"/>
      <c r="B2378" s="1126"/>
      <c r="C2378" s="1127"/>
      <c r="D2378" s="1127"/>
      <c r="E2378" s="1126"/>
      <c r="F2378" s="811"/>
      <c r="G2378" s="1128"/>
      <c r="H2378" s="811"/>
      <c r="I2378" s="812"/>
    </row>
    <row r="2379" spans="1:9" s="786" customFormat="1" x14ac:dyDescent="0.25">
      <c r="A2379" s="1125"/>
      <c r="B2379" s="1126"/>
      <c r="C2379" s="1127"/>
      <c r="D2379" s="1127"/>
      <c r="E2379" s="1126"/>
      <c r="F2379" s="811"/>
      <c r="G2379" s="1128"/>
      <c r="H2379" s="811"/>
      <c r="I2379" s="812"/>
    </row>
    <row r="2380" spans="1:9" s="786" customFormat="1" x14ac:dyDescent="0.25">
      <c r="A2380" s="1125"/>
      <c r="B2380" s="1126"/>
      <c r="C2380" s="1127"/>
      <c r="D2380" s="1127"/>
      <c r="E2380" s="1126"/>
      <c r="F2380" s="811"/>
      <c r="G2380" s="1128"/>
      <c r="H2380" s="811"/>
      <c r="I2380" s="812"/>
    </row>
    <row r="2381" spans="1:9" s="786" customFormat="1" x14ac:dyDescent="0.25">
      <c r="A2381" s="1125"/>
      <c r="B2381" s="1126"/>
      <c r="C2381" s="1127"/>
      <c r="D2381" s="1127"/>
      <c r="E2381" s="1126"/>
      <c r="F2381" s="811"/>
      <c r="G2381" s="1128"/>
      <c r="H2381" s="811"/>
      <c r="I2381" s="812"/>
    </row>
    <row r="2382" spans="1:9" s="786" customFormat="1" x14ac:dyDescent="0.25">
      <c r="A2382" s="1125"/>
      <c r="B2382" s="1126"/>
      <c r="C2382" s="1127"/>
      <c r="D2382" s="1127"/>
      <c r="E2382" s="1126"/>
      <c r="F2382" s="811"/>
      <c r="G2382" s="1128"/>
      <c r="H2382" s="811"/>
      <c r="I2382" s="812"/>
    </row>
    <row r="2383" spans="1:9" s="786" customFormat="1" x14ac:dyDescent="0.25">
      <c r="A2383" s="1125"/>
      <c r="B2383" s="1126"/>
      <c r="C2383" s="1127"/>
      <c r="D2383" s="1127"/>
      <c r="E2383" s="1126"/>
      <c r="F2383" s="811"/>
      <c r="G2383" s="1128"/>
      <c r="H2383" s="811"/>
      <c r="I2383" s="812"/>
    </row>
    <row r="2384" spans="1:9" s="786" customFormat="1" x14ac:dyDescent="0.25">
      <c r="A2384" s="1125"/>
      <c r="B2384" s="1126"/>
      <c r="C2384" s="1127"/>
      <c r="D2384" s="1127"/>
      <c r="E2384" s="1126"/>
      <c r="F2384" s="811"/>
      <c r="G2384" s="1128"/>
      <c r="H2384" s="811"/>
      <c r="I2384" s="812"/>
    </row>
    <row r="2385" spans="1:9" s="786" customFormat="1" x14ac:dyDescent="0.25">
      <c r="A2385" s="1125"/>
      <c r="B2385" s="1126"/>
      <c r="C2385" s="1127"/>
      <c r="D2385" s="1127"/>
      <c r="E2385" s="1126"/>
      <c r="F2385" s="811"/>
      <c r="G2385" s="1128"/>
      <c r="H2385" s="811"/>
      <c r="I2385" s="812"/>
    </row>
    <row r="2386" spans="1:9" s="786" customFormat="1" x14ac:dyDescent="0.25">
      <c r="A2386" s="1125"/>
      <c r="B2386" s="1126"/>
      <c r="C2386" s="1127"/>
      <c r="D2386" s="1127"/>
      <c r="E2386" s="1126"/>
      <c r="F2386" s="811"/>
      <c r="G2386" s="1128"/>
      <c r="H2386" s="811"/>
      <c r="I2386" s="812"/>
    </row>
    <row r="2387" spans="1:9" s="786" customFormat="1" x14ac:dyDescent="0.25">
      <c r="A2387" s="1125"/>
      <c r="B2387" s="1126"/>
      <c r="C2387" s="1127"/>
      <c r="D2387" s="1127"/>
      <c r="E2387" s="1126"/>
      <c r="F2387" s="811"/>
      <c r="G2387" s="1128"/>
      <c r="H2387" s="811"/>
      <c r="I2387" s="812"/>
    </row>
    <row r="2388" spans="1:9" s="786" customFormat="1" x14ac:dyDescent="0.25">
      <c r="A2388" s="1125"/>
      <c r="B2388" s="1126"/>
      <c r="C2388" s="1127"/>
      <c r="D2388" s="1127"/>
      <c r="E2388" s="1126"/>
      <c r="F2388" s="811"/>
      <c r="G2388" s="1128"/>
      <c r="H2388" s="811"/>
      <c r="I2388" s="812"/>
    </row>
    <row r="2389" spans="1:9" s="786" customFormat="1" x14ac:dyDescent="0.25">
      <c r="A2389" s="1125"/>
      <c r="B2389" s="1126"/>
      <c r="C2389" s="1127"/>
      <c r="D2389" s="1127"/>
      <c r="E2389" s="1126"/>
      <c r="F2389" s="811"/>
      <c r="G2389" s="1128"/>
      <c r="H2389" s="811"/>
      <c r="I2389" s="812"/>
    </row>
    <row r="2390" spans="1:9" s="786" customFormat="1" x14ac:dyDescent="0.25">
      <c r="A2390" s="1125"/>
      <c r="B2390" s="1126"/>
      <c r="C2390" s="1127"/>
      <c r="D2390" s="1127"/>
      <c r="E2390" s="1126"/>
      <c r="F2390" s="811"/>
      <c r="G2390" s="1128"/>
      <c r="H2390" s="811"/>
      <c r="I2390" s="812"/>
    </row>
    <row r="2391" spans="1:9" s="786" customFormat="1" x14ac:dyDescent="0.25">
      <c r="A2391" s="1125"/>
      <c r="B2391" s="1126"/>
      <c r="C2391" s="1127"/>
      <c r="D2391" s="1127"/>
      <c r="E2391" s="1126"/>
      <c r="F2391" s="811"/>
      <c r="G2391" s="1128"/>
      <c r="H2391" s="811"/>
      <c r="I2391" s="812"/>
    </row>
    <row r="2392" spans="1:9" s="786" customFormat="1" x14ac:dyDescent="0.25">
      <c r="A2392" s="1125"/>
      <c r="B2392" s="1126"/>
      <c r="C2392" s="1127"/>
      <c r="D2392" s="1127"/>
      <c r="E2392" s="1126"/>
      <c r="F2392" s="811"/>
      <c r="G2392" s="1128"/>
      <c r="H2392" s="811"/>
      <c r="I2392" s="812"/>
    </row>
    <row r="2393" spans="1:9" s="786" customFormat="1" x14ac:dyDescent="0.25">
      <c r="A2393" s="1125"/>
      <c r="B2393" s="1126"/>
      <c r="C2393" s="1127"/>
      <c r="D2393" s="1127"/>
      <c r="E2393" s="1126"/>
      <c r="F2393" s="811"/>
      <c r="G2393" s="1128"/>
      <c r="H2393" s="811"/>
      <c r="I2393" s="812"/>
    </row>
    <row r="2394" spans="1:9" s="786" customFormat="1" x14ac:dyDescent="0.25">
      <c r="A2394" s="1125"/>
      <c r="B2394" s="1126"/>
      <c r="C2394" s="1127"/>
      <c r="D2394" s="1127"/>
      <c r="E2394" s="1126"/>
      <c r="F2394" s="811"/>
      <c r="G2394" s="1128"/>
      <c r="H2394" s="811"/>
      <c r="I2394" s="812"/>
    </row>
    <row r="2395" spans="1:9" s="786" customFormat="1" x14ac:dyDescent="0.25">
      <c r="A2395" s="1125"/>
      <c r="B2395" s="1126"/>
      <c r="C2395" s="1127"/>
      <c r="D2395" s="1127"/>
      <c r="E2395" s="1126"/>
      <c r="F2395" s="811"/>
      <c r="G2395" s="1128"/>
      <c r="H2395" s="811"/>
      <c r="I2395" s="812"/>
    </row>
    <row r="2396" spans="1:9" s="786" customFormat="1" x14ac:dyDescent="0.25">
      <c r="A2396" s="1125"/>
      <c r="B2396" s="1126"/>
      <c r="C2396" s="1127"/>
      <c r="D2396" s="1127"/>
      <c r="E2396" s="1126"/>
      <c r="F2396" s="811"/>
      <c r="G2396" s="1128"/>
      <c r="H2396" s="811"/>
      <c r="I2396" s="812"/>
    </row>
    <row r="2397" spans="1:9" s="786" customFormat="1" x14ac:dyDescent="0.25">
      <c r="A2397" s="1125"/>
      <c r="B2397" s="1126"/>
      <c r="C2397" s="1127"/>
      <c r="D2397" s="1127"/>
      <c r="E2397" s="1126"/>
      <c r="F2397" s="811"/>
      <c r="G2397" s="1128"/>
      <c r="H2397" s="811"/>
      <c r="I2397" s="812"/>
    </row>
    <row r="2398" spans="1:9" s="786" customFormat="1" x14ac:dyDescent="0.25">
      <c r="A2398" s="1125"/>
      <c r="B2398" s="1126"/>
      <c r="C2398" s="1127"/>
      <c r="D2398" s="1127"/>
      <c r="E2398" s="1126"/>
      <c r="F2398" s="811"/>
      <c r="G2398" s="1128"/>
      <c r="H2398" s="811"/>
      <c r="I2398" s="812"/>
    </row>
    <row r="2399" spans="1:9" s="786" customFormat="1" x14ac:dyDescent="0.25">
      <c r="A2399" s="1125"/>
      <c r="B2399" s="1126"/>
      <c r="C2399" s="1127"/>
      <c r="D2399" s="1127"/>
      <c r="E2399" s="1126"/>
      <c r="F2399" s="811"/>
      <c r="G2399" s="1128"/>
      <c r="H2399" s="811"/>
      <c r="I2399" s="812"/>
    </row>
    <row r="2400" spans="1:9" s="786" customFormat="1" x14ac:dyDescent="0.25">
      <c r="A2400" s="1125"/>
      <c r="B2400" s="1126"/>
      <c r="C2400" s="1127"/>
      <c r="D2400" s="1127"/>
      <c r="E2400" s="1126"/>
      <c r="F2400" s="811"/>
      <c r="G2400" s="1128"/>
      <c r="H2400" s="811"/>
      <c r="I2400" s="812"/>
    </row>
    <row r="2401" spans="1:9" s="786" customFormat="1" x14ac:dyDescent="0.25">
      <c r="A2401" s="1125"/>
      <c r="B2401" s="1126"/>
      <c r="C2401" s="1127"/>
      <c r="D2401" s="1127"/>
      <c r="E2401" s="1126"/>
      <c r="F2401" s="811"/>
      <c r="G2401" s="1128"/>
      <c r="H2401" s="811"/>
      <c r="I2401" s="812"/>
    </row>
    <row r="2402" spans="1:9" s="786" customFormat="1" x14ac:dyDescent="0.25">
      <c r="A2402" s="1125"/>
      <c r="B2402" s="1126"/>
      <c r="C2402" s="1127"/>
      <c r="D2402" s="1127"/>
      <c r="E2402" s="1126"/>
      <c r="F2402" s="811"/>
      <c r="G2402" s="1128"/>
      <c r="H2402" s="811"/>
      <c r="I2402" s="812"/>
    </row>
    <row r="2403" spans="1:9" s="786" customFormat="1" x14ac:dyDescent="0.25">
      <c r="A2403" s="1125"/>
      <c r="B2403" s="1126"/>
      <c r="C2403" s="1127"/>
      <c r="D2403" s="1127"/>
      <c r="E2403" s="1126"/>
      <c r="F2403" s="811"/>
      <c r="G2403" s="1128"/>
      <c r="H2403" s="811"/>
      <c r="I2403" s="812"/>
    </row>
    <row r="2404" spans="1:9" s="786" customFormat="1" x14ac:dyDescent="0.25">
      <c r="A2404" s="1125"/>
      <c r="B2404" s="1126"/>
      <c r="C2404" s="1127"/>
      <c r="D2404" s="1127"/>
      <c r="E2404" s="1126"/>
      <c r="F2404" s="811"/>
      <c r="G2404" s="1128"/>
      <c r="H2404" s="811"/>
      <c r="I2404" s="812"/>
    </row>
    <row r="2405" spans="1:9" s="786" customFormat="1" x14ac:dyDescent="0.25">
      <c r="A2405" s="1125"/>
      <c r="B2405" s="1126"/>
      <c r="C2405" s="1127"/>
      <c r="D2405" s="1127"/>
      <c r="E2405" s="1126"/>
      <c r="F2405" s="811"/>
      <c r="G2405" s="1128"/>
      <c r="H2405" s="811"/>
      <c r="I2405" s="812"/>
    </row>
    <row r="2406" spans="1:9" s="786" customFormat="1" x14ac:dyDescent="0.25">
      <c r="A2406" s="1125"/>
      <c r="B2406" s="1126"/>
      <c r="C2406" s="1127"/>
      <c r="D2406" s="1127"/>
      <c r="E2406" s="1126"/>
      <c r="F2406" s="811"/>
      <c r="G2406" s="1128"/>
      <c r="H2406" s="811"/>
      <c r="I2406" s="812"/>
    </row>
    <row r="2407" spans="1:9" s="786" customFormat="1" x14ac:dyDescent="0.25">
      <c r="A2407" s="1125"/>
      <c r="B2407" s="1126"/>
      <c r="C2407" s="1127"/>
      <c r="D2407" s="1127"/>
      <c r="E2407" s="1126"/>
      <c r="F2407" s="811"/>
      <c r="G2407" s="1128"/>
      <c r="H2407" s="811"/>
      <c r="I2407" s="812"/>
    </row>
    <row r="2408" spans="1:9" s="786" customFormat="1" x14ac:dyDescent="0.25">
      <c r="A2408" s="1125"/>
      <c r="B2408" s="1126"/>
      <c r="C2408" s="1127"/>
      <c r="D2408" s="1127"/>
      <c r="E2408" s="1126"/>
      <c r="F2408" s="811"/>
      <c r="G2408" s="1128"/>
      <c r="H2408" s="811"/>
      <c r="I2408" s="812"/>
    </row>
    <row r="2409" spans="1:9" s="786" customFormat="1" x14ac:dyDescent="0.25">
      <c r="A2409" s="1125"/>
      <c r="B2409" s="1126"/>
      <c r="C2409" s="1127"/>
      <c r="D2409" s="1127"/>
      <c r="E2409" s="1126"/>
      <c r="F2409" s="811"/>
      <c r="G2409" s="1128"/>
      <c r="H2409" s="811"/>
      <c r="I2409" s="812"/>
    </row>
    <row r="2410" spans="1:9" s="786" customFormat="1" x14ac:dyDescent="0.25">
      <c r="A2410" s="1125"/>
      <c r="B2410" s="1126"/>
      <c r="C2410" s="1127"/>
      <c r="D2410" s="1127"/>
      <c r="E2410" s="1126"/>
      <c r="F2410" s="811"/>
      <c r="G2410" s="1128"/>
      <c r="H2410" s="811"/>
      <c r="I2410" s="812"/>
    </row>
    <row r="2411" spans="1:9" s="786" customFormat="1" x14ac:dyDescent="0.25">
      <c r="A2411" s="1125"/>
      <c r="B2411" s="1126"/>
      <c r="C2411" s="1127"/>
      <c r="D2411" s="1127"/>
      <c r="E2411" s="1126"/>
      <c r="F2411" s="811"/>
      <c r="G2411" s="1128"/>
      <c r="H2411" s="811"/>
      <c r="I2411" s="812"/>
    </row>
    <row r="2412" spans="1:9" s="786" customFormat="1" x14ac:dyDescent="0.25">
      <c r="A2412" s="1125"/>
      <c r="B2412" s="1126"/>
      <c r="C2412" s="1127"/>
      <c r="D2412" s="1127"/>
      <c r="E2412" s="1126"/>
      <c r="F2412" s="811"/>
      <c r="G2412" s="1128"/>
      <c r="H2412" s="811"/>
      <c r="I2412" s="812"/>
    </row>
    <row r="2413" spans="1:9" s="786" customFormat="1" x14ac:dyDescent="0.25">
      <c r="A2413" s="1125"/>
      <c r="B2413" s="1126"/>
      <c r="C2413" s="1127"/>
      <c r="D2413" s="1127"/>
      <c r="E2413" s="1126"/>
      <c r="F2413" s="811"/>
      <c r="G2413" s="1128"/>
      <c r="H2413" s="811"/>
      <c r="I2413" s="812"/>
    </row>
    <row r="2414" spans="1:9" s="786" customFormat="1" x14ac:dyDescent="0.25">
      <c r="A2414" s="1125"/>
      <c r="B2414" s="1126"/>
      <c r="C2414" s="1127"/>
      <c r="D2414" s="1127"/>
      <c r="E2414" s="1126"/>
      <c r="F2414" s="811"/>
      <c r="G2414" s="1128"/>
      <c r="H2414" s="811"/>
      <c r="I2414" s="812"/>
    </row>
    <row r="2415" spans="1:9" s="786" customFormat="1" x14ac:dyDescent="0.25">
      <c r="A2415" s="1125"/>
      <c r="B2415" s="1126"/>
      <c r="C2415" s="1127"/>
      <c r="D2415" s="1127"/>
      <c r="E2415" s="1126"/>
      <c r="F2415" s="811"/>
      <c r="G2415" s="1128"/>
      <c r="H2415" s="811"/>
      <c r="I2415" s="812"/>
    </row>
    <row r="2416" spans="1:9" s="786" customFormat="1" x14ac:dyDescent="0.25">
      <c r="A2416" s="1125"/>
      <c r="B2416" s="1126"/>
      <c r="C2416" s="1127"/>
      <c r="D2416" s="1127"/>
      <c r="E2416" s="1126"/>
      <c r="F2416" s="811"/>
      <c r="G2416" s="1128"/>
      <c r="H2416" s="811"/>
      <c r="I2416" s="812"/>
    </row>
    <row r="2417" spans="1:9" s="786" customFormat="1" x14ac:dyDescent="0.25">
      <c r="A2417" s="1125"/>
      <c r="B2417" s="1126"/>
      <c r="C2417" s="1127"/>
      <c r="D2417" s="1127"/>
      <c r="E2417" s="1126"/>
      <c r="F2417" s="811"/>
      <c r="G2417" s="1128"/>
      <c r="H2417" s="811"/>
      <c r="I2417" s="812"/>
    </row>
    <row r="2418" spans="1:9" s="786" customFormat="1" x14ac:dyDescent="0.25">
      <c r="A2418" s="1125"/>
      <c r="B2418" s="1126"/>
      <c r="C2418" s="1127"/>
      <c r="D2418" s="1127"/>
      <c r="E2418" s="1126"/>
      <c r="F2418" s="811"/>
      <c r="G2418" s="1128"/>
      <c r="H2418" s="811"/>
      <c r="I2418" s="812"/>
    </row>
    <row r="2419" spans="1:9" s="786" customFormat="1" x14ac:dyDescent="0.25">
      <c r="A2419" s="1125"/>
      <c r="B2419" s="1126"/>
      <c r="C2419" s="1127"/>
      <c r="D2419" s="1127"/>
      <c r="E2419" s="1126"/>
      <c r="F2419" s="811"/>
      <c r="G2419" s="1128"/>
      <c r="H2419" s="811"/>
      <c r="I2419" s="812"/>
    </row>
    <row r="2420" spans="1:9" s="786" customFormat="1" x14ac:dyDescent="0.25">
      <c r="A2420" s="1125"/>
      <c r="B2420" s="1126"/>
      <c r="C2420" s="1127"/>
      <c r="D2420" s="1127"/>
      <c r="E2420" s="1126"/>
      <c r="F2420" s="811"/>
      <c r="G2420" s="1128"/>
      <c r="H2420" s="811"/>
      <c r="I2420" s="812"/>
    </row>
    <row r="2421" spans="1:9" s="786" customFormat="1" x14ac:dyDescent="0.25">
      <c r="A2421" s="1125"/>
      <c r="B2421" s="1126"/>
      <c r="C2421" s="1127"/>
      <c r="D2421" s="1127"/>
      <c r="E2421" s="1126"/>
      <c r="F2421" s="811"/>
      <c r="G2421" s="1128"/>
      <c r="H2421" s="811"/>
      <c r="I2421" s="812"/>
    </row>
    <row r="2422" spans="1:9" s="786" customFormat="1" x14ac:dyDescent="0.25">
      <c r="A2422" s="1125"/>
      <c r="B2422" s="1126"/>
      <c r="C2422" s="1127"/>
      <c r="D2422" s="1127"/>
      <c r="E2422" s="1126"/>
      <c r="F2422" s="811"/>
      <c r="G2422" s="1128"/>
      <c r="H2422" s="811"/>
      <c r="I2422" s="812"/>
    </row>
    <row r="2423" spans="1:9" s="786" customFormat="1" x14ac:dyDescent="0.25">
      <c r="A2423" s="1125"/>
      <c r="B2423" s="1126"/>
      <c r="C2423" s="1127"/>
      <c r="D2423" s="1127"/>
      <c r="E2423" s="1126"/>
      <c r="F2423" s="811"/>
      <c r="G2423" s="1128"/>
      <c r="H2423" s="811"/>
      <c r="I2423" s="812"/>
    </row>
    <row r="2424" spans="1:9" s="786" customFormat="1" x14ac:dyDescent="0.25">
      <c r="A2424" s="1125"/>
      <c r="B2424" s="1126"/>
      <c r="C2424" s="1127"/>
      <c r="D2424" s="1127"/>
      <c r="E2424" s="1126"/>
      <c r="F2424" s="811"/>
      <c r="G2424" s="1128"/>
      <c r="H2424" s="811"/>
      <c r="I2424" s="812"/>
    </row>
    <row r="2425" spans="1:9" s="786" customFormat="1" x14ac:dyDescent="0.25">
      <c r="A2425" s="1125"/>
      <c r="B2425" s="1126"/>
      <c r="C2425" s="1127"/>
      <c r="D2425" s="1127"/>
      <c r="E2425" s="1126"/>
      <c r="F2425" s="811"/>
      <c r="G2425" s="1128"/>
      <c r="H2425" s="811"/>
      <c r="I2425" s="812"/>
    </row>
    <row r="2426" spans="1:9" s="786" customFormat="1" x14ac:dyDescent="0.25">
      <c r="A2426" s="1125"/>
      <c r="B2426" s="1126"/>
      <c r="C2426" s="1127"/>
      <c r="D2426" s="1127"/>
      <c r="E2426" s="1126"/>
      <c r="F2426" s="811"/>
      <c r="G2426" s="1128"/>
      <c r="H2426" s="811"/>
      <c r="I2426" s="812"/>
    </row>
    <row r="2427" spans="1:9" s="786" customFormat="1" x14ac:dyDescent="0.25">
      <c r="A2427" s="1125"/>
      <c r="B2427" s="1126"/>
      <c r="C2427" s="1127"/>
      <c r="D2427" s="1127"/>
      <c r="E2427" s="1126"/>
      <c r="F2427" s="811"/>
      <c r="G2427" s="1128"/>
      <c r="H2427" s="811"/>
      <c r="I2427" s="812"/>
    </row>
    <row r="2428" spans="1:9" s="786" customFormat="1" x14ac:dyDescent="0.25">
      <c r="A2428" s="1125"/>
      <c r="B2428" s="1126"/>
      <c r="C2428" s="1127"/>
      <c r="D2428" s="1127"/>
      <c r="E2428" s="1126"/>
      <c r="F2428" s="811"/>
      <c r="G2428" s="1128"/>
      <c r="H2428" s="811"/>
      <c r="I2428" s="812"/>
    </row>
    <row r="2429" spans="1:9" s="786" customFormat="1" x14ac:dyDescent="0.25">
      <c r="A2429" s="1125"/>
      <c r="B2429" s="1126"/>
      <c r="C2429" s="1127"/>
      <c r="D2429" s="1127"/>
      <c r="E2429" s="1126"/>
      <c r="F2429" s="811"/>
      <c r="G2429" s="1128"/>
      <c r="H2429" s="811"/>
      <c r="I2429" s="812"/>
    </row>
    <row r="2430" spans="1:9" s="786" customFormat="1" x14ac:dyDescent="0.25">
      <c r="A2430" s="1125"/>
      <c r="B2430" s="1126"/>
      <c r="C2430" s="1127"/>
      <c r="D2430" s="1127"/>
      <c r="E2430" s="1126"/>
      <c r="F2430" s="811"/>
      <c r="G2430" s="1128"/>
      <c r="H2430" s="811"/>
      <c r="I2430" s="812"/>
    </row>
    <row r="2431" spans="1:9" s="786" customFormat="1" x14ac:dyDescent="0.25">
      <c r="A2431" s="1125"/>
      <c r="B2431" s="1126"/>
      <c r="C2431" s="1127"/>
      <c r="D2431" s="1127"/>
      <c r="E2431" s="1126"/>
      <c r="F2431" s="811"/>
      <c r="G2431" s="1128"/>
      <c r="H2431" s="811"/>
      <c r="I2431" s="812"/>
    </row>
    <row r="2432" spans="1:9" s="786" customFormat="1" x14ac:dyDescent="0.25">
      <c r="A2432" s="1125"/>
      <c r="B2432" s="1126"/>
      <c r="C2432" s="1127"/>
      <c r="D2432" s="1127"/>
      <c r="E2432" s="1126"/>
      <c r="F2432" s="811"/>
      <c r="G2432" s="1128"/>
      <c r="H2432" s="811"/>
      <c r="I2432" s="812"/>
    </row>
    <row r="2433" spans="1:9" s="786" customFormat="1" x14ac:dyDescent="0.25">
      <c r="A2433" s="1125"/>
      <c r="B2433" s="1126"/>
      <c r="C2433" s="1127"/>
      <c r="D2433" s="1127"/>
      <c r="E2433" s="1126"/>
      <c r="F2433" s="811"/>
      <c r="G2433" s="1128"/>
      <c r="H2433" s="811"/>
      <c r="I2433" s="812"/>
    </row>
    <row r="2434" spans="1:9" s="786" customFormat="1" x14ac:dyDescent="0.25">
      <c r="A2434" s="1125"/>
      <c r="B2434" s="1126"/>
      <c r="C2434" s="1127"/>
      <c r="D2434" s="1127"/>
      <c r="E2434" s="1126"/>
      <c r="F2434" s="811"/>
      <c r="G2434" s="1128"/>
      <c r="H2434" s="811"/>
      <c r="I2434" s="812"/>
    </row>
    <row r="2435" spans="1:9" s="786" customFormat="1" x14ac:dyDescent="0.25">
      <c r="A2435" s="1125"/>
      <c r="B2435" s="1126"/>
      <c r="C2435" s="1127"/>
      <c r="D2435" s="1127"/>
      <c r="E2435" s="1126"/>
      <c r="F2435" s="811"/>
      <c r="G2435" s="1128"/>
      <c r="H2435" s="811"/>
      <c r="I2435" s="812"/>
    </row>
    <row r="2436" spans="1:9" s="786" customFormat="1" x14ac:dyDescent="0.25">
      <c r="A2436" s="1125"/>
      <c r="B2436" s="1126"/>
      <c r="C2436" s="1127"/>
      <c r="D2436" s="1127"/>
      <c r="E2436" s="1126"/>
      <c r="F2436" s="811"/>
      <c r="G2436" s="1128"/>
      <c r="H2436" s="811"/>
      <c r="I2436" s="812"/>
    </row>
    <row r="2437" spans="1:9" s="786" customFormat="1" x14ac:dyDescent="0.25">
      <c r="A2437" s="1125"/>
      <c r="B2437" s="1126"/>
      <c r="C2437" s="1127"/>
      <c r="D2437" s="1127"/>
      <c r="E2437" s="1126"/>
      <c r="F2437" s="811"/>
      <c r="G2437" s="1128"/>
      <c r="H2437" s="811"/>
      <c r="I2437" s="812"/>
    </row>
    <row r="2438" spans="1:9" s="786" customFormat="1" x14ac:dyDescent="0.25">
      <c r="A2438" s="1125"/>
      <c r="B2438" s="1126"/>
      <c r="C2438" s="1127"/>
      <c r="D2438" s="1127"/>
      <c r="E2438" s="1126"/>
      <c r="F2438" s="811"/>
      <c r="G2438" s="1128"/>
      <c r="H2438" s="811"/>
      <c r="I2438" s="812"/>
    </row>
    <row r="2439" spans="1:9" s="786" customFormat="1" x14ac:dyDescent="0.25">
      <c r="A2439" s="1125"/>
      <c r="B2439" s="1126"/>
      <c r="C2439" s="1127"/>
      <c r="D2439" s="1127"/>
      <c r="E2439" s="1126"/>
      <c r="F2439" s="811"/>
      <c r="G2439" s="1128"/>
      <c r="H2439" s="811"/>
      <c r="I2439" s="812"/>
    </row>
    <row r="2440" spans="1:9" s="786" customFormat="1" x14ac:dyDescent="0.25">
      <c r="A2440" s="1125"/>
      <c r="B2440" s="1126"/>
      <c r="C2440" s="1127"/>
      <c r="D2440" s="1127"/>
      <c r="E2440" s="1126"/>
      <c r="F2440" s="811"/>
      <c r="G2440" s="1128"/>
      <c r="H2440" s="811"/>
      <c r="I2440" s="812"/>
    </row>
    <row r="2441" spans="1:9" s="786" customFormat="1" x14ac:dyDescent="0.25">
      <c r="A2441" s="1125"/>
      <c r="B2441" s="1126"/>
      <c r="C2441" s="1127"/>
      <c r="D2441" s="1127"/>
      <c r="E2441" s="1126"/>
      <c r="F2441" s="811"/>
      <c r="G2441" s="1128"/>
      <c r="H2441" s="811"/>
      <c r="I2441" s="812"/>
    </row>
    <row r="2442" spans="1:9" s="786" customFormat="1" x14ac:dyDescent="0.25">
      <c r="A2442" s="1125"/>
      <c r="B2442" s="1126"/>
      <c r="C2442" s="1127"/>
      <c r="D2442" s="1127"/>
      <c r="E2442" s="1126"/>
      <c r="F2442" s="811"/>
      <c r="G2442" s="1128"/>
      <c r="H2442" s="811"/>
      <c r="I2442" s="812"/>
    </row>
    <row r="2443" spans="1:9" s="786" customFormat="1" x14ac:dyDescent="0.25">
      <c r="A2443" s="1125"/>
      <c r="B2443" s="1126"/>
      <c r="C2443" s="1127"/>
      <c r="D2443" s="1127"/>
      <c r="E2443" s="1126"/>
      <c r="F2443" s="811"/>
      <c r="G2443" s="1128"/>
      <c r="H2443" s="811"/>
      <c r="I2443" s="812"/>
    </row>
    <row r="2444" spans="1:9" s="786" customFormat="1" x14ac:dyDescent="0.25">
      <c r="A2444" s="1125"/>
      <c r="B2444" s="1126"/>
      <c r="C2444" s="1127"/>
      <c r="D2444" s="1127"/>
      <c r="E2444" s="1126"/>
      <c r="F2444" s="811"/>
      <c r="G2444" s="1128"/>
      <c r="H2444" s="811"/>
      <c r="I2444" s="812"/>
    </row>
    <row r="2445" spans="1:9" s="786" customFormat="1" x14ac:dyDescent="0.25">
      <c r="A2445" s="1125"/>
      <c r="B2445" s="1126"/>
      <c r="C2445" s="1127"/>
      <c r="D2445" s="1127"/>
      <c r="E2445" s="1126"/>
      <c r="F2445" s="811"/>
      <c r="G2445" s="1128"/>
      <c r="H2445" s="811"/>
      <c r="I2445" s="812"/>
    </row>
    <row r="2446" spans="1:9" s="786" customFormat="1" x14ac:dyDescent="0.25">
      <c r="A2446" s="1125"/>
      <c r="B2446" s="1126"/>
      <c r="C2446" s="1127"/>
      <c r="D2446" s="1127"/>
      <c r="E2446" s="1126"/>
      <c r="F2446" s="811"/>
      <c r="G2446" s="1128"/>
      <c r="H2446" s="811"/>
      <c r="I2446" s="812"/>
    </row>
    <row r="2447" spans="1:9" s="786" customFormat="1" x14ac:dyDescent="0.25">
      <c r="A2447" s="1125"/>
      <c r="B2447" s="1126"/>
      <c r="C2447" s="1127"/>
      <c r="D2447" s="1127"/>
      <c r="E2447" s="1126"/>
      <c r="F2447" s="811"/>
      <c r="G2447" s="1128"/>
      <c r="H2447" s="811"/>
      <c r="I2447" s="812"/>
    </row>
    <row r="2448" spans="1:9" s="786" customFormat="1" x14ac:dyDescent="0.25">
      <c r="A2448" s="1125"/>
      <c r="B2448" s="1126"/>
      <c r="C2448" s="1127"/>
      <c r="D2448" s="1127"/>
      <c r="E2448" s="1126"/>
      <c r="F2448" s="811"/>
      <c r="G2448" s="1128"/>
      <c r="H2448" s="811"/>
      <c r="I2448" s="812"/>
    </row>
    <row r="2449" spans="1:9" s="786" customFormat="1" x14ac:dyDescent="0.25">
      <c r="A2449" s="1125"/>
      <c r="B2449" s="1126"/>
      <c r="C2449" s="1127"/>
      <c r="D2449" s="1127"/>
      <c r="E2449" s="1126"/>
      <c r="F2449" s="811"/>
      <c r="G2449" s="1128"/>
      <c r="H2449" s="811"/>
      <c r="I2449" s="812"/>
    </row>
    <row r="2450" spans="1:9" s="786" customFormat="1" x14ac:dyDescent="0.25">
      <c r="A2450" s="1125"/>
      <c r="B2450" s="1126"/>
      <c r="C2450" s="1127"/>
      <c r="D2450" s="1127"/>
      <c r="E2450" s="1126"/>
      <c r="F2450" s="811"/>
      <c r="G2450" s="1128"/>
      <c r="H2450" s="811"/>
      <c r="I2450" s="812"/>
    </row>
    <row r="2451" spans="1:9" s="786" customFormat="1" x14ac:dyDescent="0.25">
      <c r="A2451" s="1125"/>
      <c r="B2451" s="1126"/>
      <c r="C2451" s="1127"/>
      <c r="D2451" s="1127"/>
      <c r="E2451" s="1126"/>
      <c r="F2451" s="811"/>
      <c r="G2451" s="1128"/>
      <c r="H2451" s="811"/>
      <c r="I2451" s="812"/>
    </row>
    <row r="2452" spans="1:9" s="786" customFormat="1" x14ac:dyDescent="0.25">
      <c r="A2452" s="1125"/>
      <c r="B2452" s="1126"/>
      <c r="C2452" s="1127"/>
      <c r="D2452" s="1127"/>
      <c r="E2452" s="1126"/>
      <c r="F2452" s="811"/>
      <c r="G2452" s="1128"/>
      <c r="H2452" s="811"/>
      <c r="I2452" s="812"/>
    </row>
    <row r="2453" spans="1:9" s="786" customFormat="1" x14ac:dyDescent="0.25">
      <c r="A2453" s="1125"/>
      <c r="B2453" s="1126"/>
      <c r="C2453" s="1127"/>
      <c r="D2453" s="1127"/>
      <c r="E2453" s="1126"/>
      <c r="F2453" s="811"/>
      <c r="G2453" s="1128"/>
      <c r="H2453" s="811"/>
      <c r="I2453" s="812"/>
    </row>
    <row r="2454" spans="1:9" s="786" customFormat="1" x14ac:dyDescent="0.25">
      <c r="A2454" s="1125"/>
      <c r="B2454" s="1126"/>
      <c r="C2454" s="1127"/>
      <c r="D2454" s="1127"/>
      <c r="E2454" s="1126"/>
      <c r="F2454" s="811"/>
      <c r="G2454" s="1128"/>
      <c r="H2454" s="811"/>
      <c r="I2454" s="812"/>
    </row>
    <row r="2455" spans="1:9" s="786" customFormat="1" x14ac:dyDescent="0.25">
      <c r="A2455" s="1125"/>
      <c r="B2455" s="1126"/>
      <c r="C2455" s="1127"/>
      <c r="D2455" s="1127"/>
      <c r="E2455" s="1126"/>
      <c r="F2455" s="811"/>
      <c r="G2455" s="1128"/>
      <c r="H2455" s="811"/>
      <c r="I2455" s="812"/>
    </row>
    <row r="2456" spans="1:9" s="786" customFormat="1" x14ac:dyDescent="0.25">
      <c r="A2456" s="1125"/>
      <c r="B2456" s="1126"/>
      <c r="C2456" s="1127"/>
      <c r="D2456" s="1127"/>
      <c r="E2456" s="1126"/>
      <c r="F2456" s="811"/>
      <c r="G2456" s="1128"/>
      <c r="H2456" s="811"/>
      <c r="I2456" s="812"/>
    </row>
    <row r="2457" spans="1:9" s="786" customFormat="1" x14ac:dyDescent="0.25">
      <c r="A2457" s="1125"/>
      <c r="B2457" s="1126"/>
      <c r="C2457" s="1127"/>
      <c r="D2457" s="1127"/>
      <c r="E2457" s="1126"/>
      <c r="F2457" s="811"/>
      <c r="G2457" s="1128"/>
      <c r="H2457" s="811"/>
      <c r="I2457" s="812"/>
    </row>
    <row r="2458" spans="1:9" s="786" customFormat="1" x14ac:dyDescent="0.25">
      <c r="A2458" s="1125"/>
      <c r="B2458" s="1126"/>
      <c r="C2458" s="1127"/>
      <c r="D2458" s="1127"/>
      <c r="E2458" s="1126"/>
      <c r="F2458" s="811"/>
      <c r="G2458" s="1128"/>
      <c r="H2458" s="811"/>
      <c r="I2458" s="812"/>
    </row>
    <row r="2459" spans="1:9" s="786" customFormat="1" x14ac:dyDescent="0.25">
      <c r="A2459" s="1125"/>
      <c r="B2459" s="1126"/>
      <c r="C2459" s="1127"/>
      <c r="D2459" s="1127"/>
      <c r="E2459" s="1126"/>
      <c r="F2459" s="811"/>
      <c r="G2459" s="1128"/>
      <c r="H2459" s="811"/>
      <c r="I2459" s="812"/>
    </row>
    <row r="2460" spans="1:9" s="786" customFormat="1" x14ac:dyDescent="0.25">
      <c r="A2460" s="1125"/>
      <c r="B2460" s="1126"/>
      <c r="C2460" s="1127"/>
      <c r="D2460" s="1127"/>
      <c r="E2460" s="1126"/>
      <c r="F2460" s="811"/>
      <c r="G2460" s="1128"/>
      <c r="H2460" s="811"/>
      <c r="I2460" s="812"/>
    </row>
    <row r="2461" spans="1:9" s="786" customFormat="1" x14ac:dyDescent="0.25">
      <c r="A2461" s="1125"/>
      <c r="B2461" s="1126"/>
      <c r="C2461" s="1127"/>
      <c r="D2461" s="1127"/>
      <c r="E2461" s="1126"/>
      <c r="F2461" s="811"/>
      <c r="G2461" s="1128"/>
      <c r="H2461" s="811"/>
      <c r="I2461" s="812"/>
    </row>
    <row r="2462" spans="1:9" s="786" customFormat="1" x14ac:dyDescent="0.25">
      <c r="A2462" s="1125"/>
      <c r="B2462" s="1126"/>
      <c r="C2462" s="1127"/>
      <c r="D2462" s="1127"/>
      <c r="E2462" s="1126"/>
      <c r="F2462" s="811"/>
      <c r="G2462" s="1128"/>
      <c r="H2462" s="811"/>
      <c r="I2462" s="812"/>
    </row>
    <row r="2463" spans="1:9" s="786" customFormat="1" x14ac:dyDescent="0.25">
      <c r="A2463" s="1125"/>
      <c r="B2463" s="1126"/>
      <c r="C2463" s="1127"/>
      <c r="D2463" s="1127"/>
      <c r="E2463" s="1126"/>
      <c r="F2463" s="811"/>
      <c r="G2463" s="1128"/>
      <c r="H2463" s="811"/>
      <c r="I2463" s="812"/>
    </row>
    <row r="2464" spans="1:9" s="786" customFormat="1" x14ac:dyDescent="0.25">
      <c r="A2464" s="1125"/>
      <c r="B2464" s="1126"/>
      <c r="C2464" s="1127"/>
      <c r="D2464" s="1127"/>
      <c r="E2464" s="1126"/>
      <c r="F2464" s="811"/>
      <c r="G2464" s="1128"/>
      <c r="H2464" s="811"/>
      <c r="I2464" s="812"/>
    </row>
    <row r="2465" spans="1:9" s="786" customFormat="1" x14ac:dyDescent="0.25">
      <c r="A2465" s="1125"/>
      <c r="B2465" s="1126"/>
      <c r="C2465" s="1127"/>
      <c r="D2465" s="1127"/>
      <c r="E2465" s="1126"/>
      <c r="F2465" s="811"/>
      <c r="G2465" s="1128"/>
      <c r="H2465" s="811"/>
      <c r="I2465" s="812"/>
    </row>
    <row r="2466" spans="1:9" s="786" customFormat="1" x14ac:dyDescent="0.25">
      <c r="A2466" s="1125"/>
      <c r="B2466" s="1126"/>
      <c r="C2466" s="1127"/>
      <c r="D2466" s="1127"/>
      <c r="E2466" s="1126"/>
      <c r="F2466" s="811"/>
      <c r="G2466" s="1128"/>
      <c r="H2466" s="811"/>
      <c r="I2466" s="812"/>
    </row>
    <row r="2467" spans="1:9" s="786" customFormat="1" x14ac:dyDescent="0.25">
      <c r="A2467" s="1125"/>
      <c r="B2467" s="1126"/>
      <c r="C2467" s="1127"/>
      <c r="D2467" s="1127"/>
      <c r="E2467" s="1126"/>
      <c r="F2467" s="811"/>
      <c r="G2467" s="1128"/>
      <c r="H2467" s="811"/>
      <c r="I2467" s="812"/>
    </row>
    <row r="2468" spans="1:9" s="786" customFormat="1" x14ac:dyDescent="0.25">
      <c r="A2468" s="1125"/>
      <c r="B2468" s="1126"/>
      <c r="C2468" s="1127"/>
      <c r="D2468" s="1127"/>
      <c r="E2468" s="1126"/>
      <c r="F2468" s="811"/>
      <c r="G2468" s="1128"/>
      <c r="H2468" s="811"/>
      <c r="I2468" s="812"/>
    </row>
    <row r="2469" spans="1:9" s="786" customFormat="1" x14ac:dyDescent="0.25">
      <c r="A2469" s="1125"/>
      <c r="B2469" s="1126"/>
      <c r="C2469" s="1127"/>
      <c r="D2469" s="1127"/>
      <c r="E2469" s="1126"/>
      <c r="F2469" s="811"/>
      <c r="G2469" s="1128"/>
      <c r="H2469" s="811"/>
      <c r="I2469" s="812"/>
    </row>
    <row r="2470" spans="1:9" s="786" customFormat="1" x14ac:dyDescent="0.25">
      <c r="A2470" s="1125"/>
      <c r="B2470" s="1126"/>
      <c r="C2470" s="1127"/>
      <c r="D2470" s="1127"/>
      <c r="E2470" s="1126"/>
      <c r="F2470" s="811"/>
      <c r="G2470" s="1128"/>
      <c r="H2470" s="811"/>
      <c r="I2470" s="812"/>
    </row>
    <row r="2471" spans="1:9" s="786" customFormat="1" x14ac:dyDescent="0.25">
      <c r="A2471" s="1125"/>
      <c r="B2471" s="1126"/>
      <c r="C2471" s="1127"/>
      <c r="D2471" s="1127"/>
      <c r="E2471" s="1126"/>
      <c r="F2471" s="811"/>
      <c r="G2471" s="1128"/>
      <c r="H2471" s="811"/>
      <c r="I2471" s="812"/>
    </row>
    <row r="2472" spans="1:9" s="786" customFormat="1" x14ac:dyDescent="0.25">
      <c r="A2472" s="1125"/>
      <c r="B2472" s="1126"/>
      <c r="C2472" s="1127"/>
      <c r="D2472" s="1127"/>
      <c r="E2472" s="1126"/>
      <c r="F2472" s="811"/>
      <c r="G2472" s="1128"/>
      <c r="H2472" s="811"/>
      <c r="I2472" s="812"/>
    </row>
    <row r="2473" spans="1:9" s="786" customFormat="1" x14ac:dyDescent="0.25">
      <c r="A2473" s="1125"/>
      <c r="B2473" s="1126"/>
      <c r="C2473" s="1127"/>
      <c r="D2473" s="1127"/>
      <c r="E2473" s="1126"/>
      <c r="F2473" s="811"/>
      <c r="G2473" s="1128"/>
      <c r="H2473" s="811"/>
      <c r="I2473" s="812"/>
    </row>
    <row r="2474" spans="1:9" s="786" customFormat="1" x14ac:dyDescent="0.25">
      <c r="A2474" s="1125"/>
      <c r="B2474" s="1126"/>
      <c r="C2474" s="1127"/>
      <c r="D2474" s="1127"/>
      <c r="E2474" s="1126"/>
      <c r="F2474" s="811"/>
      <c r="G2474" s="1128"/>
      <c r="H2474" s="811"/>
      <c r="I2474" s="812"/>
    </row>
    <row r="2475" spans="1:9" s="786" customFormat="1" x14ac:dyDescent="0.25">
      <c r="A2475" s="1125"/>
      <c r="B2475" s="1126"/>
      <c r="C2475" s="1127"/>
      <c r="D2475" s="1127"/>
      <c r="E2475" s="1126"/>
      <c r="F2475" s="811"/>
      <c r="G2475" s="1128"/>
      <c r="H2475" s="811"/>
      <c r="I2475" s="812"/>
    </row>
    <row r="2476" spans="1:9" s="786" customFormat="1" x14ac:dyDescent="0.25">
      <c r="A2476" s="1125"/>
      <c r="B2476" s="1126"/>
      <c r="C2476" s="1127"/>
      <c r="D2476" s="1127"/>
      <c r="E2476" s="1126"/>
      <c r="F2476" s="811"/>
      <c r="G2476" s="1128"/>
      <c r="H2476" s="811"/>
      <c r="I2476" s="812"/>
    </row>
    <row r="2477" spans="1:9" s="786" customFormat="1" x14ac:dyDescent="0.25">
      <c r="A2477" s="1125"/>
      <c r="B2477" s="1126"/>
      <c r="C2477" s="1127"/>
      <c r="D2477" s="1127"/>
      <c r="E2477" s="1126"/>
      <c r="F2477" s="811"/>
      <c r="G2477" s="1128"/>
      <c r="H2477" s="811"/>
      <c r="I2477" s="812"/>
    </row>
    <row r="2478" spans="1:9" s="786" customFormat="1" x14ac:dyDescent="0.25">
      <c r="A2478" s="1125"/>
      <c r="B2478" s="1126"/>
      <c r="C2478" s="1127"/>
      <c r="D2478" s="1127"/>
      <c r="E2478" s="1126"/>
      <c r="F2478" s="811"/>
      <c r="G2478" s="1128"/>
      <c r="H2478" s="811"/>
      <c r="I2478" s="812"/>
    </row>
    <row r="2479" spans="1:9" s="786" customFormat="1" x14ac:dyDescent="0.25">
      <c r="A2479" s="1125"/>
      <c r="B2479" s="1126"/>
      <c r="C2479" s="1127"/>
      <c r="D2479" s="1127"/>
      <c r="E2479" s="1126"/>
      <c r="F2479" s="811"/>
      <c r="G2479" s="1128"/>
      <c r="H2479" s="811"/>
      <c r="I2479" s="812"/>
    </row>
    <row r="2480" spans="1:9" s="786" customFormat="1" x14ac:dyDescent="0.25">
      <c r="A2480" s="1125"/>
      <c r="B2480" s="1126"/>
      <c r="C2480" s="1127"/>
      <c r="D2480" s="1127"/>
      <c r="E2480" s="1126"/>
      <c r="F2480" s="811"/>
      <c r="G2480" s="1128"/>
      <c r="H2480" s="811"/>
      <c r="I2480" s="812"/>
    </row>
    <row r="2481" spans="1:9" s="786" customFormat="1" x14ac:dyDescent="0.25">
      <c r="A2481" s="1125"/>
      <c r="B2481" s="1126"/>
      <c r="C2481" s="1127"/>
      <c r="D2481" s="1127"/>
      <c r="E2481" s="1126"/>
      <c r="F2481" s="811"/>
      <c r="G2481" s="1128"/>
      <c r="H2481" s="811"/>
      <c r="I2481" s="812"/>
    </row>
    <row r="2482" spans="1:9" s="786" customFormat="1" x14ac:dyDescent="0.25">
      <c r="A2482" s="1125"/>
      <c r="B2482" s="1126"/>
      <c r="C2482" s="1127"/>
      <c r="D2482" s="1127"/>
      <c r="E2482" s="1126"/>
      <c r="F2482" s="811"/>
      <c r="G2482" s="1128"/>
      <c r="H2482" s="811"/>
      <c r="I2482" s="812"/>
    </row>
    <row r="2483" spans="1:9" s="786" customFormat="1" x14ac:dyDescent="0.25">
      <c r="A2483" s="1125"/>
      <c r="B2483" s="1126"/>
      <c r="C2483" s="1127"/>
      <c r="D2483" s="1127"/>
      <c r="E2483" s="1126"/>
      <c r="F2483" s="811"/>
      <c r="G2483" s="1128"/>
      <c r="H2483" s="811"/>
      <c r="I2483" s="812"/>
    </row>
    <row r="2484" spans="1:9" s="786" customFormat="1" x14ac:dyDescent="0.25">
      <c r="A2484" s="1125"/>
      <c r="B2484" s="1126"/>
      <c r="C2484" s="1127"/>
      <c r="D2484" s="1127"/>
      <c r="E2484" s="1126"/>
      <c r="F2484" s="811"/>
      <c r="G2484" s="1128"/>
      <c r="H2484" s="811"/>
      <c r="I2484" s="812"/>
    </row>
    <row r="2485" spans="1:9" s="786" customFormat="1" x14ac:dyDescent="0.25">
      <c r="A2485" s="1125"/>
      <c r="B2485" s="1126"/>
      <c r="C2485" s="1127"/>
      <c r="D2485" s="1127"/>
      <c r="E2485" s="1126"/>
      <c r="F2485" s="811"/>
      <c r="G2485" s="1128"/>
      <c r="H2485" s="811"/>
      <c r="I2485" s="812"/>
    </row>
    <row r="2486" spans="1:9" s="786" customFormat="1" x14ac:dyDescent="0.25">
      <c r="A2486" s="1125"/>
      <c r="B2486" s="1126"/>
      <c r="C2486" s="1127"/>
      <c r="D2486" s="1127"/>
      <c r="E2486" s="1126"/>
      <c r="F2486" s="811"/>
      <c r="G2486" s="1128"/>
      <c r="H2486" s="811"/>
      <c r="I2486" s="812"/>
    </row>
    <row r="2487" spans="1:9" s="786" customFormat="1" x14ac:dyDescent="0.25">
      <c r="A2487" s="1125"/>
      <c r="B2487" s="1126"/>
      <c r="C2487" s="1127"/>
      <c r="D2487" s="1127"/>
      <c r="E2487" s="1126"/>
      <c r="F2487" s="811"/>
      <c r="G2487" s="1128"/>
      <c r="H2487" s="811"/>
      <c r="I2487" s="812"/>
    </row>
    <row r="2488" spans="1:9" s="786" customFormat="1" x14ac:dyDescent="0.25">
      <c r="A2488" s="1125"/>
      <c r="B2488" s="1126"/>
      <c r="C2488" s="1127"/>
      <c r="D2488" s="1127"/>
      <c r="E2488" s="1126"/>
      <c r="F2488" s="811"/>
      <c r="G2488" s="1128"/>
      <c r="H2488" s="811"/>
      <c r="I2488" s="812"/>
    </row>
    <row r="2489" spans="1:9" s="786" customFormat="1" x14ac:dyDescent="0.25">
      <c r="A2489" s="1125"/>
      <c r="B2489" s="1126"/>
      <c r="C2489" s="1127"/>
      <c r="D2489" s="1127"/>
      <c r="E2489" s="1126"/>
      <c r="F2489" s="811"/>
      <c r="G2489" s="1128"/>
      <c r="H2489" s="811"/>
      <c r="I2489" s="812"/>
    </row>
    <row r="2490" spans="1:9" s="786" customFormat="1" x14ac:dyDescent="0.25">
      <c r="A2490" s="1125"/>
      <c r="B2490" s="1126"/>
      <c r="C2490" s="1127"/>
      <c r="D2490" s="1127"/>
      <c r="E2490" s="1126"/>
      <c r="F2490" s="811"/>
      <c r="G2490" s="1128"/>
      <c r="H2490" s="811"/>
      <c r="I2490" s="812"/>
    </row>
    <row r="2491" spans="1:9" s="786" customFormat="1" x14ac:dyDescent="0.25">
      <c r="A2491" s="1125"/>
      <c r="B2491" s="1126"/>
      <c r="C2491" s="1127"/>
      <c r="D2491" s="1127"/>
      <c r="E2491" s="1126"/>
      <c r="F2491" s="811"/>
      <c r="G2491" s="1128"/>
      <c r="H2491" s="811"/>
      <c r="I2491" s="812"/>
    </row>
    <row r="2492" spans="1:9" s="786" customFormat="1" x14ac:dyDescent="0.25">
      <c r="A2492" s="1125"/>
      <c r="B2492" s="1126"/>
      <c r="C2492" s="1127"/>
      <c r="D2492" s="1127"/>
      <c r="E2492" s="1126"/>
      <c r="F2492" s="811"/>
      <c r="G2492" s="1128"/>
      <c r="H2492" s="811"/>
      <c r="I2492" s="812"/>
    </row>
    <row r="2493" spans="1:9" s="786" customFormat="1" x14ac:dyDescent="0.25">
      <c r="A2493" s="1125"/>
      <c r="B2493" s="1126"/>
      <c r="C2493" s="1127"/>
      <c r="D2493" s="1127"/>
      <c r="E2493" s="1126"/>
      <c r="F2493" s="811"/>
      <c r="G2493" s="1128"/>
      <c r="H2493" s="811"/>
      <c r="I2493" s="812"/>
    </row>
    <row r="2494" spans="1:9" s="786" customFormat="1" x14ac:dyDescent="0.25">
      <c r="A2494" s="1125"/>
      <c r="B2494" s="1126"/>
      <c r="C2494" s="1127"/>
      <c r="D2494" s="1127"/>
      <c r="E2494" s="1126"/>
      <c r="F2494" s="811"/>
      <c r="G2494" s="1128"/>
      <c r="H2494" s="811"/>
      <c r="I2494" s="812"/>
    </row>
    <row r="2495" spans="1:9" s="786" customFormat="1" x14ac:dyDescent="0.25">
      <c r="A2495" s="1125"/>
      <c r="B2495" s="1126"/>
      <c r="C2495" s="1127"/>
      <c r="D2495" s="1127"/>
      <c r="E2495" s="1126"/>
      <c r="F2495" s="811"/>
      <c r="G2495" s="1128"/>
      <c r="H2495" s="811"/>
      <c r="I2495" s="812"/>
    </row>
    <row r="2496" spans="1:9" s="786" customFormat="1" x14ac:dyDescent="0.25">
      <c r="A2496" s="1125"/>
      <c r="B2496" s="1126"/>
      <c r="C2496" s="1127"/>
      <c r="D2496" s="1127"/>
      <c r="E2496" s="1126"/>
      <c r="F2496" s="811"/>
      <c r="G2496" s="1128"/>
      <c r="H2496" s="811"/>
      <c r="I2496" s="812"/>
    </row>
    <row r="2497" spans="1:9" s="786" customFormat="1" x14ac:dyDescent="0.25">
      <c r="A2497" s="1125"/>
      <c r="B2497" s="1126"/>
      <c r="C2497" s="1127"/>
      <c r="D2497" s="1127"/>
      <c r="E2497" s="1126"/>
      <c r="F2497" s="811"/>
      <c r="G2497" s="1128"/>
      <c r="H2497" s="811"/>
      <c r="I2497" s="812"/>
    </row>
    <row r="2498" spans="1:9" s="786" customFormat="1" x14ac:dyDescent="0.25">
      <c r="A2498" s="1125"/>
      <c r="B2498" s="1126"/>
      <c r="C2498" s="1127"/>
      <c r="D2498" s="1127"/>
      <c r="E2498" s="1126"/>
      <c r="F2498" s="811"/>
      <c r="G2498" s="1128"/>
      <c r="H2498" s="811"/>
      <c r="I2498" s="812"/>
    </row>
    <row r="2499" spans="1:9" s="786" customFormat="1" x14ac:dyDescent="0.25">
      <c r="A2499" s="1125"/>
      <c r="B2499" s="1126"/>
      <c r="C2499" s="1127"/>
      <c r="D2499" s="1127"/>
      <c r="E2499" s="1126"/>
      <c r="F2499" s="811"/>
      <c r="G2499" s="1128"/>
      <c r="H2499" s="811"/>
      <c r="I2499" s="812"/>
    </row>
    <row r="2500" spans="1:9" s="786" customFormat="1" x14ac:dyDescent="0.25">
      <c r="A2500" s="1125"/>
      <c r="B2500" s="1126"/>
      <c r="C2500" s="1127"/>
      <c r="D2500" s="1127"/>
      <c r="E2500" s="1126"/>
      <c r="F2500" s="811"/>
      <c r="G2500" s="1128"/>
      <c r="H2500" s="811"/>
      <c r="I2500" s="812"/>
    </row>
    <row r="2501" spans="1:9" s="786" customFormat="1" x14ac:dyDescent="0.25">
      <c r="A2501" s="1125"/>
      <c r="B2501" s="1126"/>
      <c r="C2501" s="1127"/>
      <c r="D2501" s="1127"/>
      <c r="E2501" s="1126"/>
      <c r="F2501" s="811"/>
      <c r="G2501" s="1128"/>
      <c r="H2501" s="811"/>
      <c r="I2501" s="812"/>
    </row>
    <row r="2502" spans="1:9" s="786" customFormat="1" x14ac:dyDescent="0.25">
      <c r="A2502" s="1125"/>
      <c r="B2502" s="1126"/>
      <c r="C2502" s="1127"/>
      <c r="D2502" s="1127"/>
      <c r="E2502" s="1126"/>
      <c r="F2502" s="811"/>
      <c r="G2502" s="1128"/>
      <c r="H2502" s="811"/>
      <c r="I2502" s="812"/>
    </row>
    <row r="2503" spans="1:9" s="786" customFormat="1" x14ac:dyDescent="0.25">
      <c r="A2503" s="1125"/>
      <c r="B2503" s="1126"/>
      <c r="C2503" s="1127"/>
      <c r="D2503" s="1127"/>
      <c r="E2503" s="1126"/>
      <c r="F2503" s="811"/>
      <c r="G2503" s="1128"/>
      <c r="H2503" s="811"/>
      <c r="I2503" s="812"/>
    </row>
    <row r="2504" spans="1:9" s="786" customFormat="1" x14ac:dyDescent="0.25">
      <c r="A2504" s="1125"/>
      <c r="B2504" s="1126"/>
      <c r="C2504" s="1127"/>
      <c r="D2504" s="1127"/>
      <c r="E2504" s="1126"/>
      <c r="F2504" s="811"/>
      <c r="G2504" s="1128"/>
      <c r="H2504" s="811"/>
      <c r="I2504" s="812"/>
    </row>
    <row r="2505" spans="1:9" s="786" customFormat="1" x14ac:dyDescent="0.25">
      <c r="A2505" s="1125"/>
      <c r="B2505" s="1126"/>
      <c r="C2505" s="1127"/>
      <c r="D2505" s="1127"/>
      <c r="E2505" s="1126"/>
      <c r="F2505" s="811"/>
      <c r="G2505" s="1128"/>
      <c r="H2505" s="811"/>
      <c r="I2505" s="812"/>
    </row>
    <row r="2506" spans="1:9" s="786" customFormat="1" x14ac:dyDescent="0.25">
      <c r="A2506" s="1125"/>
      <c r="B2506" s="1126"/>
      <c r="C2506" s="1127"/>
      <c r="D2506" s="1127"/>
      <c r="E2506" s="1126"/>
      <c r="F2506" s="811"/>
      <c r="G2506" s="1128"/>
      <c r="H2506" s="811"/>
      <c r="I2506" s="812"/>
    </row>
    <row r="2507" spans="1:9" s="786" customFormat="1" x14ac:dyDescent="0.25">
      <c r="A2507" s="1125"/>
      <c r="B2507" s="1126"/>
      <c r="C2507" s="1127"/>
      <c r="D2507" s="1127"/>
      <c r="E2507" s="1126"/>
      <c r="F2507" s="811"/>
      <c r="G2507" s="1128"/>
      <c r="H2507" s="811"/>
      <c r="I2507" s="812"/>
    </row>
    <row r="2508" spans="1:9" s="786" customFormat="1" x14ac:dyDescent="0.25">
      <c r="A2508" s="1125"/>
      <c r="B2508" s="1126"/>
      <c r="C2508" s="1127"/>
      <c r="D2508" s="1127"/>
      <c r="E2508" s="1126"/>
      <c r="F2508" s="811"/>
      <c r="G2508" s="1128"/>
      <c r="H2508" s="811"/>
      <c r="I2508" s="812"/>
    </row>
    <row r="2509" spans="1:9" s="786" customFormat="1" x14ac:dyDescent="0.25">
      <c r="A2509" s="1125"/>
      <c r="B2509" s="1126"/>
      <c r="C2509" s="1127"/>
      <c r="D2509" s="1127"/>
      <c r="E2509" s="1126"/>
      <c r="F2509" s="811"/>
      <c r="G2509" s="1128"/>
      <c r="H2509" s="811"/>
      <c r="I2509" s="812"/>
    </row>
    <row r="2510" spans="1:9" s="786" customFormat="1" x14ac:dyDescent="0.25">
      <c r="A2510" s="1125"/>
      <c r="B2510" s="1126"/>
      <c r="C2510" s="1127"/>
      <c r="D2510" s="1127"/>
      <c r="E2510" s="1126"/>
      <c r="F2510" s="811"/>
      <c r="G2510" s="1128"/>
      <c r="H2510" s="811"/>
      <c r="I2510" s="812"/>
    </row>
    <row r="2511" spans="1:9" s="786" customFormat="1" x14ac:dyDescent="0.25">
      <c r="A2511" s="1125"/>
      <c r="B2511" s="1126"/>
      <c r="C2511" s="1127"/>
      <c r="D2511" s="1127"/>
      <c r="E2511" s="1126"/>
      <c r="F2511" s="811"/>
      <c r="G2511" s="1128"/>
      <c r="H2511" s="811"/>
      <c r="I2511" s="812"/>
    </row>
    <row r="2512" spans="1:9" s="786" customFormat="1" x14ac:dyDescent="0.25">
      <c r="A2512" s="1125"/>
      <c r="B2512" s="1126"/>
      <c r="C2512" s="1127"/>
      <c r="D2512" s="1127"/>
      <c r="E2512" s="1126"/>
      <c r="F2512" s="811"/>
      <c r="G2512" s="1128"/>
      <c r="H2512" s="811"/>
      <c r="I2512" s="812"/>
    </row>
    <row r="2513" spans="1:9" s="786" customFormat="1" x14ac:dyDescent="0.25">
      <c r="A2513" s="1125"/>
      <c r="B2513" s="1126"/>
      <c r="C2513" s="1127"/>
      <c r="D2513" s="1127"/>
      <c r="E2513" s="1126"/>
      <c r="F2513" s="811"/>
      <c r="G2513" s="1128"/>
      <c r="H2513" s="811"/>
      <c r="I2513" s="812"/>
    </row>
    <row r="2514" spans="1:9" s="786" customFormat="1" x14ac:dyDescent="0.25">
      <c r="A2514" s="1125"/>
      <c r="B2514" s="1126"/>
      <c r="C2514" s="1127"/>
      <c r="D2514" s="1127"/>
      <c r="E2514" s="1126"/>
      <c r="F2514" s="811"/>
      <c r="G2514" s="1128"/>
      <c r="H2514" s="811"/>
      <c r="I2514" s="812"/>
    </row>
    <row r="2515" spans="1:9" s="786" customFormat="1" x14ac:dyDescent="0.25">
      <c r="A2515" s="1125"/>
      <c r="B2515" s="1126"/>
      <c r="C2515" s="1127"/>
      <c r="D2515" s="1127"/>
      <c r="E2515" s="1126"/>
      <c r="F2515" s="811"/>
      <c r="G2515" s="1128"/>
      <c r="H2515" s="811"/>
      <c r="I2515" s="812"/>
    </row>
    <row r="2516" spans="1:9" s="786" customFormat="1" x14ac:dyDescent="0.25">
      <c r="A2516" s="1125"/>
      <c r="B2516" s="1126"/>
      <c r="C2516" s="1127"/>
      <c r="D2516" s="1127"/>
      <c r="E2516" s="1126"/>
      <c r="F2516" s="811"/>
      <c r="G2516" s="1128"/>
      <c r="H2516" s="811"/>
      <c r="I2516" s="812"/>
    </row>
    <row r="2517" spans="1:9" s="786" customFormat="1" x14ac:dyDescent="0.25">
      <c r="A2517" s="1125"/>
      <c r="B2517" s="1126"/>
      <c r="C2517" s="1127"/>
      <c r="D2517" s="1127"/>
      <c r="E2517" s="1126"/>
      <c r="F2517" s="811"/>
      <c r="G2517" s="1128"/>
      <c r="H2517" s="811"/>
      <c r="I2517" s="812"/>
    </row>
    <row r="2518" spans="1:9" s="786" customFormat="1" x14ac:dyDescent="0.25">
      <c r="A2518" s="1125"/>
      <c r="B2518" s="1126"/>
      <c r="C2518" s="1127"/>
      <c r="D2518" s="1127"/>
      <c r="E2518" s="1126"/>
      <c r="F2518" s="811"/>
      <c r="G2518" s="1128"/>
      <c r="H2518" s="811"/>
      <c r="I2518" s="812"/>
    </row>
    <row r="2519" spans="1:9" s="786" customFormat="1" x14ac:dyDescent="0.25">
      <c r="A2519" s="1125"/>
      <c r="B2519" s="1126"/>
      <c r="C2519" s="1127"/>
      <c r="D2519" s="1127"/>
      <c r="E2519" s="1126"/>
      <c r="F2519" s="811"/>
      <c r="G2519" s="1128"/>
      <c r="H2519" s="811"/>
      <c r="I2519" s="812"/>
    </row>
    <row r="2520" spans="1:9" s="786" customFormat="1" x14ac:dyDescent="0.25">
      <c r="A2520" s="1125"/>
      <c r="B2520" s="1126"/>
      <c r="C2520" s="1127"/>
      <c r="D2520" s="1127"/>
      <c r="E2520" s="1126"/>
      <c r="F2520" s="811"/>
      <c r="G2520" s="1128"/>
      <c r="H2520" s="811"/>
      <c r="I2520" s="812"/>
    </row>
    <row r="2521" spans="1:9" s="786" customFormat="1" x14ac:dyDescent="0.25">
      <c r="A2521" s="1125"/>
      <c r="B2521" s="1126"/>
      <c r="C2521" s="1127"/>
      <c r="D2521" s="1127"/>
      <c r="E2521" s="1126"/>
      <c r="F2521" s="811"/>
      <c r="G2521" s="1128"/>
      <c r="H2521" s="811"/>
      <c r="I2521" s="812"/>
    </row>
    <row r="2522" spans="1:9" s="786" customFormat="1" x14ac:dyDescent="0.25">
      <c r="A2522" s="1125"/>
      <c r="B2522" s="1126"/>
      <c r="C2522" s="1127"/>
      <c r="D2522" s="1127"/>
      <c r="E2522" s="1126"/>
      <c r="F2522" s="811"/>
      <c r="G2522" s="1128"/>
      <c r="H2522" s="811"/>
      <c r="I2522" s="812"/>
    </row>
    <row r="2523" spans="1:9" s="786" customFormat="1" x14ac:dyDescent="0.25">
      <c r="A2523" s="1125"/>
      <c r="B2523" s="1126"/>
      <c r="C2523" s="1127"/>
      <c r="D2523" s="1127"/>
      <c r="E2523" s="1126"/>
      <c r="F2523" s="811"/>
      <c r="G2523" s="1128"/>
      <c r="H2523" s="811"/>
      <c r="I2523" s="812"/>
    </row>
    <row r="2524" spans="1:9" s="786" customFormat="1" x14ac:dyDescent="0.25">
      <c r="A2524" s="1125"/>
      <c r="B2524" s="1126"/>
      <c r="C2524" s="1127"/>
      <c r="D2524" s="1127"/>
      <c r="E2524" s="1126"/>
      <c r="F2524" s="811"/>
      <c r="G2524" s="1128"/>
      <c r="H2524" s="811"/>
      <c r="I2524" s="812"/>
    </row>
    <row r="2525" spans="1:9" s="786" customFormat="1" x14ac:dyDescent="0.25">
      <c r="A2525" s="1125"/>
      <c r="B2525" s="1126"/>
      <c r="C2525" s="1127"/>
      <c r="D2525" s="1127"/>
      <c r="E2525" s="1126"/>
      <c r="F2525" s="811"/>
      <c r="G2525" s="1128"/>
      <c r="H2525" s="811"/>
      <c r="I2525" s="812"/>
    </row>
    <row r="2526" spans="1:9" s="786" customFormat="1" x14ac:dyDescent="0.25">
      <c r="A2526" s="1125"/>
      <c r="B2526" s="1126"/>
      <c r="C2526" s="1127"/>
      <c r="D2526" s="1127"/>
      <c r="E2526" s="1126"/>
      <c r="F2526" s="811"/>
      <c r="G2526" s="1128"/>
      <c r="H2526" s="811"/>
      <c r="I2526" s="812"/>
    </row>
    <row r="2527" spans="1:9" s="786" customFormat="1" x14ac:dyDescent="0.25">
      <c r="A2527" s="1125"/>
      <c r="B2527" s="1126"/>
      <c r="C2527" s="1127"/>
      <c r="D2527" s="1127"/>
      <c r="E2527" s="1126"/>
      <c r="F2527" s="811"/>
      <c r="G2527" s="1128"/>
      <c r="H2527" s="811"/>
      <c r="I2527" s="812"/>
    </row>
    <row r="2528" spans="1:9" s="786" customFormat="1" x14ac:dyDescent="0.25">
      <c r="A2528" s="1125"/>
      <c r="B2528" s="1126"/>
      <c r="C2528" s="1127"/>
      <c r="D2528" s="1127"/>
      <c r="E2528" s="1126"/>
      <c r="F2528" s="811"/>
      <c r="G2528" s="1128"/>
      <c r="H2528" s="811"/>
      <c r="I2528" s="812"/>
    </row>
    <row r="2529" spans="1:9" s="786" customFormat="1" x14ac:dyDescent="0.25">
      <c r="A2529" s="1125"/>
      <c r="B2529" s="1126"/>
      <c r="C2529" s="1127"/>
      <c r="D2529" s="1127"/>
      <c r="E2529" s="1126"/>
      <c r="F2529" s="811"/>
      <c r="G2529" s="1128"/>
      <c r="H2529" s="811"/>
      <c r="I2529" s="812"/>
    </row>
    <row r="2530" spans="1:9" s="786" customFormat="1" x14ac:dyDescent="0.25">
      <c r="A2530" s="1125"/>
      <c r="B2530" s="1126"/>
      <c r="C2530" s="1127"/>
      <c r="D2530" s="1127"/>
      <c r="E2530" s="1126"/>
      <c r="F2530" s="811"/>
      <c r="G2530" s="1128"/>
      <c r="H2530" s="811"/>
      <c r="I2530" s="812"/>
    </row>
    <row r="2531" spans="1:9" s="786" customFormat="1" x14ac:dyDescent="0.25">
      <c r="A2531" s="1125"/>
      <c r="B2531" s="1126"/>
      <c r="C2531" s="1127"/>
      <c r="D2531" s="1127"/>
      <c r="E2531" s="1126"/>
      <c r="F2531" s="811"/>
      <c r="G2531" s="1128"/>
      <c r="H2531" s="811"/>
      <c r="I2531" s="812"/>
    </row>
    <row r="2532" spans="1:9" s="786" customFormat="1" x14ac:dyDescent="0.25">
      <c r="A2532" s="1125"/>
      <c r="B2532" s="1126"/>
      <c r="C2532" s="1127"/>
      <c r="D2532" s="1127"/>
      <c r="E2532" s="1126"/>
      <c r="F2532" s="811"/>
      <c r="G2532" s="1128"/>
      <c r="H2532" s="811"/>
      <c r="I2532" s="812"/>
    </row>
    <row r="2533" spans="1:9" s="786" customFormat="1" x14ac:dyDescent="0.25">
      <c r="A2533" s="1125"/>
      <c r="B2533" s="1126"/>
      <c r="C2533" s="1127"/>
      <c r="D2533" s="1127"/>
      <c r="E2533" s="1126"/>
      <c r="F2533" s="811"/>
      <c r="G2533" s="1128"/>
      <c r="H2533" s="811"/>
      <c r="I2533" s="812"/>
    </row>
    <row r="2534" spans="1:9" s="786" customFormat="1" x14ac:dyDescent="0.25">
      <c r="A2534" s="1125"/>
      <c r="B2534" s="1126"/>
      <c r="C2534" s="1127"/>
      <c r="D2534" s="1127"/>
      <c r="E2534" s="1126"/>
      <c r="F2534" s="811"/>
      <c r="G2534" s="1128"/>
      <c r="H2534" s="811"/>
      <c r="I2534" s="812"/>
    </row>
    <row r="2535" spans="1:9" s="786" customFormat="1" x14ac:dyDescent="0.25">
      <c r="A2535" s="1125"/>
      <c r="B2535" s="1126"/>
      <c r="C2535" s="1127"/>
      <c r="D2535" s="1127"/>
      <c r="E2535" s="1126"/>
      <c r="F2535" s="811"/>
      <c r="G2535" s="1128"/>
      <c r="H2535" s="811"/>
      <c r="I2535" s="812"/>
    </row>
    <row r="2536" spans="1:9" s="786" customFormat="1" x14ac:dyDescent="0.25">
      <c r="A2536" s="1125"/>
      <c r="B2536" s="1126"/>
      <c r="C2536" s="1127"/>
      <c r="D2536" s="1127"/>
      <c r="E2536" s="1126"/>
      <c r="F2536" s="811"/>
      <c r="G2536" s="1128"/>
      <c r="H2536" s="811"/>
      <c r="I2536" s="812"/>
    </row>
    <row r="2537" spans="1:9" s="786" customFormat="1" x14ac:dyDescent="0.25">
      <c r="A2537" s="1125"/>
      <c r="B2537" s="1126"/>
      <c r="C2537" s="1127"/>
      <c r="D2537" s="1127"/>
      <c r="E2537" s="1126"/>
      <c r="F2537" s="811"/>
      <c r="G2537" s="1128"/>
      <c r="H2537" s="811"/>
      <c r="I2537" s="812"/>
    </row>
    <row r="2538" spans="1:9" s="786" customFormat="1" x14ac:dyDescent="0.25">
      <c r="A2538" s="1125"/>
      <c r="B2538" s="1126"/>
      <c r="C2538" s="1127"/>
      <c r="D2538" s="1127"/>
      <c r="E2538" s="1126"/>
      <c r="F2538" s="811"/>
      <c r="G2538" s="1128"/>
      <c r="H2538" s="811"/>
      <c r="I2538" s="812"/>
    </row>
    <row r="2539" spans="1:9" s="786" customFormat="1" x14ac:dyDescent="0.25">
      <c r="A2539" s="1125"/>
      <c r="B2539" s="1126"/>
      <c r="C2539" s="1127"/>
      <c r="D2539" s="1127"/>
      <c r="E2539" s="1126"/>
      <c r="F2539" s="811"/>
      <c r="G2539" s="1128"/>
      <c r="H2539" s="811"/>
      <c r="I2539" s="812"/>
    </row>
    <row r="2540" spans="1:9" s="786" customFormat="1" x14ac:dyDescent="0.25">
      <c r="A2540" s="1125"/>
      <c r="B2540" s="1126"/>
      <c r="C2540" s="1127"/>
      <c r="D2540" s="1127"/>
      <c r="E2540" s="1126"/>
      <c r="F2540" s="811"/>
      <c r="G2540" s="1128"/>
      <c r="H2540" s="811"/>
      <c r="I2540" s="812"/>
    </row>
    <row r="2541" spans="1:9" s="786" customFormat="1" x14ac:dyDescent="0.25">
      <c r="A2541" s="1125"/>
      <c r="B2541" s="1126"/>
      <c r="C2541" s="1127"/>
      <c r="D2541" s="1127"/>
      <c r="E2541" s="1126"/>
      <c r="F2541" s="811"/>
      <c r="G2541" s="1128"/>
      <c r="H2541" s="811"/>
      <c r="I2541" s="812"/>
    </row>
    <row r="2542" spans="1:9" s="786" customFormat="1" x14ac:dyDescent="0.25">
      <c r="A2542" s="1125"/>
      <c r="B2542" s="1126"/>
      <c r="C2542" s="1127"/>
      <c r="D2542" s="1127"/>
      <c r="E2542" s="1126"/>
      <c r="F2542" s="811"/>
      <c r="G2542" s="1128"/>
      <c r="H2542" s="811"/>
      <c r="I2542" s="812"/>
    </row>
    <row r="2543" spans="1:9" s="786" customFormat="1" x14ac:dyDescent="0.25">
      <c r="A2543" s="1125"/>
      <c r="B2543" s="1126"/>
      <c r="C2543" s="1127"/>
      <c r="D2543" s="1127"/>
      <c r="E2543" s="1126"/>
      <c r="F2543" s="811"/>
      <c r="G2543" s="1128"/>
      <c r="H2543" s="811"/>
      <c r="I2543" s="812"/>
    </row>
    <row r="2544" spans="1:9" s="786" customFormat="1" x14ac:dyDescent="0.25">
      <c r="A2544" s="1125"/>
      <c r="B2544" s="1126"/>
      <c r="C2544" s="1127"/>
      <c r="D2544" s="1127"/>
      <c r="E2544" s="1126"/>
      <c r="F2544" s="811"/>
      <c r="G2544" s="1128"/>
      <c r="H2544" s="811"/>
      <c r="I2544" s="812"/>
    </row>
    <row r="2545" spans="1:9" s="786" customFormat="1" x14ac:dyDescent="0.25">
      <c r="A2545" s="1125"/>
      <c r="B2545" s="1126"/>
      <c r="C2545" s="1127"/>
      <c r="D2545" s="1127"/>
      <c r="E2545" s="1126"/>
      <c r="F2545" s="811"/>
      <c r="G2545" s="1128"/>
      <c r="H2545" s="811"/>
      <c r="I2545" s="812"/>
    </row>
    <row r="2546" spans="1:9" s="786" customFormat="1" x14ac:dyDescent="0.25">
      <c r="A2546" s="1125"/>
      <c r="B2546" s="1126"/>
      <c r="C2546" s="1127"/>
      <c r="D2546" s="1127"/>
      <c r="E2546" s="1126"/>
      <c r="F2546" s="811"/>
      <c r="G2546" s="1128"/>
      <c r="H2546" s="811"/>
      <c r="I2546" s="812"/>
    </row>
    <row r="2547" spans="1:9" s="786" customFormat="1" x14ac:dyDescent="0.25">
      <c r="A2547" s="1125"/>
      <c r="B2547" s="1126"/>
      <c r="C2547" s="1127"/>
      <c r="D2547" s="1127"/>
      <c r="E2547" s="1126"/>
      <c r="F2547" s="811"/>
      <c r="G2547" s="1128"/>
      <c r="H2547" s="811"/>
      <c r="I2547" s="812"/>
    </row>
    <row r="2548" spans="1:9" s="786" customFormat="1" x14ac:dyDescent="0.25">
      <c r="A2548" s="1125"/>
      <c r="B2548" s="1126"/>
      <c r="C2548" s="1127"/>
      <c r="D2548" s="1127"/>
      <c r="E2548" s="1126"/>
      <c r="F2548" s="811"/>
      <c r="G2548" s="1128"/>
      <c r="H2548" s="811"/>
      <c r="I2548" s="812"/>
    </row>
    <row r="2549" spans="1:9" s="786" customFormat="1" x14ac:dyDescent="0.25">
      <c r="A2549" s="1125"/>
      <c r="B2549" s="1126"/>
      <c r="C2549" s="1127"/>
      <c r="D2549" s="1127"/>
      <c r="E2549" s="1126"/>
      <c r="F2549" s="811"/>
      <c r="G2549" s="1128"/>
      <c r="H2549" s="811"/>
      <c r="I2549" s="812"/>
    </row>
    <row r="2550" spans="1:9" s="786" customFormat="1" x14ac:dyDescent="0.25">
      <c r="A2550" s="1125"/>
      <c r="B2550" s="1126"/>
      <c r="C2550" s="1127"/>
      <c r="D2550" s="1127"/>
      <c r="E2550" s="1126"/>
      <c r="F2550" s="811"/>
      <c r="G2550" s="1128"/>
      <c r="H2550" s="811"/>
      <c r="I2550" s="812"/>
    </row>
    <row r="2551" spans="1:9" s="786" customFormat="1" x14ac:dyDescent="0.25">
      <c r="A2551" s="1125"/>
      <c r="B2551" s="1126"/>
      <c r="C2551" s="1127"/>
      <c r="D2551" s="1127"/>
      <c r="E2551" s="1126"/>
      <c r="F2551" s="811"/>
      <c r="G2551" s="1128"/>
      <c r="H2551" s="811"/>
      <c r="I2551" s="812"/>
    </row>
    <row r="2552" spans="1:9" s="786" customFormat="1" x14ac:dyDescent="0.25">
      <c r="A2552" s="1125"/>
      <c r="B2552" s="1126"/>
      <c r="C2552" s="1127"/>
      <c r="D2552" s="1127"/>
      <c r="E2552" s="1126"/>
      <c r="F2552" s="811"/>
      <c r="G2552" s="1128"/>
      <c r="H2552" s="811"/>
      <c r="I2552" s="812"/>
    </row>
    <row r="2553" spans="1:9" s="786" customFormat="1" x14ac:dyDescent="0.25">
      <c r="A2553" s="1125"/>
      <c r="B2553" s="1126"/>
      <c r="C2553" s="1127"/>
      <c r="D2553" s="1127"/>
      <c r="E2553" s="1126"/>
      <c r="F2553" s="811"/>
      <c r="G2553" s="1128"/>
      <c r="H2553" s="811"/>
      <c r="I2553" s="812"/>
    </row>
    <row r="2554" spans="1:9" s="786" customFormat="1" x14ac:dyDescent="0.25">
      <c r="A2554" s="1125"/>
      <c r="B2554" s="1126"/>
      <c r="C2554" s="1127"/>
      <c r="D2554" s="1127"/>
      <c r="E2554" s="1126"/>
      <c r="F2554" s="811"/>
      <c r="G2554" s="1128"/>
      <c r="H2554" s="811"/>
      <c r="I2554" s="812"/>
    </row>
    <row r="2555" spans="1:9" s="786" customFormat="1" x14ac:dyDescent="0.25">
      <c r="A2555" s="1125"/>
      <c r="B2555" s="1126"/>
      <c r="C2555" s="1127"/>
      <c r="D2555" s="1127"/>
      <c r="E2555" s="1126"/>
      <c r="F2555" s="811"/>
      <c r="G2555" s="1128"/>
      <c r="H2555" s="811"/>
      <c r="I2555" s="812"/>
    </row>
    <row r="2556" spans="1:9" s="786" customFormat="1" x14ac:dyDescent="0.25">
      <c r="A2556" s="1125"/>
      <c r="B2556" s="1126"/>
      <c r="C2556" s="1127"/>
      <c r="D2556" s="1127"/>
      <c r="E2556" s="1126"/>
      <c r="F2556" s="811"/>
      <c r="G2556" s="1128"/>
      <c r="H2556" s="811"/>
      <c r="I2556" s="812"/>
    </row>
    <row r="2557" spans="1:9" s="786" customFormat="1" x14ac:dyDescent="0.25">
      <c r="A2557" s="1125"/>
      <c r="B2557" s="1126"/>
      <c r="C2557" s="1127"/>
      <c r="D2557" s="1127"/>
      <c r="E2557" s="1126"/>
      <c r="F2557" s="811"/>
      <c r="G2557" s="1128"/>
      <c r="H2557" s="811"/>
      <c r="I2557" s="812"/>
    </row>
    <row r="2558" spans="1:9" s="786" customFormat="1" x14ac:dyDescent="0.25">
      <c r="A2558" s="1125"/>
      <c r="B2558" s="1126"/>
      <c r="C2558" s="1127"/>
      <c r="D2558" s="1127"/>
      <c r="E2558" s="1126"/>
      <c r="F2558" s="811"/>
      <c r="G2558" s="1128"/>
      <c r="H2558" s="811"/>
      <c r="I2558" s="812"/>
    </row>
    <row r="2559" spans="1:9" s="786" customFormat="1" x14ac:dyDescent="0.25">
      <c r="A2559" s="1125"/>
      <c r="B2559" s="1126"/>
      <c r="C2559" s="1127"/>
      <c r="D2559" s="1127"/>
      <c r="E2559" s="1126"/>
      <c r="F2559" s="811"/>
      <c r="G2559" s="1128"/>
      <c r="H2559" s="811"/>
      <c r="I2559" s="812"/>
    </row>
    <row r="2560" spans="1:9" s="786" customFormat="1" x14ac:dyDescent="0.25">
      <c r="A2560" s="1125"/>
      <c r="B2560" s="1126"/>
      <c r="C2560" s="1127"/>
      <c r="D2560" s="1127"/>
      <c r="E2560" s="1126"/>
      <c r="F2560" s="811"/>
      <c r="G2560" s="1128"/>
      <c r="H2560" s="811"/>
      <c r="I2560" s="812"/>
    </row>
    <row r="2561" spans="1:9" s="786" customFormat="1" x14ac:dyDescent="0.25">
      <c r="A2561" s="1125"/>
      <c r="B2561" s="1126"/>
      <c r="C2561" s="1127"/>
      <c r="D2561" s="1127"/>
      <c r="E2561" s="1126"/>
      <c r="F2561" s="811"/>
      <c r="G2561" s="1128"/>
      <c r="H2561" s="811"/>
      <c r="I2561" s="812"/>
    </row>
    <row r="2562" spans="1:9" s="786" customFormat="1" x14ac:dyDescent="0.25">
      <c r="A2562" s="1125"/>
      <c r="B2562" s="1126"/>
      <c r="C2562" s="1127"/>
      <c r="D2562" s="1127"/>
      <c r="E2562" s="1126"/>
      <c r="F2562" s="811"/>
      <c r="G2562" s="1128"/>
      <c r="H2562" s="811"/>
      <c r="I2562" s="812"/>
    </row>
    <row r="2563" spans="1:9" s="786" customFormat="1" x14ac:dyDescent="0.25">
      <c r="A2563" s="1125"/>
      <c r="B2563" s="1126"/>
      <c r="C2563" s="1127"/>
      <c r="D2563" s="1127"/>
      <c r="E2563" s="1126"/>
      <c r="F2563" s="811"/>
      <c r="G2563" s="1128"/>
      <c r="H2563" s="811"/>
      <c r="I2563" s="812"/>
    </row>
    <row r="2564" spans="1:9" s="786" customFormat="1" x14ac:dyDescent="0.25">
      <c r="A2564" s="1125"/>
      <c r="B2564" s="1126"/>
      <c r="C2564" s="1127"/>
      <c r="D2564" s="1127"/>
      <c r="E2564" s="1126"/>
      <c r="F2564" s="811"/>
      <c r="G2564" s="1128"/>
      <c r="H2564" s="811"/>
      <c r="I2564" s="812"/>
    </row>
    <row r="2565" spans="1:9" s="786" customFormat="1" x14ac:dyDescent="0.25">
      <c r="A2565" s="1125"/>
      <c r="B2565" s="1126"/>
      <c r="C2565" s="1127"/>
      <c r="D2565" s="1127"/>
      <c r="E2565" s="1126"/>
      <c r="F2565" s="811"/>
      <c r="G2565" s="1128"/>
      <c r="H2565" s="811"/>
      <c r="I2565" s="812"/>
    </row>
    <row r="2566" spans="1:9" s="786" customFormat="1" x14ac:dyDescent="0.25">
      <c r="A2566" s="1125"/>
      <c r="B2566" s="1126"/>
      <c r="C2566" s="1127"/>
      <c r="D2566" s="1127"/>
      <c r="E2566" s="1126"/>
      <c r="F2566" s="811"/>
      <c r="G2566" s="1128"/>
      <c r="H2566" s="811"/>
      <c r="I2566" s="812"/>
    </row>
    <row r="2567" spans="1:9" s="786" customFormat="1" x14ac:dyDescent="0.25">
      <c r="A2567" s="1125"/>
      <c r="B2567" s="1126"/>
      <c r="C2567" s="1127"/>
      <c r="D2567" s="1127"/>
      <c r="E2567" s="1126"/>
      <c r="F2567" s="811"/>
      <c r="G2567" s="1128"/>
      <c r="H2567" s="811"/>
      <c r="I2567" s="812"/>
    </row>
    <row r="2568" spans="1:9" s="786" customFormat="1" x14ac:dyDescent="0.25">
      <c r="A2568" s="1125"/>
      <c r="B2568" s="1126"/>
      <c r="C2568" s="1127"/>
      <c r="D2568" s="1127"/>
      <c r="E2568" s="1126"/>
      <c r="F2568" s="811"/>
      <c r="G2568" s="1128"/>
      <c r="H2568" s="811"/>
      <c r="I2568" s="812"/>
    </row>
    <row r="2569" spans="1:9" s="786" customFormat="1" x14ac:dyDescent="0.25">
      <c r="A2569" s="1125"/>
      <c r="B2569" s="1126"/>
      <c r="C2569" s="1127"/>
      <c r="D2569" s="1127"/>
      <c r="E2569" s="1126"/>
      <c r="F2569" s="811"/>
      <c r="G2569" s="1128"/>
      <c r="H2569" s="811"/>
      <c r="I2569" s="812"/>
    </row>
    <row r="2570" spans="1:9" s="786" customFormat="1" x14ac:dyDescent="0.25">
      <c r="A2570" s="1125"/>
      <c r="B2570" s="1126"/>
      <c r="C2570" s="1127"/>
      <c r="D2570" s="1127"/>
      <c r="E2570" s="1126"/>
      <c r="F2570" s="811"/>
      <c r="G2570" s="1128"/>
      <c r="H2570" s="811"/>
      <c r="I2570" s="812"/>
    </row>
    <row r="2571" spans="1:9" s="786" customFormat="1" x14ac:dyDescent="0.25">
      <c r="A2571" s="1125"/>
      <c r="B2571" s="1126"/>
      <c r="C2571" s="1127"/>
      <c r="D2571" s="1127"/>
      <c r="E2571" s="1126"/>
      <c r="F2571" s="811"/>
      <c r="G2571" s="1128"/>
      <c r="H2571" s="811"/>
      <c r="I2571" s="812"/>
    </row>
    <row r="2572" spans="1:9" s="786" customFormat="1" x14ac:dyDescent="0.25">
      <c r="A2572" s="1125"/>
      <c r="B2572" s="1126"/>
      <c r="C2572" s="1127"/>
      <c r="D2572" s="1127"/>
      <c r="E2572" s="1126"/>
      <c r="F2572" s="811"/>
      <c r="G2572" s="1128"/>
      <c r="H2572" s="811"/>
      <c r="I2572" s="812"/>
    </row>
    <row r="2573" spans="1:9" s="786" customFormat="1" x14ac:dyDescent="0.25">
      <c r="A2573" s="1125"/>
      <c r="B2573" s="1126"/>
      <c r="C2573" s="1127"/>
      <c r="D2573" s="1127"/>
      <c r="E2573" s="1126"/>
      <c r="F2573" s="811"/>
      <c r="G2573" s="1128"/>
      <c r="H2573" s="811"/>
      <c r="I2573" s="812"/>
    </row>
    <row r="2574" spans="1:9" s="786" customFormat="1" x14ac:dyDescent="0.25">
      <c r="A2574" s="1125"/>
      <c r="B2574" s="1126"/>
      <c r="C2574" s="1127"/>
      <c r="D2574" s="1127"/>
      <c r="E2574" s="1126"/>
      <c r="F2574" s="811"/>
      <c r="G2574" s="1128"/>
      <c r="H2574" s="811"/>
      <c r="I2574" s="812"/>
    </row>
    <row r="2575" spans="1:9" s="786" customFormat="1" x14ac:dyDescent="0.25">
      <c r="A2575" s="1125"/>
      <c r="B2575" s="1126"/>
      <c r="C2575" s="1127"/>
      <c r="D2575" s="1127"/>
      <c r="E2575" s="1126"/>
      <c r="F2575" s="811"/>
      <c r="G2575" s="1128"/>
      <c r="H2575" s="811"/>
      <c r="I2575" s="812"/>
    </row>
    <row r="2576" spans="1:9" s="786" customFormat="1" x14ac:dyDescent="0.25">
      <c r="A2576" s="1125"/>
      <c r="B2576" s="1126"/>
      <c r="C2576" s="1127"/>
      <c r="D2576" s="1127"/>
      <c r="E2576" s="1126"/>
      <c r="F2576" s="811"/>
      <c r="G2576" s="1128"/>
      <c r="H2576" s="811"/>
      <c r="I2576" s="812"/>
    </row>
    <row r="2577" spans="1:9" s="786" customFormat="1" x14ac:dyDescent="0.25">
      <c r="A2577" s="1125"/>
      <c r="B2577" s="1126"/>
      <c r="C2577" s="1127"/>
      <c r="D2577" s="1127"/>
      <c r="E2577" s="1126"/>
      <c r="F2577" s="811"/>
      <c r="G2577" s="1128"/>
      <c r="H2577" s="811"/>
      <c r="I2577" s="812"/>
    </row>
    <row r="2578" spans="1:9" s="786" customFormat="1" x14ac:dyDescent="0.25">
      <c r="A2578" s="1125"/>
      <c r="B2578" s="1126"/>
      <c r="C2578" s="1127"/>
      <c r="D2578" s="1127"/>
      <c r="E2578" s="1126"/>
      <c r="F2578" s="811"/>
      <c r="G2578" s="1128"/>
      <c r="H2578" s="811"/>
      <c r="I2578" s="812"/>
    </row>
    <row r="2579" spans="1:9" s="786" customFormat="1" x14ac:dyDescent="0.25">
      <c r="A2579" s="1125"/>
      <c r="B2579" s="1126"/>
      <c r="C2579" s="1127"/>
      <c r="D2579" s="1127"/>
      <c r="E2579" s="1126"/>
      <c r="F2579" s="811"/>
      <c r="G2579" s="1128"/>
      <c r="H2579" s="811"/>
      <c r="I2579" s="812"/>
    </row>
    <row r="2580" spans="1:9" s="786" customFormat="1" x14ac:dyDescent="0.25">
      <c r="A2580" s="1125"/>
      <c r="B2580" s="1126"/>
      <c r="C2580" s="1127"/>
      <c r="D2580" s="1127"/>
      <c r="E2580" s="1126"/>
      <c r="F2580" s="811"/>
      <c r="G2580" s="1128"/>
      <c r="H2580" s="811"/>
      <c r="I2580" s="812"/>
    </row>
    <row r="2581" spans="1:9" s="786" customFormat="1" x14ac:dyDescent="0.25">
      <c r="A2581" s="1125"/>
      <c r="B2581" s="1126"/>
      <c r="C2581" s="1127"/>
      <c r="D2581" s="1127"/>
      <c r="E2581" s="1126"/>
      <c r="F2581" s="811"/>
      <c r="G2581" s="1128"/>
      <c r="H2581" s="811"/>
      <c r="I2581" s="812"/>
    </row>
    <row r="2582" spans="1:9" s="786" customFormat="1" x14ac:dyDescent="0.25">
      <c r="A2582" s="1125"/>
      <c r="B2582" s="1126"/>
      <c r="C2582" s="1127"/>
      <c r="D2582" s="1127"/>
      <c r="E2582" s="1126"/>
      <c r="F2582" s="811"/>
      <c r="G2582" s="1128"/>
      <c r="H2582" s="811"/>
      <c r="I2582" s="812"/>
    </row>
    <row r="2583" spans="1:9" s="786" customFormat="1" x14ac:dyDescent="0.25">
      <c r="A2583" s="1125"/>
      <c r="B2583" s="1126"/>
      <c r="C2583" s="1127"/>
      <c r="D2583" s="1127"/>
      <c r="E2583" s="1126"/>
      <c r="F2583" s="811"/>
      <c r="G2583" s="1128"/>
      <c r="H2583" s="811"/>
      <c r="I2583" s="812"/>
    </row>
    <row r="2584" spans="1:9" s="786" customFormat="1" x14ac:dyDescent="0.25">
      <c r="A2584" s="1125"/>
      <c r="B2584" s="1126"/>
      <c r="C2584" s="1127"/>
      <c r="D2584" s="1127"/>
      <c r="E2584" s="1126"/>
      <c r="F2584" s="811"/>
      <c r="G2584" s="1128"/>
      <c r="H2584" s="811"/>
      <c r="I2584" s="812"/>
    </row>
    <row r="2585" spans="1:9" s="786" customFormat="1" x14ac:dyDescent="0.25">
      <c r="A2585" s="1125"/>
      <c r="B2585" s="1126"/>
      <c r="C2585" s="1127"/>
      <c r="D2585" s="1127"/>
      <c r="E2585" s="1126"/>
      <c r="F2585" s="811"/>
      <c r="G2585" s="1128"/>
      <c r="H2585" s="811"/>
      <c r="I2585" s="812"/>
    </row>
    <row r="2586" spans="1:9" s="786" customFormat="1" x14ac:dyDescent="0.25">
      <c r="A2586" s="1125"/>
      <c r="B2586" s="1126"/>
      <c r="C2586" s="1127"/>
      <c r="D2586" s="1127"/>
      <c r="E2586" s="1126"/>
      <c r="F2586" s="811"/>
      <c r="G2586" s="1128"/>
      <c r="H2586" s="811"/>
      <c r="I2586" s="812"/>
    </row>
    <row r="2587" spans="1:9" s="786" customFormat="1" x14ac:dyDescent="0.25">
      <c r="A2587" s="1125"/>
      <c r="B2587" s="1126"/>
      <c r="C2587" s="1127"/>
      <c r="D2587" s="1127"/>
      <c r="E2587" s="1126"/>
      <c r="F2587" s="811"/>
      <c r="G2587" s="1128"/>
      <c r="H2587" s="811"/>
      <c r="I2587" s="812"/>
    </row>
    <row r="2588" spans="1:9" s="786" customFormat="1" x14ac:dyDescent="0.25">
      <c r="A2588" s="1125"/>
      <c r="B2588" s="1126"/>
      <c r="C2588" s="1127"/>
      <c r="D2588" s="1127"/>
      <c r="E2588" s="1126"/>
      <c r="F2588" s="811"/>
      <c r="G2588" s="1128"/>
      <c r="H2588" s="811"/>
      <c r="I2588" s="812"/>
    </row>
    <row r="2589" spans="1:9" s="786" customFormat="1" x14ac:dyDescent="0.25">
      <c r="A2589" s="1125"/>
      <c r="B2589" s="1126"/>
      <c r="C2589" s="1127"/>
      <c r="D2589" s="1127"/>
      <c r="E2589" s="1126"/>
      <c r="F2589" s="811"/>
      <c r="G2589" s="1128"/>
      <c r="H2589" s="811"/>
      <c r="I2589" s="812"/>
    </row>
    <row r="2590" spans="1:9" s="786" customFormat="1" x14ac:dyDescent="0.25">
      <c r="A2590" s="1125"/>
      <c r="B2590" s="1126"/>
      <c r="C2590" s="1127"/>
      <c r="D2590" s="1127"/>
      <c r="E2590" s="1126"/>
      <c r="F2590" s="811"/>
      <c r="G2590" s="1128"/>
      <c r="H2590" s="811"/>
      <c r="I2590" s="812"/>
    </row>
    <row r="2591" spans="1:9" s="786" customFormat="1" x14ac:dyDescent="0.25">
      <c r="A2591" s="1125"/>
      <c r="B2591" s="1126"/>
      <c r="C2591" s="1127"/>
      <c r="D2591" s="1127"/>
      <c r="E2591" s="1126"/>
      <c r="F2591" s="811"/>
      <c r="G2591" s="1128"/>
      <c r="H2591" s="811"/>
      <c r="I2591" s="812"/>
    </row>
    <row r="2592" spans="1:9" s="786" customFormat="1" x14ac:dyDescent="0.25">
      <c r="A2592" s="1125"/>
      <c r="B2592" s="1126"/>
      <c r="C2592" s="1127"/>
      <c r="D2592" s="1127"/>
      <c r="E2592" s="1126"/>
      <c r="F2592" s="811"/>
      <c r="G2592" s="1128"/>
      <c r="H2592" s="811"/>
      <c r="I2592" s="812"/>
    </row>
    <row r="2593" spans="1:9" s="786" customFormat="1" x14ac:dyDescent="0.25">
      <c r="A2593" s="1125"/>
      <c r="B2593" s="1126"/>
      <c r="C2593" s="1127"/>
      <c r="D2593" s="1127"/>
      <c r="E2593" s="1126"/>
      <c r="F2593" s="811"/>
      <c r="G2593" s="1128"/>
      <c r="H2593" s="811"/>
      <c r="I2593" s="812"/>
    </row>
    <row r="2594" spans="1:9" s="786" customFormat="1" x14ac:dyDescent="0.25">
      <c r="A2594" s="1125"/>
      <c r="B2594" s="1126"/>
      <c r="C2594" s="1127"/>
      <c r="D2594" s="1127"/>
      <c r="E2594" s="1126"/>
      <c r="F2594" s="811"/>
      <c r="G2594" s="1128"/>
      <c r="H2594" s="811"/>
      <c r="I2594" s="812"/>
    </row>
    <row r="2595" spans="1:9" s="786" customFormat="1" x14ac:dyDescent="0.25">
      <c r="A2595" s="1125"/>
      <c r="B2595" s="1126"/>
      <c r="C2595" s="1127"/>
      <c r="D2595" s="1127"/>
      <c r="E2595" s="1126"/>
      <c r="F2595" s="811"/>
      <c r="G2595" s="1128"/>
      <c r="H2595" s="811"/>
      <c r="I2595" s="812"/>
    </row>
    <row r="2596" spans="1:9" s="786" customFormat="1" x14ac:dyDescent="0.25">
      <c r="A2596" s="1125"/>
      <c r="B2596" s="1126"/>
      <c r="C2596" s="1127"/>
      <c r="D2596" s="1127"/>
      <c r="E2596" s="1126"/>
      <c r="F2596" s="811"/>
      <c r="G2596" s="1128"/>
      <c r="H2596" s="811"/>
      <c r="I2596" s="812"/>
    </row>
    <row r="2597" spans="1:9" s="786" customFormat="1" x14ac:dyDescent="0.25">
      <c r="A2597" s="1125"/>
      <c r="B2597" s="1126"/>
      <c r="C2597" s="1127"/>
      <c r="D2597" s="1127"/>
      <c r="E2597" s="1126"/>
      <c r="F2597" s="811"/>
      <c r="G2597" s="1128"/>
      <c r="H2597" s="811"/>
      <c r="I2597" s="812"/>
    </row>
    <row r="2598" spans="1:9" s="786" customFormat="1" x14ac:dyDescent="0.25">
      <c r="A2598" s="1125"/>
      <c r="B2598" s="1126"/>
      <c r="C2598" s="1127"/>
      <c r="D2598" s="1127"/>
      <c r="E2598" s="1126"/>
      <c r="F2598" s="811"/>
      <c r="G2598" s="1128"/>
      <c r="H2598" s="811"/>
      <c r="I2598" s="812"/>
    </row>
    <row r="2599" spans="1:9" s="786" customFormat="1" x14ac:dyDescent="0.25">
      <c r="A2599" s="1125"/>
      <c r="B2599" s="1126"/>
      <c r="C2599" s="1127"/>
      <c r="D2599" s="1127"/>
      <c r="E2599" s="1126"/>
      <c r="F2599" s="811"/>
      <c r="G2599" s="1128"/>
      <c r="H2599" s="811"/>
      <c r="I2599" s="812"/>
    </row>
    <row r="2600" spans="1:9" s="786" customFormat="1" x14ac:dyDescent="0.25">
      <c r="A2600" s="1125"/>
      <c r="B2600" s="1126"/>
      <c r="C2600" s="1127"/>
      <c r="D2600" s="1127"/>
      <c r="E2600" s="1126"/>
      <c r="F2600" s="811"/>
      <c r="G2600" s="1128"/>
      <c r="H2600" s="811"/>
      <c r="I2600" s="812"/>
    </row>
    <row r="2601" spans="1:9" s="786" customFormat="1" x14ac:dyDescent="0.25">
      <c r="A2601" s="1125"/>
      <c r="B2601" s="1126"/>
      <c r="C2601" s="1127"/>
      <c r="D2601" s="1127"/>
      <c r="E2601" s="1126"/>
      <c r="F2601" s="811"/>
      <c r="G2601" s="1128"/>
      <c r="H2601" s="811"/>
      <c r="I2601" s="812"/>
    </row>
    <row r="2602" spans="1:9" s="786" customFormat="1" x14ac:dyDescent="0.25">
      <c r="A2602" s="1125"/>
      <c r="B2602" s="1126"/>
      <c r="C2602" s="1127"/>
      <c r="D2602" s="1127"/>
      <c r="E2602" s="1126"/>
      <c r="F2602" s="811"/>
      <c r="G2602" s="1128"/>
      <c r="H2602" s="811"/>
      <c r="I2602" s="812"/>
    </row>
    <row r="2603" spans="1:9" s="786" customFormat="1" x14ac:dyDescent="0.25">
      <c r="A2603" s="1125"/>
      <c r="B2603" s="1126"/>
      <c r="C2603" s="1127"/>
      <c r="D2603" s="1127"/>
      <c r="E2603" s="1126"/>
      <c r="F2603" s="811"/>
      <c r="G2603" s="1128"/>
      <c r="H2603" s="811"/>
      <c r="I2603" s="812"/>
    </row>
    <row r="2604" spans="1:9" s="786" customFormat="1" x14ac:dyDescent="0.25">
      <c r="A2604" s="1125"/>
      <c r="B2604" s="1126"/>
      <c r="C2604" s="1127"/>
      <c r="D2604" s="1127"/>
      <c r="E2604" s="1126"/>
      <c r="F2604" s="811"/>
      <c r="G2604" s="1128"/>
      <c r="H2604" s="811"/>
      <c r="I2604" s="812"/>
    </row>
    <row r="2605" spans="1:9" s="786" customFormat="1" x14ac:dyDescent="0.25">
      <c r="A2605" s="1125"/>
      <c r="B2605" s="1126"/>
      <c r="C2605" s="1127"/>
      <c r="D2605" s="1127"/>
      <c r="E2605" s="1126"/>
      <c r="F2605" s="811"/>
      <c r="G2605" s="1128"/>
      <c r="H2605" s="811"/>
      <c r="I2605" s="812"/>
    </row>
    <row r="2606" spans="1:9" s="786" customFormat="1" x14ac:dyDescent="0.25">
      <c r="A2606" s="1125"/>
      <c r="B2606" s="1126"/>
      <c r="C2606" s="1127"/>
      <c r="D2606" s="1127"/>
      <c r="E2606" s="1126"/>
      <c r="F2606" s="811"/>
      <c r="G2606" s="1128"/>
      <c r="H2606" s="811"/>
      <c r="I2606" s="812"/>
    </row>
    <row r="2607" spans="1:9" s="786" customFormat="1" x14ac:dyDescent="0.25">
      <c r="A2607" s="1125"/>
      <c r="B2607" s="1126"/>
      <c r="C2607" s="1127"/>
      <c r="D2607" s="1127"/>
      <c r="E2607" s="1126"/>
      <c r="F2607" s="811"/>
      <c r="G2607" s="1128"/>
      <c r="H2607" s="811"/>
      <c r="I2607" s="812"/>
    </row>
    <row r="2608" spans="1:9" s="786" customFormat="1" x14ac:dyDescent="0.25">
      <c r="A2608" s="1125"/>
      <c r="B2608" s="1126"/>
      <c r="C2608" s="1127"/>
      <c r="D2608" s="1127"/>
      <c r="E2608" s="1126"/>
      <c r="F2608" s="811"/>
      <c r="G2608" s="1128"/>
      <c r="H2608" s="811"/>
      <c r="I2608" s="812"/>
    </row>
    <row r="2609" spans="1:9" s="786" customFormat="1" x14ac:dyDescent="0.25">
      <c r="A2609" s="1125"/>
      <c r="B2609" s="1126"/>
      <c r="C2609" s="1127"/>
      <c r="D2609" s="1127"/>
      <c r="E2609" s="1126"/>
      <c r="F2609" s="811"/>
      <c r="G2609" s="1128"/>
      <c r="H2609" s="811"/>
      <c r="I2609" s="812"/>
    </row>
    <row r="2610" spans="1:9" s="786" customFormat="1" x14ac:dyDescent="0.25">
      <c r="A2610" s="1125"/>
      <c r="B2610" s="1126"/>
      <c r="C2610" s="1127"/>
      <c r="D2610" s="1127"/>
      <c r="E2610" s="1126"/>
      <c r="F2610" s="811"/>
      <c r="G2610" s="1128"/>
      <c r="H2610" s="811"/>
      <c r="I2610" s="812"/>
    </row>
    <row r="2611" spans="1:9" s="786" customFormat="1" x14ac:dyDescent="0.25">
      <c r="A2611" s="1125"/>
      <c r="B2611" s="1126"/>
      <c r="C2611" s="1127"/>
      <c r="D2611" s="1127"/>
      <c r="E2611" s="1126"/>
      <c r="F2611" s="811"/>
      <c r="G2611" s="1128"/>
      <c r="H2611" s="811"/>
      <c r="I2611" s="812"/>
    </row>
    <row r="2612" spans="1:9" s="786" customFormat="1" x14ac:dyDescent="0.25">
      <c r="A2612" s="1125"/>
      <c r="B2612" s="1126"/>
      <c r="C2612" s="1127"/>
      <c r="D2612" s="1127"/>
      <c r="E2612" s="1126"/>
      <c r="F2612" s="811"/>
      <c r="G2612" s="1128"/>
      <c r="H2612" s="811"/>
      <c r="I2612" s="812"/>
    </row>
    <row r="2613" spans="1:9" s="786" customFormat="1" x14ac:dyDescent="0.25">
      <c r="A2613" s="1125"/>
      <c r="B2613" s="1126"/>
      <c r="C2613" s="1127"/>
      <c r="D2613" s="1127"/>
      <c r="E2613" s="1126"/>
      <c r="F2613" s="811"/>
      <c r="G2613" s="1128"/>
      <c r="H2613" s="811"/>
      <c r="I2613" s="812"/>
    </row>
    <row r="2614" spans="1:9" s="786" customFormat="1" x14ac:dyDescent="0.25">
      <c r="A2614" s="1125"/>
      <c r="B2614" s="1126"/>
      <c r="C2614" s="1127"/>
      <c r="D2614" s="1127"/>
      <c r="E2614" s="1126"/>
      <c r="F2614" s="811"/>
      <c r="G2614" s="1128"/>
      <c r="H2614" s="811"/>
      <c r="I2614" s="812"/>
    </row>
    <row r="2615" spans="1:9" s="786" customFormat="1" x14ac:dyDescent="0.25">
      <c r="A2615" s="1125"/>
      <c r="B2615" s="1126"/>
      <c r="C2615" s="1127"/>
      <c r="D2615" s="1127"/>
      <c r="E2615" s="1126"/>
      <c r="F2615" s="811"/>
      <c r="G2615" s="1128"/>
      <c r="H2615" s="811"/>
      <c r="I2615" s="812"/>
    </row>
    <row r="2616" spans="1:9" s="786" customFormat="1" x14ac:dyDescent="0.25">
      <c r="A2616" s="1125"/>
      <c r="B2616" s="1126"/>
      <c r="C2616" s="1127"/>
      <c r="D2616" s="1127"/>
      <c r="E2616" s="1126"/>
      <c r="F2616" s="811"/>
      <c r="G2616" s="1128"/>
      <c r="H2616" s="811"/>
      <c r="I2616" s="812"/>
    </row>
    <row r="2617" spans="1:9" s="786" customFormat="1" x14ac:dyDescent="0.25">
      <c r="A2617" s="1125"/>
      <c r="B2617" s="1126"/>
      <c r="C2617" s="1127"/>
      <c r="D2617" s="1127"/>
      <c r="E2617" s="1126"/>
      <c r="F2617" s="811"/>
      <c r="G2617" s="1128"/>
      <c r="H2617" s="811"/>
      <c r="I2617" s="812"/>
    </row>
    <row r="2618" spans="1:9" s="786" customFormat="1" x14ac:dyDescent="0.25">
      <c r="A2618" s="1125"/>
      <c r="B2618" s="1126"/>
      <c r="C2618" s="1127"/>
      <c r="D2618" s="1127"/>
      <c r="E2618" s="1126"/>
      <c r="F2618" s="811"/>
      <c r="G2618" s="1128"/>
      <c r="H2618" s="811"/>
      <c r="I2618" s="812"/>
    </row>
    <row r="2619" spans="1:9" s="786" customFormat="1" x14ac:dyDescent="0.25">
      <c r="A2619" s="1125"/>
      <c r="B2619" s="1126"/>
      <c r="C2619" s="1127"/>
      <c r="D2619" s="1127"/>
      <c r="E2619" s="1126"/>
      <c r="F2619" s="811"/>
      <c r="G2619" s="1128"/>
      <c r="H2619" s="811"/>
      <c r="I2619" s="812"/>
    </row>
    <row r="2620" spans="1:9" s="786" customFormat="1" x14ac:dyDescent="0.25">
      <c r="A2620" s="1125"/>
      <c r="B2620" s="1126"/>
      <c r="C2620" s="1127"/>
      <c r="D2620" s="1127"/>
      <c r="E2620" s="1126"/>
      <c r="F2620" s="811"/>
      <c r="G2620" s="1128"/>
      <c r="H2620" s="811"/>
      <c r="I2620" s="812"/>
    </row>
    <row r="2621" spans="1:9" s="786" customFormat="1" x14ac:dyDescent="0.25">
      <c r="A2621" s="1125"/>
      <c r="B2621" s="1126"/>
      <c r="C2621" s="1127"/>
      <c r="D2621" s="1127"/>
      <c r="E2621" s="1126"/>
      <c r="F2621" s="811"/>
      <c r="G2621" s="1128"/>
      <c r="H2621" s="811"/>
      <c r="I2621" s="812"/>
    </row>
    <row r="2622" spans="1:9" s="786" customFormat="1" x14ac:dyDescent="0.25">
      <c r="A2622" s="1125"/>
      <c r="B2622" s="1126"/>
      <c r="C2622" s="1127"/>
      <c r="D2622" s="1127"/>
      <c r="E2622" s="1126"/>
      <c r="F2622" s="811"/>
      <c r="G2622" s="1128"/>
      <c r="H2622" s="811"/>
      <c r="I2622" s="812"/>
    </row>
    <row r="2623" spans="1:9" s="786" customFormat="1" x14ac:dyDescent="0.25">
      <c r="A2623" s="1125"/>
      <c r="B2623" s="1126"/>
      <c r="C2623" s="1127"/>
      <c r="D2623" s="1127"/>
      <c r="E2623" s="1126"/>
      <c r="F2623" s="811"/>
      <c r="G2623" s="1128"/>
      <c r="H2623" s="811"/>
      <c r="I2623" s="812"/>
    </row>
    <row r="2624" spans="1:9" s="786" customFormat="1" x14ac:dyDescent="0.25">
      <c r="A2624" s="1125"/>
      <c r="B2624" s="1126"/>
      <c r="C2624" s="1127"/>
      <c r="D2624" s="1127"/>
      <c r="E2624" s="1126"/>
      <c r="F2624" s="811"/>
      <c r="G2624" s="1128"/>
      <c r="H2624" s="811"/>
      <c r="I2624" s="812"/>
    </row>
    <row r="2625" spans="1:9" s="786" customFormat="1" x14ac:dyDescent="0.25">
      <c r="A2625" s="1125"/>
      <c r="B2625" s="1126"/>
      <c r="C2625" s="1127"/>
      <c r="D2625" s="1127"/>
      <c r="E2625" s="1126"/>
      <c r="F2625" s="811"/>
      <c r="G2625" s="1128"/>
      <c r="H2625" s="811"/>
      <c r="I2625" s="812"/>
    </row>
    <row r="2626" spans="1:9" s="786" customFormat="1" x14ac:dyDescent="0.25">
      <c r="A2626" s="1125"/>
      <c r="B2626" s="1126"/>
      <c r="C2626" s="1127"/>
      <c r="D2626" s="1127"/>
      <c r="E2626" s="1126"/>
      <c r="F2626" s="811"/>
      <c r="G2626" s="1128"/>
      <c r="H2626" s="811"/>
      <c r="I2626" s="812"/>
    </row>
    <row r="2627" spans="1:9" s="786" customFormat="1" x14ac:dyDescent="0.25">
      <c r="A2627" s="1125"/>
      <c r="B2627" s="1126"/>
      <c r="C2627" s="1127"/>
      <c r="D2627" s="1127"/>
      <c r="E2627" s="1126"/>
      <c r="F2627" s="811"/>
      <c r="G2627" s="1128"/>
      <c r="H2627" s="811"/>
      <c r="I2627" s="812"/>
    </row>
    <row r="2628" spans="1:9" s="786" customFormat="1" x14ac:dyDescent="0.25">
      <c r="A2628" s="1125"/>
      <c r="B2628" s="1126"/>
      <c r="C2628" s="1127"/>
      <c r="D2628" s="1127"/>
      <c r="E2628" s="1126"/>
      <c r="F2628" s="811"/>
      <c r="G2628" s="1128"/>
      <c r="H2628" s="811"/>
      <c r="I2628" s="812"/>
    </row>
    <row r="2629" spans="1:9" s="786" customFormat="1" x14ac:dyDescent="0.25">
      <c r="A2629" s="1125"/>
      <c r="B2629" s="1126"/>
      <c r="C2629" s="1127"/>
      <c r="D2629" s="1127"/>
      <c r="E2629" s="1126"/>
      <c r="F2629" s="811"/>
      <c r="G2629" s="1128"/>
      <c r="H2629" s="811"/>
      <c r="I2629" s="812"/>
    </row>
    <row r="2630" spans="1:9" s="786" customFormat="1" x14ac:dyDescent="0.25">
      <c r="A2630" s="1125"/>
      <c r="B2630" s="1126"/>
      <c r="C2630" s="1127"/>
      <c r="D2630" s="1127"/>
      <c r="E2630" s="1126"/>
      <c r="F2630" s="811"/>
      <c r="G2630" s="1128"/>
      <c r="H2630" s="811"/>
      <c r="I2630" s="812"/>
    </row>
    <row r="2631" spans="1:9" s="786" customFormat="1" x14ac:dyDescent="0.25">
      <c r="A2631" s="1125"/>
      <c r="B2631" s="1126"/>
      <c r="C2631" s="1127"/>
      <c r="D2631" s="1127"/>
      <c r="E2631" s="1126"/>
      <c r="F2631" s="811"/>
      <c r="G2631" s="1128"/>
      <c r="H2631" s="811"/>
      <c r="I2631" s="812"/>
    </row>
    <row r="2632" spans="1:9" s="786" customFormat="1" x14ac:dyDescent="0.25">
      <c r="A2632" s="1125"/>
      <c r="B2632" s="1126"/>
      <c r="C2632" s="1127"/>
      <c r="D2632" s="1127"/>
      <c r="E2632" s="1126"/>
      <c r="F2632" s="811"/>
      <c r="G2632" s="1128"/>
      <c r="H2632" s="811"/>
      <c r="I2632" s="812"/>
    </row>
    <row r="2633" spans="1:9" s="786" customFormat="1" x14ac:dyDescent="0.25">
      <c r="A2633" s="1125"/>
      <c r="B2633" s="1126"/>
      <c r="C2633" s="1127"/>
      <c r="D2633" s="1127"/>
      <c r="E2633" s="1126"/>
      <c r="F2633" s="811"/>
      <c r="G2633" s="1128"/>
      <c r="H2633" s="811"/>
      <c r="I2633" s="812"/>
    </row>
    <row r="2634" spans="1:9" s="786" customFormat="1" x14ac:dyDescent="0.25">
      <c r="A2634" s="1125"/>
      <c r="B2634" s="1126"/>
      <c r="C2634" s="1127"/>
      <c r="D2634" s="1127"/>
      <c r="E2634" s="1126"/>
      <c r="F2634" s="811"/>
      <c r="G2634" s="1128"/>
      <c r="H2634" s="811"/>
      <c r="I2634" s="812"/>
    </row>
    <row r="2635" spans="1:9" s="786" customFormat="1" x14ac:dyDescent="0.25">
      <c r="A2635" s="1125"/>
      <c r="B2635" s="1126"/>
      <c r="C2635" s="1127"/>
      <c r="D2635" s="1127"/>
      <c r="E2635" s="1126"/>
      <c r="F2635" s="811"/>
      <c r="G2635" s="1128"/>
      <c r="H2635" s="811"/>
      <c r="I2635" s="812"/>
    </row>
    <row r="2636" spans="1:9" s="786" customFormat="1" x14ac:dyDescent="0.25">
      <c r="A2636" s="1125"/>
      <c r="B2636" s="1126"/>
      <c r="C2636" s="1127"/>
      <c r="D2636" s="1127"/>
      <c r="E2636" s="1126"/>
      <c r="F2636" s="811"/>
      <c r="G2636" s="1128"/>
      <c r="H2636" s="811"/>
      <c r="I2636" s="812"/>
    </row>
    <row r="2637" spans="1:9" s="786" customFormat="1" x14ac:dyDescent="0.25">
      <c r="A2637" s="1125"/>
      <c r="B2637" s="1126"/>
      <c r="C2637" s="1127"/>
      <c r="D2637" s="1127"/>
      <c r="E2637" s="1126"/>
      <c r="F2637" s="811"/>
      <c r="G2637" s="1128"/>
      <c r="H2637" s="811"/>
      <c r="I2637" s="812"/>
    </row>
    <row r="2638" spans="1:9" s="786" customFormat="1" x14ac:dyDescent="0.25">
      <c r="A2638" s="1125"/>
      <c r="B2638" s="1126"/>
      <c r="C2638" s="1127"/>
      <c r="D2638" s="1127"/>
      <c r="E2638" s="1126"/>
      <c r="F2638" s="811"/>
      <c r="G2638" s="1128"/>
      <c r="H2638" s="811"/>
      <c r="I2638" s="812"/>
    </row>
    <row r="2639" spans="1:9" s="786" customFormat="1" x14ac:dyDescent="0.25">
      <c r="A2639" s="1125"/>
      <c r="B2639" s="1126"/>
      <c r="C2639" s="1127"/>
      <c r="D2639" s="1127"/>
      <c r="E2639" s="1126"/>
      <c r="F2639" s="811"/>
      <c r="G2639" s="1128"/>
      <c r="H2639" s="811"/>
      <c r="I2639" s="812"/>
    </row>
    <row r="2640" spans="1:9" s="786" customFormat="1" x14ac:dyDescent="0.25">
      <c r="A2640" s="1125"/>
      <c r="B2640" s="1126"/>
      <c r="C2640" s="1127"/>
      <c r="D2640" s="1127"/>
      <c r="E2640" s="1126"/>
      <c r="F2640" s="811"/>
      <c r="G2640" s="1128"/>
      <c r="H2640" s="811"/>
      <c r="I2640" s="812"/>
    </row>
    <row r="2641" spans="1:9" s="786" customFormat="1" x14ac:dyDescent="0.25">
      <c r="A2641" s="1125"/>
      <c r="B2641" s="1126"/>
      <c r="C2641" s="1127"/>
      <c r="D2641" s="1127"/>
      <c r="E2641" s="1126"/>
      <c r="F2641" s="811"/>
      <c r="G2641" s="1128"/>
      <c r="H2641" s="811"/>
      <c r="I2641" s="812"/>
    </row>
    <row r="2642" spans="1:9" s="786" customFormat="1" x14ac:dyDescent="0.25">
      <c r="A2642" s="1125"/>
      <c r="B2642" s="1126"/>
      <c r="C2642" s="1127"/>
      <c r="D2642" s="1127"/>
      <c r="E2642" s="1126"/>
      <c r="F2642" s="811"/>
      <c r="G2642" s="1128"/>
      <c r="H2642" s="811"/>
      <c r="I2642" s="812"/>
    </row>
    <row r="2643" spans="1:9" s="786" customFormat="1" x14ac:dyDescent="0.25">
      <c r="A2643" s="1125"/>
      <c r="B2643" s="1126"/>
      <c r="C2643" s="1127"/>
      <c r="D2643" s="1127"/>
      <c r="E2643" s="1126"/>
      <c r="F2643" s="811"/>
      <c r="G2643" s="1128"/>
      <c r="H2643" s="811"/>
      <c r="I2643" s="812"/>
    </row>
    <row r="2644" spans="1:9" s="786" customFormat="1" x14ac:dyDescent="0.25">
      <c r="A2644" s="1125"/>
      <c r="B2644" s="1126"/>
      <c r="C2644" s="1127"/>
      <c r="D2644" s="1127"/>
      <c r="E2644" s="1126"/>
      <c r="F2644" s="811"/>
      <c r="G2644" s="1128"/>
      <c r="H2644" s="811"/>
      <c r="I2644" s="812"/>
    </row>
    <row r="2645" spans="1:9" s="786" customFormat="1" x14ac:dyDescent="0.25">
      <c r="A2645" s="1125"/>
      <c r="B2645" s="1126"/>
      <c r="C2645" s="1127"/>
      <c r="D2645" s="1127"/>
      <c r="E2645" s="1126"/>
      <c r="F2645" s="811"/>
      <c r="G2645" s="1128"/>
      <c r="H2645" s="811"/>
      <c r="I2645" s="812"/>
    </row>
    <row r="2646" spans="1:9" s="786" customFormat="1" x14ac:dyDescent="0.25">
      <c r="A2646" s="1125"/>
      <c r="B2646" s="1126"/>
      <c r="C2646" s="1127"/>
      <c r="D2646" s="1127"/>
      <c r="E2646" s="1126"/>
      <c r="F2646" s="811"/>
      <c r="G2646" s="1128"/>
      <c r="H2646" s="811"/>
      <c r="I2646" s="812"/>
    </row>
    <row r="2647" spans="1:9" s="786" customFormat="1" x14ac:dyDescent="0.25">
      <c r="A2647" s="1125"/>
      <c r="B2647" s="1126"/>
      <c r="C2647" s="1127"/>
      <c r="D2647" s="1127"/>
      <c r="E2647" s="1126"/>
      <c r="F2647" s="811"/>
      <c r="G2647" s="1128"/>
      <c r="H2647" s="811"/>
      <c r="I2647" s="812"/>
    </row>
    <row r="2648" spans="1:9" s="786" customFormat="1" x14ac:dyDescent="0.25">
      <c r="A2648" s="1125"/>
      <c r="B2648" s="1126"/>
      <c r="C2648" s="1127"/>
      <c r="D2648" s="1127"/>
      <c r="E2648" s="1126"/>
      <c r="F2648" s="811"/>
      <c r="G2648" s="1128"/>
      <c r="H2648" s="811"/>
      <c r="I2648" s="812"/>
    </row>
    <row r="2649" spans="1:9" s="786" customFormat="1" x14ac:dyDescent="0.25">
      <c r="A2649" s="1125"/>
      <c r="B2649" s="1126"/>
      <c r="C2649" s="1127"/>
      <c r="D2649" s="1127"/>
      <c r="E2649" s="1126"/>
      <c r="F2649" s="811"/>
      <c r="G2649" s="1128"/>
      <c r="H2649" s="811"/>
      <c r="I2649" s="812"/>
    </row>
    <row r="2650" spans="1:9" s="786" customFormat="1" x14ac:dyDescent="0.25">
      <c r="A2650" s="1125"/>
      <c r="B2650" s="1126"/>
      <c r="C2650" s="1127"/>
      <c r="D2650" s="1127"/>
      <c r="E2650" s="1126"/>
      <c r="F2650" s="811"/>
      <c r="G2650" s="1128"/>
      <c r="H2650" s="811"/>
      <c r="I2650" s="812"/>
    </row>
    <row r="2651" spans="1:9" s="786" customFormat="1" x14ac:dyDescent="0.25">
      <c r="A2651" s="1125"/>
      <c r="B2651" s="1126"/>
      <c r="C2651" s="1127"/>
      <c r="D2651" s="1127"/>
      <c r="E2651" s="1126"/>
      <c r="F2651" s="811"/>
      <c r="G2651" s="1128"/>
      <c r="H2651" s="811"/>
      <c r="I2651" s="812"/>
    </row>
    <row r="2652" spans="1:9" s="786" customFormat="1" x14ac:dyDescent="0.25">
      <c r="A2652" s="1125"/>
      <c r="B2652" s="1126"/>
      <c r="C2652" s="1127"/>
      <c r="D2652" s="1127"/>
      <c r="E2652" s="1126"/>
      <c r="F2652" s="811"/>
      <c r="G2652" s="1128"/>
      <c r="H2652" s="811"/>
      <c r="I2652" s="812"/>
    </row>
    <row r="2653" spans="1:9" s="786" customFormat="1" x14ac:dyDescent="0.25">
      <c r="A2653" s="1125"/>
      <c r="B2653" s="1126"/>
      <c r="C2653" s="1127"/>
      <c r="D2653" s="1127"/>
      <c r="E2653" s="1126"/>
      <c r="F2653" s="811"/>
      <c r="G2653" s="1128"/>
      <c r="H2653" s="811"/>
      <c r="I2653" s="812"/>
    </row>
    <row r="2654" spans="1:9" s="786" customFormat="1" x14ac:dyDescent="0.25">
      <c r="A2654" s="1125"/>
      <c r="B2654" s="1126"/>
      <c r="C2654" s="1127"/>
      <c r="D2654" s="1127"/>
      <c r="E2654" s="1126"/>
      <c r="F2654" s="811"/>
      <c r="G2654" s="1128"/>
      <c r="H2654" s="811"/>
      <c r="I2654" s="812"/>
    </row>
    <row r="2655" spans="1:9" s="786" customFormat="1" x14ac:dyDescent="0.25">
      <c r="A2655" s="1125"/>
      <c r="B2655" s="1126"/>
      <c r="C2655" s="1127"/>
      <c r="D2655" s="1127"/>
      <c r="E2655" s="1126"/>
      <c r="F2655" s="811"/>
      <c r="G2655" s="1128"/>
      <c r="H2655" s="811"/>
      <c r="I2655" s="812"/>
    </row>
    <row r="2656" spans="1:9" s="786" customFormat="1" x14ac:dyDescent="0.25">
      <c r="A2656" s="1125"/>
      <c r="B2656" s="1126"/>
      <c r="C2656" s="1127"/>
      <c r="D2656" s="1127"/>
      <c r="E2656" s="1126"/>
      <c r="F2656" s="811"/>
      <c r="G2656" s="1128"/>
      <c r="H2656" s="811"/>
      <c r="I2656" s="812"/>
    </row>
    <row r="2657" spans="1:9" s="786" customFormat="1" x14ac:dyDescent="0.25">
      <c r="A2657" s="1125"/>
      <c r="B2657" s="1126"/>
      <c r="C2657" s="1127"/>
      <c r="D2657" s="1127"/>
      <c r="E2657" s="1126"/>
      <c r="F2657" s="811"/>
      <c r="G2657" s="1128"/>
      <c r="H2657" s="811"/>
      <c r="I2657" s="812"/>
    </row>
    <row r="2658" spans="1:9" s="786" customFormat="1" x14ac:dyDescent="0.25">
      <c r="A2658" s="1125"/>
      <c r="B2658" s="1126"/>
      <c r="C2658" s="1127"/>
      <c r="D2658" s="1127"/>
      <c r="E2658" s="1126"/>
      <c r="F2658" s="811"/>
      <c r="G2658" s="1128"/>
      <c r="H2658" s="811"/>
      <c r="I2658" s="812"/>
    </row>
    <row r="2659" spans="1:9" s="786" customFormat="1" x14ac:dyDescent="0.25">
      <c r="A2659" s="1125"/>
      <c r="B2659" s="1126"/>
      <c r="C2659" s="1127"/>
      <c r="D2659" s="1127"/>
      <c r="E2659" s="1126"/>
      <c r="F2659" s="811"/>
      <c r="G2659" s="1128"/>
      <c r="H2659" s="811"/>
      <c r="I2659" s="812"/>
    </row>
    <row r="2660" spans="1:9" s="786" customFormat="1" x14ac:dyDescent="0.25">
      <c r="A2660" s="1125"/>
      <c r="B2660" s="1126"/>
      <c r="C2660" s="1127"/>
      <c r="D2660" s="1127"/>
      <c r="E2660" s="1126"/>
      <c r="F2660" s="811"/>
      <c r="G2660" s="1128"/>
      <c r="H2660" s="811"/>
      <c r="I2660" s="812"/>
    </row>
    <row r="2661" spans="1:9" s="786" customFormat="1" x14ac:dyDescent="0.25">
      <c r="A2661" s="1125"/>
      <c r="B2661" s="1126"/>
      <c r="C2661" s="1127"/>
      <c r="D2661" s="1127"/>
      <c r="E2661" s="1126"/>
      <c r="F2661" s="811"/>
      <c r="G2661" s="1128"/>
      <c r="H2661" s="811"/>
      <c r="I2661" s="812"/>
    </row>
    <row r="2662" spans="1:9" s="786" customFormat="1" x14ac:dyDescent="0.25">
      <c r="A2662" s="1125"/>
      <c r="B2662" s="1126"/>
      <c r="C2662" s="1127"/>
      <c r="D2662" s="1127"/>
      <c r="E2662" s="1126"/>
      <c r="F2662" s="811"/>
      <c r="G2662" s="1128"/>
      <c r="H2662" s="811"/>
      <c r="I2662" s="812"/>
    </row>
    <row r="2663" spans="1:9" s="786" customFormat="1" x14ac:dyDescent="0.25">
      <c r="A2663" s="1125"/>
      <c r="B2663" s="1126"/>
      <c r="C2663" s="1127"/>
      <c r="D2663" s="1127"/>
      <c r="E2663" s="1126"/>
      <c r="F2663" s="811"/>
      <c r="G2663" s="1128"/>
      <c r="H2663" s="811"/>
      <c r="I2663" s="812"/>
    </row>
    <row r="2664" spans="1:9" s="786" customFormat="1" x14ac:dyDescent="0.25">
      <c r="A2664" s="1125"/>
      <c r="B2664" s="1126"/>
      <c r="C2664" s="1127"/>
      <c r="D2664" s="1127"/>
      <c r="E2664" s="1126"/>
      <c r="F2664" s="811"/>
      <c r="G2664" s="1128"/>
      <c r="H2664" s="811"/>
      <c r="I2664" s="812"/>
    </row>
    <row r="2665" spans="1:9" s="786" customFormat="1" x14ac:dyDescent="0.25">
      <c r="A2665" s="1125"/>
      <c r="B2665" s="1126"/>
      <c r="C2665" s="1127"/>
      <c r="D2665" s="1127"/>
      <c r="E2665" s="1126"/>
      <c r="F2665" s="811"/>
      <c r="G2665" s="1128"/>
      <c r="H2665" s="811"/>
      <c r="I2665" s="812"/>
    </row>
    <row r="2666" spans="1:9" s="786" customFormat="1" x14ac:dyDescent="0.25">
      <c r="A2666" s="1125"/>
      <c r="B2666" s="1126"/>
      <c r="C2666" s="1127"/>
      <c r="D2666" s="1127"/>
      <c r="E2666" s="1126"/>
      <c r="F2666" s="811"/>
      <c r="G2666" s="1128"/>
      <c r="H2666" s="811"/>
      <c r="I2666" s="812"/>
    </row>
    <row r="2667" spans="1:9" s="786" customFormat="1" x14ac:dyDescent="0.25">
      <c r="A2667" s="1125"/>
      <c r="B2667" s="1126"/>
      <c r="C2667" s="1127"/>
      <c r="D2667" s="1127"/>
      <c r="E2667" s="1126"/>
      <c r="F2667" s="811"/>
      <c r="G2667" s="1128"/>
      <c r="H2667" s="811"/>
      <c r="I2667" s="812"/>
    </row>
    <row r="2668" spans="1:9" s="786" customFormat="1" x14ac:dyDescent="0.25">
      <c r="A2668" s="1125"/>
      <c r="B2668" s="1126"/>
      <c r="C2668" s="1127"/>
      <c r="D2668" s="1127"/>
      <c r="E2668" s="1126"/>
      <c r="F2668" s="811"/>
      <c r="G2668" s="1128"/>
      <c r="H2668" s="811"/>
      <c r="I2668" s="812"/>
    </row>
    <row r="2669" spans="1:9" s="786" customFormat="1" x14ac:dyDescent="0.25">
      <c r="A2669" s="1125"/>
      <c r="B2669" s="1126"/>
      <c r="C2669" s="1127"/>
      <c r="D2669" s="1127"/>
      <c r="E2669" s="1126"/>
      <c r="F2669" s="811"/>
      <c r="G2669" s="1128"/>
      <c r="H2669" s="811"/>
      <c r="I2669" s="812"/>
    </row>
    <row r="2670" spans="1:9" s="786" customFormat="1" x14ac:dyDescent="0.25">
      <c r="A2670" s="1125"/>
      <c r="B2670" s="1126"/>
      <c r="C2670" s="1127"/>
      <c r="D2670" s="1127"/>
      <c r="E2670" s="1126"/>
      <c r="F2670" s="811"/>
      <c r="G2670" s="1128"/>
      <c r="H2670" s="811"/>
      <c r="I2670" s="812"/>
    </row>
    <row r="2671" spans="1:9" s="786" customFormat="1" x14ac:dyDescent="0.25">
      <c r="A2671" s="1125"/>
      <c r="B2671" s="1126"/>
      <c r="C2671" s="1127"/>
      <c r="D2671" s="1127"/>
      <c r="E2671" s="1126"/>
      <c r="F2671" s="811"/>
      <c r="G2671" s="1128"/>
      <c r="H2671" s="811"/>
      <c r="I2671" s="812"/>
    </row>
    <row r="2672" spans="1:9" s="786" customFormat="1" x14ac:dyDescent="0.25">
      <c r="A2672" s="1125"/>
      <c r="B2672" s="1126"/>
      <c r="C2672" s="1127"/>
      <c r="D2672" s="1127"/>
      <c r="E2672" s="1126"/>
      <c r="F2672" s="811"/>
      <c r="G2672" s="1128"/>
      <c r="H2672" s="811"/>
      <c r="I2672" s="812"/>
    </row>
    <row r="2673" spans="1:9" s="786" customFormat="1" x14ac:dyDescent="0.25">
      <c r="A2673" s="1125"/>
      <c r="B2673" s="1126"/>
      <c r="C2673" s="1127"/>
      <c r="D2673" s="1127"/>
      <c r="E2673" s="1126"/>
      <c r="F2673" s="811"/>
      <c r="G2673" s="1128"/>
      <c r="H2673" s="811"/>
      <c r="I2673" s="812"/>
    </row>
    <row r="2674" spans="1:9" s="786" customFormat="1" x14ac:dyDescent="0.25">
      <c r="A2674" s="1125"/>
      <c r="B2674" s="1126"/>
      <c r="C2674" s="1127"/>
      <c r="D2674" s="1127"/>
      <c r="E2674" s="1126"/>
      <c r="F2674" s="811"/>
      <c r="G2674" s="1128"/>
      <c r="H2674" s="811"/>
      <c r="I2674" s="812"/>
    </row>
    <row r="2675" spans="1:9" s="786" customFormat="1" x14ac:dyDescent="0.25">
      <c r="A2675" s="1125"/>
      <c r="B2675" s="1126"/>
      <c r="C2675" s="1127"/>
      <c r="D2675" s="1127"/>
      <c r="E2675" s="1126"/>
      <c r="F2675" s="811"/>
      <c r="G2675" s="1128"/>
      <c r="H2675" s="811"/>
      <c r="I2675" s="812"/>
    </row>
    <row r="2676" spans="1:9" s="786" customFormat="1" x14ac:dyDescent="0.25">
      <c r="A2676" s="1125"/>
      <c r="B2676" s="1126"/>
      <c r="C2676" s="1127"/>
      <c r="D2676" s="1127"/>
      <c r="E2676" s="1126"/>
      <c r="F2676" s="811"/>
      <c r="G2676" s="1128"/>
      <c r="H2676" s="811"/>
      <c r="I2676" s="812"/>
    </row>
    <row r="2677" spans="1:9" s="786" customFormat="1" x14ac:dyDescent="0.25">
      <c r="A2677" s="1125"/>
      <c r="B2677" s="1126"/>
      <c r="C2677" s="1127"/>
      <c r="D2677" s="1127"/>
      <c r="E2677" s="1126"/>
      <c r="F2677" s="811"/>
      <c r="G2677" s="1128"/>
      <c r="H2677" s="811"/>
      <c r="I2677" s="812"/>
    </row>
    <row r="2678" spans="1:9" s="786" customFormat="1" x14ac:dyDescent="0.25">
      <c r="A2678" s="1125"/>
      <c r="B2678" s="1126"/>
      <c r="C2678" s="1127"/>
      <c r="D2678" s="1127"/>
      <c r="E2678" s="1126"/>
      <c r="F2678" s="811"/>
      <c r="G2678" s="1128"/>
      <c r="H2678" s="811"/>
      <c r="I2678" s="812"/>
    </row>
    <row r="2679" spans="1:9" s="786" customFormat="1" x14ac:dyDescent="0.25">
      <c r="A2679" s="1125"/>
      <c r="B2679" s="1126"/>
      <c r="C2679" s="1127"/>
      <c r="D2679" s="1127"/>
      <c r="E2679" s="1126"/>
      <c r="F2679" s="811"/>
      <c r="G2679" s="1128"/>
      <c r="H2679" s="811"/>
      <c r="I2679" s="812"/>
    </row>
    <row r="2680" spans="1:9" s="786" customFormat="1" x14ac:dyDescent="0.25">
      <c r="A2680" s="1125"/>
      <c r="B2680" s="1126"/>
      <c r="C2680" s="1127"/>
      <c r="D2680" s="1127"/>
      <c r="E2680" s="1126"/>
      <c r="F2680" s="811"/>
      <c r="G2680" s="1128"/>
      <c r="H2680" s="811"/>
      <c r="I2680" s="812"/>
    </row>
    <row r="2681" spans="1:9" s="786" customFormat="1" x14ac:dyDescent="0.25">
      <c r="A2681" s="1125"/>
      <c r="B2681" s="1126"/>
      <c r="C2681" s="1127"/>
      <c r="D2681" s="1127"/>
      <c r="E2681" s="1126"/>
      <c r="F2681" s="811"/>
      <c r="G2681" s="1128"/>
      <c r="H2681" s="811"/>
      <c r="I2681" s="812"/>
    </row>
    <row r="2682" spans="1:9" s="786" customFormat="1" x14ac:dyDescent="0.25">
      <c r="A2682" s="1125"/>
      <c r="B2682" s="1126"/>
      <c r="C2682" s="1127"/>
      <c r="D2682" s="1127"/>
      <c r="E2682" s="1126"/>
      <c r="F2682" s="811"/>
      <c r="G2682" s="1128"/>
      <c r="H2682" s="811"/>
      <c r="I2682" s="812"/>
    </row>
    <row r="2683" spans="1:9" s="786" customFormat="1" x14ac:dyDescent="0.25">
      <c r="A2683" s="1125"/>
      <c r="B2683" s="1126"/>
      <c r="C2683" s="1127"/>
      <c r="D2683" s="1127"/>
      <c r="E2683" s="1126"/>
      <c r="F2683" s="811"/>
      <c r="G2683" s="1128"/>
      <c r="H2683" s="811"/>
      <c r="I2683" s="812"/>
    </row>
    <row r="2684" spans="1:9" s="786" customFormat="1" x14ac:dyDescent="0.25">
      <c r="A2684" s="1125"/>
      <c r="B2684" s="1126"/>
      <c r="C2684" s="1127"/>
      <c r="D2684" s="1127"/>
      <c r="E2684" s="1126"/>
      <c r="F2684" s="811"/>
      <c r="G2684" s="1128"/>
      <c r="H2684" s="811"/>
      <c r="I2684" s="812"/>
    </row>
    <row r="2685" spans="1:9" s="786" customFormat="1" x14ac:dyDescent="0.25">
      <c r="A2685" s="1125"/>
      <c r="B2685" s="1126"/>
      <c r="C2685" s="1127"/>
      <c r="D2685" s="1127"/>
      <c r="E2685" s="1126"/>
      <c r="F2685" s="811"/>
      <c r="G2685" s="1128"/>
      <c r="H2685" s="811"/>
      <c r="I2685" s="812"/>
    </row>
    <row r="2686" spans="1:9" s="786" customFormat="1" x14ac:dyDescent="0.25">
      <c r="A2686" s="1125"/>
      <c r="B2686" s="1126"/>
      <c r="C2686" s="1127"/>
      <c r="D2686" s="1127"/>
      <c r="E2686" s="1126"/>
      <c r="F2686" s="811"/>
      <c r="G2686" s="1128"/>
      <c r="H2686" s="811"/>
      <c r="I2686" s="812"/>
    </row>
    <row r="2687" spans="1:9" s="786" customFormat="1" x14ac:dyDescent="0.25">
      <c r="A2687" s="1125"/>
      <c r="B2687" s="1126"/>
      <c r="C2687" s="1127"/>
      <c r="D2687" s="1127"/>
      <c r="E2687" s="1126"/>
      <c r="F2687" s="811"/>
      <c r="G2687" s="1128"/>
      <c r="H2687" s="811"/>
      <c r="I2687" s="812"/>
    </row>
    <row r="2688" spans="1:9" s="786" customFormat="1" x14ac:dyDescent="0.25">
      <c r="A2688" s="1125"/>
      <c r="B2688" s="1126"/>
      <c r="C2688" s="1127"/>
      <c r="D2688" s="1127"/>
      <c r="E2688" s="1126"/>
      <c r="F2688" s="811"/>
      <c r="G2688" s="1128"/>
      <c r="H2688" s="811"/>
      <c r="I2688" s="812"/>
    </row>
    <row r="2689" spans="1:9" s="786" customFormat="1" x14ac:dyDescent="0.25">
      <c r="A2689" s="1125"/>
      <c r="B2689" s="1126"/>
      <c r="C2689" s="1127"/>
      <c r="D2689" s="1127"/>
      <c r="E2689" s="1126"/>
      <c r="F2689" s="811"/>
      <c r="G2689" s="1128"/>
      <c r="H2689" s="811"/>
      <c r="I2689" s="812"/>
    </row>
    <row r="2690" spans="1:9" s="786" customFormat="1" x14ac:dyDescent="0.25">
      <c r="A2690" s="1125"/>
      <c r="B2690" s="1126"/>
      <c r="C2690" s="1127"/>
      <c r="D2690" s="1127"/>
      <c r="E2690" s="1126"/>
      <c r="F2690" s="811"/>
      <c r="G2690" s="1128"/>
      <c r="H2690" s="811"/>
      <c r="I2690" s="812"/>
    </row>
    <row r="2691" spans="1:9" s="786" customFormat="1" x14ac:dyDescent="0.25">
      <c r="A2691" s="1125"/>
      <c r="B2691" s="1126"/>
      <c r="C2691" s="1127"/>
      <c r="D2691" s="1127"/>
      <c r="E2691" s="1126"/>
      <c r="F2691" s="811"/>
      <c r="G2691" s="1128"/>
      <c r="H2691" s="811"/>
      <c r="I2691" s="812"/>
    </row>
    <row r="2692" spans="1:9" s="786" customFormat="1" x14ac:dyDescent="0.25">
      <c r="A2692" s="1125"/>
      <c r="B2692" s="1126"/>
      <c r="C2692" s="1127"/>
      <c r="D2692" s="1127"/>
      <c r="E2692" s="1126"/>
      <c r="F2692" s="811"/>
      <c r="G2692" s="1128"/>
      <c r="H2692" s="811"/>
      <c r="I2692" s="812"/>
    </row>
    <row r="2693" spans="1:9" s="786" customFormat="1" x14ac:dyDescent="0.25">
      <c r="A2693" s="1125"/>
      <c r="B2693" s="1126"/>
      <c r="C2693" s="1127"/>
      <c r="D2693" s="1127"/>
      <c r="E2693" s="1126"/>
      <c r="F2693" s="811"/>
      <c r="G2693" s="1128"/>
      <c r="H2693" s="811"/>
      <c r="I2693" s="812"/>
    </row>
    <row r="2694" spans="1:9" s="786" customFormat="1" x14ac:dyDescent="0.25">
      <c r="A2694" s="1125"/>
      <c r="B2694" s="1126"/>
      <c r="C2694" s="1127"/>
      <c r="D2694" s="1127"/>
      <c r="E2694" s="1126"/>
      <c r="F2694" s="811"/>
      <c r="G2694" s="1128"/>
      <c r="H2694" s="811"/>
      <c r="I2694" s="812"/>
    </row>
    <row r="2695" spans="1:9" s="786" customFormat="1" x14ac:dyDescent="0.25">
      <c r="A2695" s="1125"/>
      <c r="B2695" s="1126"/>
      <c r="C2695" s="1127"/>
      <c r="D2695" s="1127"/>
      <c r="E2695" s="1126"/>
      <c r="F2695" s="811"/>
      <c r="G2695" s="1128"/>
      <c r="H2695" s="811"/>
      <c r="I2695" s="812"/>
    </row>
    <row r="2696" spans="1:9" s="786" customFormat="1" x14ac:dyDescent="0.25">
      <c r="A2696" s="1125"/>
      <c r="B2696" s="1126"/>
      <c r="C2696" s="1127"/>
      <c r="D2696" s="1127"/>
      <c r="E2696" s="1126"/>
      <c r="F2696" s="811"/>
      <c r="G2696" s="1128"/>
      <c r="H2696" s="811"/>
      <c r="I2696" s="812"/>
    </row>
    <row r="2697" spans="1:9" s="786" customFormat="1" x14ac:dyDescent="0.25">
      <c r="A2697" s="1125"/>
      <c r="B2697" s="1126"/>
      <c r="C2697" s="1127"/>
      <c r="D2697" s="1127"/>
      <c r="E2697" s="1126"/>
      <c r="F2697" s="811"/>
      <c r="G2697" s="1128"/>
      <c r="H2697" s="811"/>
      <c r="I2697" s="812"/>
    </row>
    <row r="2698" spans="1:9" s="786" customFormat="1" x14ac:dyDescent="0.25">
      <c r="A2698" s="1125"/>
      <c r="B2698" s="1126"/>
      <c r="C2698" s="1127"/>
      <c r="D2698" s="1127"/>
      <c r="E2698" s="1126"/>
      <c r="F2698" s="811"/>
      <c r="G2698" s="1128"/>
      <c r="H2698" s="811"/>
      <c r="I2698" s="812"/>
    </row>
    <row r="2699" spans="1:9" s="786" customFormat="1" x14ac:dyDescent="0.25">
      <c r="A2699" s="1125"/>
      <c r="B2699" s="1126"/>
      <c r="C2699" s="1127"/>
      <c r="D2699" s="1127"/>
      <c r="E2699" s="1126"/>
      <c r="F2699" s="811"/>
      <c r="G2699" s="1128"/>
      <c r="H2699" s="811"/>
      <c r="I2699" s="812"/>
    </row>
    <row r="2700" spans="1:9" s="786" customFormat="1" x14ac:dyDescent="0.25">
      <c r="A2700" s="1125"/>
      <c r="B2700" s="1126"/>
      <c r="C2700" s="1127"/>
      <c r="D2700" s="1127"/>
      <c r="E2700" s="1126"/>
      <c r="F2700" s="811"/>
      <c r="G2700" s="1128"/>
      <c r="H2700" s="811"/>
      <c r="I2700" s="812"/>
    </row>
    <row r="2701" spans="1:9" s="786" customFormat="1" x14ac:dyDescent="0.25">
      <c r="A2701" s="1125"/>
      <c r="B2701" s="1126"/>
      <c r="C2701" s="1127"/>
      <c r="D2701" s="1127"/>
      <c r="E2701" s="1126"/>
      <c r="F2701" s="811"/>
      <c r="G2701" s="1128"/>
      <c r="H2701" s="811"/>
      <c r="I2701" s="812"/>
    </row>
    <row r="2702" spans="1:9" s="786" customFormat="1" x14ac:dyDescent="0.25">
      <c r="A2702" s="1125"/>
      <c r="B2702" s="1126"/>
      <c r="C2702" s="1127"/>
      <c r="D2702" s="1127"/>
      <c r="E2702" s="1126"/>
      <c r="F2702" s="811"/>
      <c r="G2702" s="1128"/>
      <c r="H2702" s="811"/>
      <c r="I2702" s="812"/>
    </row>
    <row r="2703" spans="1:9" s="786" customFormat="1" x14ac:dyDescent="0.25">
      <c r="A2703" s="1125"/>
      <c r="B2703" s="1126"/>
      <c r="C2703" s="1127"/>
      <c r="D2703" s="1127"/>
      <c r="E2703" s="1126"/>
      <c r="F2703" s="811"/>
      <c r="G2703" s="1128"/>
      <c r="H2703" s="811"/>
      <c r="I2703" s="812"/>
    </row>
    <row r="2704" spans="1:9" s="786" customFormat="1" x14ac:dyDescent="0.25">
      <c r="A2704" s="1125"/>
      <c r="B2704" s="1126"/>
      <c r="C2704" s="1127"/>
      <c r="D2704" s="1127"/>
      <c r="E2704" s="1126"/>
      <c r="F2704" s="811"/>
      <c r="G2704" s="1128"/>
      <c r="H2704" s="811"/>
      <c r="I2704" s="812"/>
    </row>
    <row r="2705" spans="1:9" s="786" customFormat="1" x14ac:dyDescent="0.25">
      <c r="A2705" s="1125"/>
      <c r="B2705" s="1126"/>
      <c r="C2705" s="1127"/>
      <c r="D2705" s="1127"/>
      <c r="E2705" s="1126"/>
      <c r="F2705" s="811"/>
      <c r="G2705" s="1128"/>
      <c r="H2705" s="811"/>
      <c r="I2705" s="812"/>
    </row>
    <row r="2706" spans="1:9" s="786" customFormat="1" x14ac:dyDescent="0.25">
      <c r="A2706" s="1125"/>
      <c r="B2706" s="1126"/>
      <c r="C2706" s="1127"/>
      <c r="D2706" s="1127"/>
      <c r="E2706" s="1126"/>
      <c r="F2706" s="811"/>
      <c r="G2706" s="1128"/>
      <c r="H2706" s="811"/>
      <c r="I2706" s="812"/>
    </row>
    <row r="2707" spans="1:9" s="786" customFormat="1" x14ac:dyDescent="0.25">
      <c r="A2707" s="1125"/>
      <c r="B2707" s="1126"/>
      <c r="C2707" s="1127"/>
      <c r="D2707" s="1127"/>
      <c r="E2707" s="1126"/>
      <c r="F2707" s="811"/>
      <c r="G2707" s="1128"/>
      <c r="H2707" s="811"/>
      <c r="I2707" s="812"/>
    </row>
    <row r="2708" spans="1:9" s="786" customFormat="1" x14ac:dyDescent="0.25">
      <c r="A2708" s="1125"/>
      <c r="B2708" s="1126"/>
      <c r="C2708" s="1127"/>
      <c r="D2708" s="1127"/>
      <c r="E2708" s="1126"/>
      <c r="F2708" s="811"/>
      <c r="G2708" s="1128"/>
      <c r="H2708" s="811"/>
      <c r="I2708" s="812"/>
    </row>
    <row r="2709" spans="1:9" s="786" customFormat="1" x14ac:dyDescent="0.25">
      <c r="A2709" s="1125"/>
      <c r="B2709" s="1126"/>
      <c r="C2709" s="1127"/>
      <c r="D2709" s="1127"/>
      <c r="E2709" s="1126"/>
      <c r="F2709" s="811"/>
      <c r="G2709" s="1128"/>
      <c r="H2709" s="811"/>
      <c r="I2709" s="812"/>
    </row>
    <row r="2710" spans="1:9" s="786" customFormat="1" x14ac:dyDescent="0.25">
      <c r="A2710" s="1125"/>
      <c r="B2710" s="1126"/>
      <c r="C2710" s="1127"/>
      <c r="D2710" s="1127"/>
      <c r="E2710" s="1126"/>
      <c r="F2710" s="811"/>
      <c r="G2710" s="1128"/>
      <c r="H2710" s="811"/>
      <c r="I2710" s="812"/>
    </row>
    <row r="2711" spans="1:9" s="786" customFormat="1" x14ac:dyDescent="0.25">
      <c r="A2711" s="1125"/>
      <c r="B2711" s="1126"/>
      <c r="C2711" s="1127"/>
      <c r="D2711" s="1127"/>
      <c r="E2711" s="1126"/>
      <c r="F2711" s="811"/>
      <c r="G2711" s="1128"/>
      <c r="H2711" s="811"/>
      <c r="I2711" s="812"/>
    </row>
    <row r="2712" spans="1:9" s="786" customFormat="1" x14ac:dyDescent="0.25">
      <c r="A2712" s="1125"/>
      <c r="B2712" s="1126"/>
      <c r="C2712" s="1127"/>
      <c r="D2712" s="1127"/>
      <c r="E2712" s="1126"/>
      <c r="F2712" s="811"/>
      <c r="G2712" s="1128"/>
      <c r="H2712" s="811"/>
      <c r="I2712" s="812"/>
    </row>
    <row r="2713" spans="1:9" s="786" customFormat="1" x14ac:dyDescent="0.25">
      <c r="A2713" s="1125"/>
      <c r="B2713" s="1126"/>
      <c r="C2713" s="1127"/>
      <c r="D2713" s="1127"/>
      <c r="E2713" s="1126"/>
      <c r="F2713" s="811"/>
      <c r="G2713" s="1128"/>
      <c r="H2713" s="811"/>
      <c r="I2713" s="812"/>
    </row>
    <row r="2714" spans="1:9" s="786" customFormat="1" x14ac:dyDescent="0.25">
      <c r="A2714" s="1125"/>
      <c r="B2714" s="1126"/>
      <c r="C2714" s="1127"/>
      <c r="D2714" s="1127"/>
      <c r="E2714" s="1126"/>
      <c r="F2714" s="811"/>
      <c r="G2714" s="1128"/>
      <c r="H2714" s="811"/>
      <c r="I2714" s="812"/>
    </row>
    <row r="2715" spans="1:9" s="786" customFormat="1" x14ac:dyDescent="0.25">
      <c r="A2715" s="1125"/>
      <c r="B2715" s="1126"/>
      <c r="C2715" s="1127"/>
      <c r="D2715" s="1127"/>
      <c r="E2715" s="1126"/>
      <c r="F2715" s="811"/>
      <c r="G2715" s="1128"/>
      <c r="H2715" s="811"/>
      <c r="I2715" s="812"/>
    </row>
    <row r="2716" spans="1:9" s="786" customFormat="1" x14ac:dyDescent="0.25">
      <c r="A2716" s="1125"/>
      <c r="B2716" s="1126"/>
      <c r="C2716" s="1127"/>
      <c r="D2716" s="1127"/>
      <c r="E2716" s="1126"/>
      <c r="F2716" s="811"/>
      <c r="G2716" s="1128"/>
      <c r="H2716" s="811"/>
      <c r="I2716" s="812"/>
    </row>
    <row r="2717" spans="1:9" s="786" customFormat="1" x14ac:dyDescent="0.25">
      <c r="A2717" s="1125"/>
      <c r="B2717" s="1126"/>
      <c r="C2717" s="1127"/>
      <c r="D2717" s="1127"/>
      <c r="E2717" s="1126"/>
      <c r="F2717" s="811"/>
      <c r="G2717" s="1128"/>
      <c r="H2717" s="811"/>
      <c r="I2717" s="812"/>
    </row>
    <row r="2718" spans="1:9" s="786" customFormat="1" x14ac:dyDescent="0.25">
      <c r="A2718" s="1125"/>
      <c r="B2718" s="1126"/>
      <c r="C2718" s="1127"/>
      <c r="D2718" s="1127"/>
      <c r="E2718" s="1126"/>
      <c r="F2718" s="811"/>
      <c r="G2718" s="1128"/>
      <c r="H2718" s="811"/>
      <c r="I2718" s="812"/>
    </row>
    <row r="2719" spans="1:9" s="786" customFormat="1" x14ac:dyDescent="0.25">
      <c r="A2719" s="1125"/>
      <c r="B2719" s="1126"/>
      <c r="C2719" s="1127"/>
      <c r="D2719" s="1127"/>
      <c r="E2719" s="1126"/>
      <c r="F2719" s="811"/>
      <c r="G2719" s="1128"/>
      <c r="H2719" s="811"/>
      <c r="I2719" s="812"/>
    </row>
    <row r="2720" spans="1:9" s="786" customFormat="1" x14ac:dyDescent="0.25">
      <c r="A2720" s="1125"/>
      <c r="B2720" s="1126"/>
      <c r="C2720" s="1127"/>
      <c r="D2720" s="1127"/>
      <c r="E2720" s="1126"/>
      <c r="F2720" s="811"/>
      <c r="G2720" s="1128"/>
      <c r="H2720" s="811"/>
      <c r="I2720" s="812"/>
    </row>
    <row r="2721" spans="1:9" s="786" customFormat="1" x14ac:dyDescent="0.25">
      <c r="A2721" s="1125"/>
      <c r="B2721" s="1126"/>
      <c r="C2721" s="1127"/>
      <c r="D2721" s="1127"/>
      <c r="E2721" s="1126"/>
      <c r="F2721" s="811"/>
      <c r="G2721" s="1128"/>
      <c r="H2721" s="811"/>
      <c r="I2721" s="812"/>
    </row>
    <row r="2722" spans="1:9" s="786" customFormat="1" x14ac:dyDescent="0.25">
      <c r="A2722" s="1125"/>
      <c r="B2722" s="1126"/>
      <c r="C2722" s="1127"/>
      <c r="D2722" s="1127"/>
      <c r="E2722" s="1126"/>
      <c r="F2722" s="811"/>
      <c r="G2722" s="1128"/>
      <c r="H2722" s="811"/>
      <c r="I2722" s="812"/>
    </row>
    <row r="2723" spans="1:9" s="786" customFormat="1" x14ac:dyDescent="0.25">
      <c r="A2723" s="1125"/>
      <c r="B2723" s="1126"/>
      <c r="C2723" s="1127"/>
      <c r="D2723" s="1127"/>
      <c r="E2723" s="1126"/>
      <c r="F2723" s="811"/>
      <c r="G2723" s="1128"/>
      <c r="H2723" s="811"/>
      <c r="I2723" s="812"/>
    </row>
    <row r="2724" spans="1:9" s="786" customFormat="1" x14ac:dyDescent="0.25">
      <c r="A2724" s="1125"/>
      <c r="B2724" s="1126"/>
      <c r="C2724" s="1127"/>
      <c r="D2724" s="1127"/>
      <c r="E2724" s="1126"/>
      <c r="F2724" s="811"/>
      <c r="G2724" s="1128"/>
      <c r="H2724" s="811"/>
      <c r="I2724" s="812"/>
    </row>
    <row r="2725" spans="1:9" s="786" customFormat="1" x14ac:dyDescent="0.25">
      <c r="A2725" s="1125"/>
      <c r="B2725" s="1126"/>
      <c r="C2725" s="1127"/>
      <c r="D2725" s="1127"/>
      <c r="E2725" s="1126"/>
      <c r="F2725" s="811"/>
      <c r="G2725" s="1128"/>
      <c r="H2725" s="811"/>
      <c r="I2725" s="812"/>
    </row>
    <row r="2726" spans="1:9" s="786" customFormat="1" x14ac:dyDescent="0.25">
      <c r="A2726" s="1125"/>
      <c r="B2726" s="1126"/>
      <c r="C2726" s="1127"/>
      <c r="D2726" s="1127"/>
      <c r="E2726" s="1126"/>
      <c r="F2726" s="811"/>
      <c r="G2726" s="1128"/>
      <c r="H2726" s="811"/>
      <c r="I2726" s="812"/>
    </row>
    <row r="2727" spans="1:9" s="786" customFormat="1" x14ac:dyDescent="0.25">
      <c r="A2727" s="1125"/>
      <c r="B2727" s="1126"/>
      <c r="C2727" s="1127"/>
      <c r="D2727" s="1127"/>
      <c r="E2727" s="1126"/>
      <c r="F2727" s="811"/>
      <c r="G2727" s="1128"/>
      <c r="H2727" s="811"/>
      <c r="I2727" s="812"/>
    </row>
    <row r="2728" spans="1:9" s="786" customFormat="1" x14ac:dyDescent="0.25">
      <c r="A2728" s="1125"/>
      <c r="B2728" s="1126"/>
      <c r="C2728" s="1127"/>
      <c r="D2728" s="1127"/>
      <c r="E2728" s="1126"/>
      <c r="F2728" s="811"/>
      <c r="G2728" s="1128"/>
      <c r="H2728" s="811"/>
      <c r="I2728" s="812"/>
    </row>
    <row r="2729" spans="1:9" s="786" customFormat="1" x14ac:dyDescent="0.25">
      <c r="A2729" s="1125"/>
      <c r="B2729" s="1126"/>
      <c r="C2729" s="1127"/>
      <c r="D2729" s="1127"/>
      <c r="E2729" s="1126"/>
      <c r="F2729" s="811"/>
      <c r="G2729" s="1128"/>
      <c r="H2729" s="811"/>
      <c r="I2729" s="812"/>
    </row>
    <row r="2730" spans="1:9" s="786" customFormat="1" x14ac:dyDescent="0.25">
      <c r="A2730" s="1125"/>
      <c r="B2730" s="1126"/>
      <c r="C2730" s="1127"/>
      <c r="D2730" s="1127"/>
      <c r="E2730" s="1126"/>
      <c r="F2730" s="811"/>
      <c r="G2730" s="1128"/>
      <c r="H2730" s="811"/>
      <c r="I2730" s="812"/>
    </row>
    <row r="2731" spans="1:9" s="786" customFormat="1" x14ac:dyDescent="0.25">
      <c r="A2731" s="1125"/>
      <c r="B2731" s="1126"/>
      <c r="C2731" s="1127"/>
      <c r="D2731" s="1127"/>
      <c r="E2731" s="1126"/>
      <c r="F2731" s="811"/>
      <c r="G2731" s="1128"/>
      <c r="H2731" s="811"/>
      <c r="I2731" s="812"/>
    </row>
    <row r="2732" spans="1:9" s="786" customFormat="1" x14ac:dyDescent="0.25">
      <c r="A2732" s="1125"/>
      <c r="B2732" s="1126"/>
      <c r="C2732" s="1127"/>
      <c r="D2732" s="1127"/>
      <c r="E2732" s="1126"/>
      <c r="F2732" s="811"/>
      <c r="G2732" s="1128"/>
      <c r="H2732" s="811"/>
      <c r="I2732" s="812"/>
    </row>
    <row r="2733" spans="1:9" s="786" customFormat="1" x14ac:dyDescent="0.25">
      <c r="A2733" s="1125"/>
      <c r="B2733" s="1126"/>
      <c r="C2733" s="1127"/>
      <c r="D2733" s="1127"/>
      <c r="E2733" s="1126"/>
      <c r="F2733" s="811"/>
      <c r="G2733" s="1128"/>
      <c r="H2733" s="811"/>
      <c r="I2733" s="812"/>
    </row>
    <row r="2734" spans="1:9" s="786" customFormat="1" x14ac:dyDescent="0.25">
      <c r="A2734" s="1125"/>
      <c r="B2734" s="1126"/>
      <c r="C2734" s="1127"/>
      <c r="D2734" s="1127"/>
      <c r="E2734" s="1126"/>
      <c r="F2734" s="811"/>
      <c r="G2734" s="1128"/>
      <c r="H2734" s="811"/>
      <c r="I2734" s="812"/>
    </row>
    <row r="2735" spans="1:9" s="786" customFormat="1" x14ac:dyDescent="0.25">
      <c r="A2735" s="1125"/>
      <c r="B2735" s="1126"/>
      <c r="C2735" s="1127"/>
      <c r="D2735" s="1127"/>
      <c r="E2735" s="1126"/>
      <c r="F2735" s="811"/>
      <c r="G2735" s="1128"/>
      <c r="H2735" s="811"/>
      <c r="I2735" s="812"/>
    </row>
    <row r="2736" spans="1:9" s="786" customFormat="1" x14ac:dyDescent="0.25">
      <c r="A2736" s="1125"/>
      <c r="B2736" s="1126"/>
      <c r="C2736" s="1127"/>
      <c r="D2736" s="1127"/>
      <c r="E2736" s="1126"/>
      <c r="F2736" s="811"/>
      <c r="G2736" s="1128"/>
      <c r="H2736" s="811"/>
      <c r="I2736" s="812"/>
    </row>
    <row r="2737" spans="1:9" s="786" customFormat="1" x14ac:dyDescent="0.25">
      <c r="A2737" s="1125"/>
      <c r="B2737" s="1126"/>
      <c r="C2737" s="1127"/>
      <c r="D2737" s="1127"/>
      <c r="E2737" s="1126"/>
      <c r="F2737" s="811"/>
      <c r="G2737" s="1128"/>
      <c r="H2737" s="811"/>
      <c r="I2737" s="812"/>
    </row>
    <row r="2738" spans="1:9" s="786" customFormat="1" x14ac:dyDescent="0.25">
      <c r="A2738" s="1125"/>
      <c r="B2738" s="1126"/>
      <c r="C2738" s="1127"/>
      <c r="D2738" s="1127"/>
      <c r="E2738" s="1126"/>
      <c r="F2738" s="811"/>
      <c r="G2738" s="1128"/>
      <c r="H2738" s="811"/>
      <c r="I2738" s="812"/>
    </row>
    <row r="2739" spans="1:9" s="786" customFormat="1" x14ac:dyDescent="0.25">
      <c r="A2739" s="1125"/>
      <c r="B2739" s="1126"/>
      <c r="C2739" s="1127"/>
      <c r="D2739" s="1127"/>
      <c r="E2739" s="1126"/>
      <c r="F2739" s="811"/>
      <c r="G2739" s="1128"/>
      <c r="H2739" s="811"/>
      <c r="I2739" s="812"/>
    </row>
    <row r="2740" spans="1:9" s="786" customFormat="1" x14ac:dyDescent="0.25">
      <c r="A2740" s="1125"/>
      <c r="B2740" s="1126"/>
      <c r="C2740" s="1127"/>
      <c r="D2740" s="1127"/>
      <c r="E2740" s="1126"/>
      <c r="F2740" s="811"/>
      <c r="G2740" s="1128"/>
      <c r="H2740" s="811"/>
      <c r="I2740" s="812"/>
    </row>
    <row r="2741" spans="1:9" s="786" customFormat="1" x14ac:dyDescent="0.25">
      <c r="A2741" s="1125"/>
      <c r="B2741" s="1126"/>
      <c r="C2741" s="1127"/>
      <c r="D2741" s="1127"/>
      <c r="E2741" s="1126"/>
      <c r="F2741" s="811"/>
      <c r="G2741" s="1128"/>
      <c r="H2741" s="811"/>
      <c r="I2741" s="812"/>
    </row>
    <row r="2742" spans="1:9" s="786" customFormat="1" x14ac:dyDescent="0.25">
      <c r="A2742" s="1125"/>
      <c r="B2742" s="1126"/>
      <c r="C2742" s="1127"/>
      <c r="D2742" s="1127"/>
      <c r="E2742" s="1126"/>
      <c r="F2742" s="811"/>
      <c r="G2742" s="1128"/>
      <c r="H2742" s="811"/>
      <c r="I2742" s="812"/>
    </row>
    <row r="2743" spans="1:9" s="786" customFormat="1" x14ac:dyDescent="0.25">
      <c r="A2743" s="1125"/>
      <c r="B2743" s="1126"/>
      <c r="C2743" s="1127"/>
      <c r="D2743" s="1127"/>
      <c r="E2743" s="1126"/>
      <c r="F2743" s="811"/>
      <c r="G2743" s="1128"/>
      <c r="H2743" s="811"/>
      <c r="I2743" s="812"/>
    </row>
    <row r="2744" spans="1:9" s="786" customFormat="1" x14ac:dyDescent="0.25">
      <c r="A2744" s="1125"/>
      <c r="B2744" s="1126"/>
      <c r="C2744" s="1127"/>
      <c r="D2744" s="1127"/>
      <c r="E2744" s="1126"/>
      <c r="F2744" s="811"/>
      <c r="G2744" s="1128"/>
      <c r="H2744" s="811"/>
      <c r="I2744" s="812"/>
    </row>
    <row r="2745" spans="1:9" s="786" customFormat="1" x14ac:dyDescent="0.25">
      <c r="A2745" s="1125"/>
      <c r="B2745" s="1126"/>
      <c r="C2745" s="1127"/>
      <c r="D2745" s="1127"/>
      <c r="E2745" s="1126"/>
      <c r="F2745" s="811"/>
      <c r="G2745" s="1128"/>
      <c r="H2745" s="811"/>
      <c r="I2745" s="812"/>
    </row>
    <row r="2746" spans="1:9" s="786" customFormat="1" x14ac:dyDescent="0.25">
      <c r="A2746" s="1125"/>
      <c r="B2746" s="1126"/>
      <c r="C2746" s="1127"/>
      <c r="D2746" s="1127"/>
      <c r="E2746" s="1126"/>
      <c r="F2746" s="811"/>
      <c r="G2746" s="1128"/>
      <c r="H2746" s="811"/>
      <c r="I2746" s="812"/>
    </row>
    <row r="2747" spans="1:9" s="786" customFormat="1" x14ac:dyDescent="0.25">
      <c r="A2747" s="1125"/>
      <c r="B2747" s="1126"/>
      <c r="C2747" s="1127"/>
      <c r="D2747" s="1127"/>
      <c r="E2747" s="1126"/>
      <c r="F2747" s="811"/>
      <c r="G2747" s="1128"/>
      <c r="H2747" s="811"/>
      <c r="I2747" s="812"/>
    </row>
    <row r="2748" spans="1:9" s="786" customFormat="1" x14ac:dyDescent="0.25">
      <c r="A2748" s="1125"/>
      <c r="B2748" s="1126"/>
      <c r="C2748" s="1127"/>
      <c r="D2748" s="1127"/>
      <c r="E2748" s="1126"/>
      <c r="F2748" s="811"/>
      <c r="G2748" s="1128"/>
      <c r="H2748" s="811"/>
      <c r="I2748" s="812"/>
    </row>
    <row r="2749" spans="1:9" s="786" customFormat="1" x14ac:dyDescent="0.25">
      <c r="A2749" s="1125"/>
      <c r="B2749" s="1126"/>
      <c r="C2749" s="1127"/>
      <c r="D2749" s="1127"/>
      <c r="E2749" s="1126"/>
      <c r="F2749" s="811"/>
      <c r="G2749" s="1128"/>
      <c r="H2749" s="811"/>
      <c r="I2749" s="812"/>
    </row>
    <row r="2750" spans="1:9" s="786" customFormat="1" x14ac:dyDescent="0.25">
      <c r="A2750" s="1125"/>
      <c r="B2750" s="1126"/>
      <c r="C2750" s="1127"/>
      <c r="D2750" s="1127"/>
      <c r="E2750" s="1126"/>
      <c r="F2750" s="811"/>
      <c r="G2750" s="1128"/>
      <c r="H2750" s="811"/>
      <c r="I2750" s="812"/>
    </row>
    <row r="2751" spans="1:9" s="786" customFormat="1" x14ac:dyDescent="0.25">
      <c r="A2751" s="1125"/>
      <c r="B2751" s="1126"/>
      <c r="C2751" s="1127"/>
      <c r="D2751" s="1127"/>
      <c r="E2751" s="1126"/>
      <c r="F2751" s="811"/>
      <c r="G2751" s="1128"/>
      <c r="H2751" s="811"/>
      <c r="I2751" s="812"/>
    </row>
    <row r="2752" spans="1:9" s="786" customFormat="1" x14ac:dyDescent="0.25">
      <c r="A2752" s="1125"/>
      <c r="B2752" s="1126"/>
      <c r="C2752" s="1127"/>
      <c r="D2752" s="1127"/>
      <c r="E2752" s="1126"/>
      <c r="F2752" s="811"/>
      <c r="G2752" s="1128"/>
      <c r="H2752" s="811"/>
      <c r="I2752" s="812"/>
    </row>
    <row r="2753" spans="1:9" s="786" customFormat="1" x14ac:dyDescent="0.25">
      <c r="A2753" s="1125"/>
      <c r="B2753" s="1126"/>
      <c r="C2753" s="1127"/>
      <c r="D2753" s="1127"/>
      <c r="E2753" s="1126"/>
      <c r="F2753" s="811"/>
      <c r="G2753" s="1128"/>
      <c r="H2753" s="811"/>
      <c r="I2753" s="812"/>
    </row>
    <row r="2754" spans="1:9" s="786" customFormat="1" x14ac:dyDescent="0.25">
      <c r="A2754" s="1125"/>
      <c r="B2754" s="1126"/>
      <c r="C2754" s="1127"/>
      <c r="D2754" s="1127"/>
      <c r="E2754" s="1126"/>
      <c r="F2754" s="811"/>
      <c r="G2754" s="1128"/>
      <c r="H2754" s="811"/>
      <c r="I2754" s="812"/>
    </row>
    <row r="2755" spans="1:9" s="786" customFormat="1" x14ac:dyDescent="0.25">
      <c r="A2755" s="1125"/>
      <c r="B2755" s="1126"/>
      <c r="C2755" s="1127"/>
      <c r="D2755" s="1127"/>
      <c r="E2755" s="1126"/>
      <c r="F2755" s="811"/>
      <c r="G2755" s="1128"/>
      <c r="H2755" s="811"/>
      <c r="I2755" s="812"/>
    </row>
    <row r="2756" spans="1:9" s="786" customFormat="1" x14ac:dyDescent="0.25">
      <c r="A2756" s="1125"/>
      <c r="B2756" s="1126"/>
      <c r="C2756" s="1127"/>
      <c r="D2756" s="1127"/>
      <c r="E2756" s="1126"/>
      <c r="F2756" s="811"/>
      <c r="G2756" s="1128"/>
      <c r="H2756" s="811"/>
      <c r="I2756" s="812"/>
    </row>
    <row r="2757" spans="1:9" s="786" customFormat="1" x14ac:dyDescent="0.25">
      <c r="A2757" s="1125"/>
      <c r="B2757" s="1126"/>
      <c r="C2757" s="1127"/>
      <c r="D2757" s="1127"/>
      <c r="E2757" s="1126"/>
      <c r="F2757" s="811"/>
      <c r="G2757" s="1128"/>
      <c r="H2757" s="811"/>
      <c r="I2757" s="812"/>
    </row>
    <row r="2758" spans="1:9" s="786" customFormat="1" x14ac:dyDescent="0.25">
      <c r="A2758" s="1125"/>
      <c r="B2758" s="1126"/>
      <c r="C2758" s="1127"/>
      <c r="D2758" s="1127"/>
      <c r="E2758" s="1126"/>
      <c r="F2758" s="811"/>
      <c r="G2758" s="1128"/>
      <c r="H2758" s="811"/>
      <c r="I2758" s="812"/>
    </row>
    <row r="2759" spans="1:9" s="786" customFormat="1" x14ac:dyDescent="0.25">
      <c r="A2759" s="1125"/>
      <c r="B2759" s="1126"/>
      <c r="C2759" s="1127"/>
      <c r="D2759" s="1127"/>
      <c r="E2759" s="1126"/>
      <c r="F2759" s="811"/>
      <c r="G2759" s="1128"/>
      <c r="H2759" s="811"/>
      <c r="I2759" s="812"/>
    </row>
    <row r="2760" spans="1:9" s="786" customFormat="1" x14ac:dyDescent="0.25">
      <c r="A2760" s="1125"/>
      <c r="B2760" s="1126"/>
      <c r="C2760" s="1127"/>
      <c r="D2760" s="1127"/>
      <c r="E2760" s="1126"/>
      <c r="F2760" s="811"/>
      <c r="G2760" s="1128"/>
      <c r="H2760" s="811"/>
      <c r="I2760" s="812"/>
    </row>
    <row r="2761" spans="1:9" s="786" customFormat="1" x14ac:dyDescent="0.25">
      <c r="A2761" s="1125"/>
      <c r="B2761" s="1126"/>
      <c r="C2761" s="1127"/>
      <c r="D2761" s="1127"/>
      <c r="E2761" s="1126"/>
      <c r="F2761" s="811"/>
      <c r="G2761" s="1128"/>
      <c r="H2761" s="811"/>
      <c r="I2761" s="812"/>
    </row>
    <row r="2762" spans="1:9" s="786" customFormat="1" x14ac:dyDescent="0.25">
      <c r="A2762" s="1125"/>
      <c r="B2762" s="1126"/>
      <c r="C2762" s="1127"/>
      <c r="D2762" s="1127"/>
      <c r="E2762" s="1126"/>
      <c r="F2762" s="811"/>
      <c r="G2762" s="1128"/>
      <c r="H2762" s="811"/>
      <c r="I2762" s="812"/>
    </row>
    <row r="2763" spans="1:9" s="786" customFormat="1" x14ac:dyDescent="0.25">
      <c r="A2763" s="1125"/>
      <c r="B2763" s="1126"/>
      <c r="C2763" s="1127"/>
      <c r="D2763" s="1127"/>
      <c r="E2763" s="1126"/>
      <c r="F2763" s="811"/>
      <c r="G2763" s="1128"/>
      <c r="H2763" s="811"/>
      <c r="I2763" s="812"/>
    </row>
    <row r="2764" spans="1:9" s="786" customFormat="1" x14ac:dyDescent="0.25">
      <c r="A2764" s="1125"/>
      <c r="B2764" s="1126"/>
      <c r="C2764" s="1127"/>
      <c r="D2764" s="1127"/>
      <c r="E2764" s="1126"/>
      <c r="F2764" s="811"/>
      <c r="G2764" s="1128"/>
      <c r="H2764" s="811"/>
      <c r="I2764" s="812"/>
    </row>
    <row r="2765" spans="1:9" s="786" customFormat="1" x14ac:dyDescent="0.25">
      <c r="A2765" s="1125"/>
      <c r="B2765" s="1126"/>
      <c r="C2765" s="1127"/>
      <c r="D2765" s="1127"/>
      <c r="E2765" s="1126"/>
      <c r="F2765" s="811"/>
      <c r="G2765" s="1128"/>
      <c r="H2765" s="811"/>
      <c r="I2765" s="812"/>
    </row>
    <row r="2766" spans="1:9" s="786" customFormat="1" x14ac:dyDescent="0.25">
      <c r="A2766" s="1125"/>
      <c r="B2766" s="1126"/>
      <c r="C2766" s="1127"/>
      <c r="D2766" s="1127"/>
      <c r="E2766" s="1126"/>
      <c r="F2766" s="811"/>
      <c r="G2766" s="1128"/>
      <c r="H2766" s="811"/>
      <c r="I2766" s="812"/>
    </row>
    <row r="2767" spans="1:9" s="786" customFormat="1" x14ac:dyDescent="0.25">
      <c r="A2767" s="1125"/>
      <c r="B2767" s="1126"/>
      <c r="C2767" s="1127"/>
      <c r="D2767" s="1127"/>
      <c r="E2767" s="1126"/>
      <c r="F2767" s="811"/>
      <c r="G2767" s="1128"/>
      <c r="H2767" s="811"/>
      <c r="I2767" s="812"/>
    </row>
    <row r="2768" spans="1:9" s="786" customFormat="1" x14ac:dyDescent="0.25">
      <c r="A2768" s="1125"/>
      <c r="B2768" s="1126"/>
      <c r="C2768" s="1127"/>
      <c r="D2768" s="1127"/>
      <c r="E2768" s="1126"/>
      <c r="F2768" s="811"/>
      <c r="G2768" s="1128"/>
      <c r="H2768" s="811"/>
      <c r="I2768" s="812"/>
    </row>
    <row r="2769" spans="1:9" s="786" customFormat="1" x14ac:dyDescent="0.25">
      <c r="A2769" s="1125"/>
      <c r="B2769" s="1126"/>
      <c r="C2769" s="1127"/>
      <c r="D2769" s="1127"/>
      <c r="E2769" s="1126"/>
      <c r="F2769" s="811"/>
      <c r="G2769" s="1128"/>
      <c r="H2769" s="811"/>
      <c r="I2769" s="812"/>
    </row>
    <row r="2770" spans="1:9" s="786" customFormat="1" x14ac:dyDescent="0.25">
      <c r="A2770" s="1125"/>
      <c r="B2770" s="1126"/>
      <c r="C2770" s="1127"/>
      <c r="D2770" s="1127"/>
      <c r="E2770" s="1126"/>
      <c r="F2770" s="811"/>
      <c r="G2770" s="1128"/>
      <c r="H2770" s="811"/>
      <c r="I2770" s="812"/>
    </row>
    <row r="2771" spans="1:9" s="786" customFormat="1" x14ac:dyDescent="0.25">
      <c r="A2771" s="1125"/>
      <c r="B2771" s="1126"/>
      <c r="C2771" s="1127"/>
      <c r="D2771" s="1127"/>
      <c r="E2771" s="1126"/>
      <c r="F2771" s="811"/>
      <c r="G2771" s="1128"/>
      <c r="H2771" s="811"/>
      <c r="I2771" s="812"/>
    </row>
    <row r="2772" spans="1:9" s="786" customFormat="1" x14ac:dyDescent="0.25">
      <c r="A2772" s="1125"/>
      <c r="B2772" s="1126"/>
      <c r="C2772" s="1127"/>
      <c r="D2772" s="1127"/>
      <c r="E2772" s="1126"/>
      <c r="F2772" s="811"/>
      <c r="G2772" s="1128"/>
      <c r="H2772" s="811"/>
      <c r="I2772" s="812"/>
    </row>
    <row r="2773" spans="1:9" s="786" customFormat="1" x14ac:dyDescent="0.25">
      <c r="A2773" s="1125"/>
      <c r="B2773" s="1126"/>
      <c r="C2773" s="1127"/>
      <c r="D2773" s="1127"/>
      <c r="E2773" s="1126"/>
      <c r="F2773" s="811"/>
      <c r="G2773" s="1128"/>
      <c r="H2773" s="811"/>
      <c r="I2773" s="812"/>
    </row>
    <row r="2774" spans="1:9" s="786" customFormat="1" x14ac:dyDescent="0.25">
      <c r="A2774" s="1125"/>
      <c r="B2774" s="1126"/>
      <c r="C2774" s="1127"/>
      <c r="D2774" s="1127"/>
      <c r="E2774" s="1126"/>
      <c r="F2774" s="811"/>
      <c r="G2774" s="1128"/>
      <c r="H2774" s="811"/>
      <c r="I2774" s="812"/>
    </row>
    <row r="2775" spans="1:9" s="786" customFormat="1" x14ac:dyDescent="0.25">
      <c r="A2775" s="1125"/>
      <c r="B2775" s="1126"/>
      <c r="C2775" s="1127"/>
      <c r="D2775" s="1127"/>
      <c r="E2775" s="1126"/>
      <c r="F2775" s="811"/>
      <c r="G2775" s="1128"/>
      <c r="H2775" s="811"/>
      <c r="I2775" s="812"/>
    </row>
    <row r="2776" spans="1:9" s="786" customFormat="1" x14ac:dyDescent="0.25">
      <c r="A2776" s="1125"/>
      <c r="B2776" s="1126"/>
      <c r="C2776" s="1127"/>
      <c r="D2776" s="1127"/>
      <c r="E2776" s="1126"/>
      <c r="F2776" s="811"/>
      <c r="G2776" s="1128"/>
      <c r="H2776" s="811"/>
      <c r="I2776" s="812"/>
    </row>
    <row r="2777" spans="1:9" s="786" customFormat="1" x14ac:dyDescent="0.25">
      <c r="A2777" s="1125"/>
      <c r="B2777" s="1126"/>
      <c r="C2777" s="1127"/>
      <c r="D2777" s="1127"/>
      <c r="E2777" s="1126"/>
      <c r="F2777" s="811"/>
      <c r="G2777" s="1128"/>
      <c r="H2777" s="811"/>
      <c r="I2777" s="812"/>
    </row>
    <row r="2778" spans="1:9" s="786" customFormat="1" x14ac:dyDescent="0.25">
      <c r="A2778" s="1125"/>
      <c r="B2778" s="1126"/>
      <c r="C2778" s="1127"/>
      <c r="D2778" s="1127"/>
      <c r="E2778" s="1126"/>
      <c r="F2778" s="811"/>
      <c r="G2778" s="1128"/>
      <c r="H2778" s="811"/>
      <c r="I2778" s="812"/>
    </row>
    <row r="2779" spans="1:9" s="786" customFormat="1" x14ac:dyDescent="0.25">
      <c r="A2779" s="1125"/>
      <c r="B2779" s="1126"/>
      <c r="C2779" s="1127"/>
      <c r="D2779" s="1127"/>
      <c r="E2779" s="1126"/>
      <c r="F2779" s="811"/>
      <c r="G2779" s="1128"/>
      <c r="H2779" s="811"/>
      <c r="I2779" s="812"/>
    </row>
    <row r="2780" spans="1:9" s="786" customFormat="1" x14ac:dyDescent="0.25">
      <c r="A2780" s="1125"/>
      <c r="B2780" s="1126"/>
      <c r="C2780" s="1127"/>
      <c r="D2780" s="1127"/>
      <c r="E2780" s="1126"/>
      <c r="F2780" s="811"/>
      <c r="G2780" s="1128"/>
      <c r="H2780" s="811"/>
      <c r="I2780" s="812"/>
    </row>
    <row r="2781" spans="1:9" s="786" customFormat="1" x14ac:dyDescent="0.25">
      <c r="A2781" s="1125"/>
      <c r="B2781" s="1126"/>
      <c r="C2781" s="1127"/>
      <c r="D2781" s="1127"/>
      <c r="E2781" s="1126"/>
      <c r="F2781" s="811"/>
      <c r="G2781" s="1128"/>
      <c r="H2781" s="811"/>
      <c r="I2781" s="812"/>
    </row>
    <row r="2782" spans="1:9" s="786" customFormat="1" x14ac:dyDescent="0.25">
      <c r="A2782" s="1125"/>
      <c r="B2782" s="1126"/>
      <c r="C2782" s="1127"/>
      <c r="D2782" s="1127"/>
      <c r="E2782" s="1126"/>
      <c r="F2782" s="811"/>
      <c r="G2782" s="1128"/>
      <c r="H2782" s="811"/>
      <c r="I2782" s="812"/>
    </row>
    <row r="2783" spans="1:9" s="786" customFormat="1" x14ac:dyDescent="0.25">
      <c r="A2783" s="1125"/>
      <c r="B2783" s="1126"/>
      <c r="C2783" s="1127"/>
      <c r="D2783" s="1127"/>
      <c r="E2783" s="1126"/>
      <c r="F2783" s="811"/>
      <c r="G2783" s="1128"/>
      <c r="H2783" s="811"/>
      <c r="I2783" s="812"/>
    </row>
    <row r="2784" spans="1:9" s="786" customFormat="1" x14ac:dyDescent="0.25">
      <c r="A2784" s="1125"/>
      <c r="B2784" s="1126"/>
      <c r="C2784" s="1127"/>
      <c r="D2784" s="1127"/>
      <c r="E2784" s="1126"/>
      <c r="F2784" s="811"/>
      <c r="G2784" s="1128"/>
      <c r="H2784" s="811"/>
      <c r="I2784" s="812"/>
    </row>
    <row r="2785" spans="1:9" s="786" customFormat="1" x14ac:dyDescent="0.25">
      <c r="A2785" s="1125"/>
      <c r="B2785" s="1126"/>
      <c r="C2785" s="1127"/>
      <c r="D2785" s="1127"/>
      <c r="E2785" s="1126"/>
      <c r="F2785" s="811"/>
      <c r="G2785" s="1128"/>
      <c r="H2785" s="811"/>
      <c r="I2785" s="812"/>
    </row>
    <row r="2786" spans="1:9" s="786" customFormat="1" x14ac:dyDescent="0.25">
      <c r="A2786" s="1125"/>
      <c r="B2786" s="1126"/>
      <c r="C2786" s="1127"/>
      <c r="D2786" s="1127"/>
      <c r="E2786" s="1126"/>
      <c r="F2786" s="811"/>
      <c r="G2786" s="1128"/>
      <c r="H2786" s="811"/>
      <c r="I2786" s="812"/>
    </row>
    <row r="2787" spans="1:9" s="786" customFormat="1" x14ac:dyDescent="0.25">
      <c r="A2787" s="1125"/>
      <c r="B2787" s="1126"/>
      <c r="C2787" s="1127"/>
      <c r="D2787" s="1127"/>
      <c r="E2787" s="1126"/>
      <c r="F2787" s="811"/>
      <c r="G2787" s="1128"/>
      <c r="H2787" s="811"/>
      <c r="I2787" s="812"/>
    </row>
    <row r="2788" spans="1:9" s="786" customFormat="1" x14ac:dyDescent="0.25">
      <c r="A2788" s="1125"/>
      <c r="B2788" s="1126"/>
      <c r="C2788" s="1127"/>
      <c r="D2788" s="1127"/>
      <c r="E2788" s="1126"/>
      <c r="F2788" s="811"/>
      <c r="G2788" s="1128"/>
      <c r="H2788" s="811"/>
      <c r="I2788" s="812"/>
    </row>
    <row r="2789" spans="1:9" s="786" customFormat="1" x14ac:dyDescent="0.25">
      <c r="A2789" s="1125"/>
      <c r="B2789" s="1126"/>
      <c r="C2789" s="1127"/>
      <c r="D2789" s="1127"/>
      <c r="E2789" s="1126"/>
      <c r="F2789" s="811"/>
      <c r="G2789" s="1128"/>
      <c r="H2789" s="811"/>
      <c r="I2789" s="812"/>
    </row>
    <row r="2790" spans="1:9" s="786" customFormat="1" x14ac:dyDescent="0.25">
      <c r="A2790" s="1125"/>
      <c r="B2790" s="1126"/>
      <c r="C2790" s="1127"/>
      <c r="D2790" s="1127"/>
      <c r="E2790" s="1126"/>
      <c r="F2790" s="811"/>
      <c r="G2790" s="1128"/>
      <c r="H2790" s="811"/>
      <c r="I2790" s="812"/>
    </row>
    <row r="2791" spans="1:9" s="786" customFormat="1" x14ac:dyDescent="0.25">
      <c r="A2791" s="1125"/>
      <c r="B2791" s="1126"/>
      <c r="C2791" s="1127"/>
      <c r="D2791" s="1127"/>
      <c r="E2791" s="1126"/>
      <c r="F2791" s="811"/>
      <c r="G2791" s="1128"/>
      <c r="H2791" s="811"/>
      <c r="I2791" s="812"/>
    </row>
    <row r="2792" spans="1:9" s="786" customFormat="1" x14ac:dyDescent="0.25">
      <c r="A2792" s="1125"/>
      <c r="B2792" s="1126"/>
      <c r="C2792" s="1127"/>
      <c r="D2792" s="1127"/>
      <c r="E2792" s="1126"/>
      <c r="F2792" s="811"/>
      <c r="G2792" s="1128"/>
      <c r="H2792" s="811"/>
      <c r="I2792" s="812"/>
    </row>
    <row r="2793" spans="1:9" s="786" customFormat="1" x14ac:dyDescent="0.25">
      <c r="A2793" s="1125"/>
      <c r="B2793" s="1126"/>
      <c r="C2793" s="1127"/>
      <c r="D2793" s="1127"/>
      <c r="E2793" s="1126"/>
      <c r="F2793" s="811"/>
      <c r="G2793" s="1128"/>
      <c r="H2793" s="811"/>
      <c r="I2793" s="812"/>
    </row>
    <row r="2794" spans="1:9" s="786" customFormat="1" x14ac:dyDescent="0.25">
      <c r="A2794" s="1125"/>
      <c r="B2794" s="1126"/>
      <c r="C2794" s="1127"/>
      <c r="D2794" s="1127"/>
      <c r="E2794" s="1126"/>
      <c r="F2794" s="811"/>
      <c r="G2794" s="1128"/>
      <c r="H2794" s="811"/>
      <c r="I2794" s="812"/>
    </row>
    <row r="2795" spans="1:9" s="786" customFormat="1" x14ac:dyDescent="0.25">
      <c r="A2795" s="1125"/>
      <c r="B2795" s="1126"/>
      <c r="C2795" s="1127"/>
      <c r="D2795" s="1127"/>
      <c r="E2795" s="1126"/>
      <c r="F2795" s="811"/>
      <c r="G2795" s="1128"/>
      <c r="H2795" s="811"/>
      <c r="I2795" s="812"/>
    </row>
    <row r="2796" spans="1:9" s="786" customFormat="1" x14ac:dyDescent="0.25">
      <c r="A2796" s="1125"/>
      <c r="B2796" s="1126"/>
      <c r="C2796" s="1127"/>
      <c r="D2796" s="1127"/>
      <c r="E2796" s="1126"/>
      <c r="F2796" s="811"/>
      <c r="G2796" s="1128"/>
      <c r="H2796" s="811"/>
      <c r="I2796" s="812"/>
    </row>
    <row r="2797" spans="1:9" s="786" customFormat="1" x14ac:dyDescent="0.25">
      <c r="A2797" s="1125"/>
      <c r="B2797" s="1126"/>
      <c r="C2797" s="1127"/>
      <c r="D2797" s="1127"/>
      <c r="E2797" s="1126"/>
      <c r="F2797" s="811"/>
      <c r="G2797" s="1128"/>
      <c r="H2797" s="811"/>
      <c r="I2797" s="812"/>
    </row>
    <row r="2798" spans="1:9" s="786" customFormat="1" x14ac:dyDescent="0.25">
      <c r="A2798" s="1125"/>
      <c r="B2798" s="1126"/>
      <c r="C2798" s="1127"/>
      <c r="D2798" s="1127"/>
      <c r="E2798" s="1126"/>
      <c r="F2798" s="811"/>
      <c r="G2798" s="1128"/>
      <c r="H2798" s="811"/>
      <c r="I2798" s="812"/>
    </row>
    <row r="2799" spans="1:9" s="786" customFormat="1" x14ac:dyDescent="0.25">
      <c r="A2799" s="1125"/>
      <c r="B2799" s="1126"/>
      <c r="C2799" s="1127"/>
      <c r="D2799" s="1127"/>
      <c r="E2799" s="1126"/>
      <c r="F2799" s="811"/>
      <c r="G2799" s="1128"/>
      <c r="H2799" s="811"/>
      <c r="I2799" s="812"/>
    </row>
    <row r="2800" spans="1:9" s="786" customFormat="1" x14ac:dyDescent="0.25">
      <c r="A2800" s="1125"/>
      <c r="B2800" s="1126"/>
      <c r="C2800" s="1127"/>
      <c r="D2800" s="1127"/>
      <c r="E2800" s="1126"/>
      <c r="F2800" s="811"/>
      <c r="G2800" s="1128"/>
      <c r="H2800" s="811"/>
      <c r="I2800" s="812"/>
    </row>
    <row r="2801" spans="1:9" s="786" customFormat="1" x14ac:dyDescent="0.25">
      <c r="A2801" s="1125"/>
      <c r="B2801" s="1126"/>
      <c r="C2801" s="1127"/>
      <c r="D2801" s="1127"/>
      <c r="E2801" s="1126"/>
      <c r="F2801" s="811"/>
      <c r="G2801" s="1128"/>
      <c r="H2801" s="811"/>
      <c r="I2801" s="812"/>
    </row>
    <row r="2802" spans="1:9" s="786" customFormat="1" x14ac:dyDescent="0.25">
      <c r="A2802" s="1125"/>
      <c r="B2802" s="1126"/>
      <c r="C2802" s="1127"/>
      <c r="D2802" s="1127"/>
      <c r="E2802" s="1126"/>
      <c r="F2802" s="811"/>
      <c r="G2802" s="1128"/>
      <c r="H2802" s="811"/>
      <c r="I2802" s="812"/>
    </row>
    <row r="2803" spans="1:9" s="786" customFormat="1" x14ac:dyDescent="0.25">
      <c r="A2803" s="1125"/>
      <c r="B2803" s="1126"/>
      <c r="C2803" s="1127"/>
      <c r="D2803" s="1127"/>
      <c r="E2803" s="1126"/>
      <c r="F2803" s="811"/>
      <c r="G2803" s="1128"/>
      <c r="H2803" s="811"/>
      <c r="I2803" s="812"/>
    </row>
    <row r="2804" spans="1:9" s="786" customFormat="1" x14ac:dyDescent="0.25">
      <c r="A2804" s="1125"/>
      <c r="B2804" s="1126"/>
      <c r="C2804" s="1127"/>
      <c r="D2804" s="1127"/>
      <c r="E2804" s="1126"/>
      <c r="F2804" s="811"/>
      <c r="G2804" s="1128"/>
      <c r="H2804" s="811"/>
      <c r="I2804" s="812"/>
    </row>
    <row r="2805" spans="1:9" s="786" customFormat="1" x14ac:dyDescent="0.25">
      <c r="A2805" s="1125"/>
      <c r="B2805" s="1126"/>
      <c r="C2805" s="1127"/>
      <c r="D2805" s="1127"/>
      <c r="E2805" s="1126"/>
      <c r="F2805" s="811"/>
      <c r="G2805" s="1128"/>
      <c r="H2805" s="811"/>
      <c r="I2805" s="812"/>
    </row>
    <row r="2806" spans="1:9" s="786" customFormat="1" x14ac:dyDescent="0.25">
      <c r="A2806" s="1125"/>
      <c r="B2806" s="1126"/>
      <c r="C2806" s="1127"/>
      <c r="D2806" s="1127"/>
      <c r="E2806" s="1126"/>
      <c r="F2806" s="811"/>
      <c r="G2806" s="1128"/>
      <c r="H2806" s="811"/>
      <c r="I2806" s="812"/>
    </row>
    <row r="2807" spans="1:9" s="786" customFormat="1" x14ac:dyDescent="0.25">
      <c r="A2807" s="1125"/>
      <c r="B2807" s="1126"/>
      <c r="C2807" s="1127"/>
      <c r="D2807" s="1127"/>
      <c r="E2807" s="1126"/>
      <c r="F2807" s="811"/>
      <c r="G2807" s="1128"/>
      <c r="H2807" s="811"/>
      <c r="I2807" s="812"/>
    </row>
    <row r="2808" spans="1:9" s="786" customFormat="1" x14ac:dyDescent="0.25">
      <c r="A2808" s="1125"/>
      <c r="B2808" s="1126"/>
      <c r="C2808" s="1127"/>
      <c r="D2808" s="1127"/>
      <c r="E2808" s="1126"/>
      <c r="F2808" s="811"/>
      <c r="G2808" s="1128"/>
      <c r="H2808" s="811"/>
      <c r="I2808" s="812"/>
    </row>
    <row r="2809" spans="1:9" s="786" customFormat="1" x14ac:dyDescent="0.25">
      <c r="A2809" s="1125"/>
      <c r="B2809" s="1126"/>
      <c r="C2809" s="1127"/>
      <c r="D2809" s="1127"/>
      <c r="E2809" s="1126"/>
      <c r="F2809" s="811"/>
      <c r="G2809" s="1128"/>
      <c r="H2809" s="811"/>
      <c r="I2809" s="812"/>
    </row>
    <row r="2810" spans="1:9" s="786" customFormat="1" x14ac:dyDescent="0.25">
      <c r="A2810" s="1125"/>
      <c r="B2810" s="1126"/>
      <c r="C2810" s="1127"/>
      <c r="D2810" s="1127"/>
      <c r="E2810" s="1126"/>
      <c r="F2810" s="811"/>
      <c r="G2810" s="1128"/>
      <c r="H2810" s="811"/>
      <c r="I2810" s="812"/>
    </row>
    <row r="2811" spans="1:9" s="786" customFormat="1" x14ac:dyDescent="0.25">
      <c r="A2811" s="1125"/>
      <c r="B2811" s="1126"/>
      <c r="C2811" s="1127"/>
      <c r="D2811" s="1127"/>
      <c r="E2811" s="1126"/>
      <c r="F2811" s="811"/>
      <c r="G2811" s="1128"/>
      <c r="H2811" s="811"/>
      <c r="I2811" s="812"/>
    </row>
    <row r="2812" spans="1:9" s="786" customFormat="1" x14ac:dyDescent="0.25">
      <c r="A2812" s="1125"/>
      <c r="B2812" s="1126"/>
      <c r="C2812" s="1127"/>
      <c r="D2812" s="1127"/>
      <c r="E2812" s="1126"/>
      <c r="F2812" s="811"/>
      <c r="G2812" s="1128"/>
      <c r="H2812" s="811"/>
      <c r="I2812" s="812"/>
    </row>
    <row r="2813" spans="1:9" s="786" customFormat="1" x14ac:dyDescent="0.25">
      <c r="A2813" s="1125"/>
      <c r="B2813" s="1126"/>
      <c r="C2813" s="1127"/>
      <c r="D2813" s="1127"/>
      <c r="E2813" s="1126"/>
      <c r="F2813" s="811"/>
      <c r="G2813" s="1128"/>
      <c r="H2813" s="811"/>
      <c r="I2813" s="812"/>
    </row>
    <row r="2814" spans="1:9" s="786" customFormat="1" x14ac:dyDescent="0.25">
      <c r="A2814" s="1125"/>
      <c r="B2814" s="1126"/>
      <c r="C2814" s="1127"/>
      <c r="D2814" s="1127"/>
      <c r="E2814" s="1126"/>
      <c r="F2814" s="811"/>
      <c r="G2814" s="1128"/>
      <c r="H2814" s="811"/>
      <c r="I2814" s="812"/>
    </row>
    <row r="2815" spans="1:9" s="786" customFormat="1" x14ac:dyDescent="0.25">
      <c r="A2815" s="1125"/>
      <c r="B2815" s="1126"/>
      <c r="C2815" s="1127"/>
      <c r="D2815" s="1127"/>
      <c r="E2815" s="1126"/>
      <c r="F2815" s="811"/>
      <c r="G2815" s="1128"/>
      <c r="H2815" s="811"/>
      <c r="I2815" s="812"/>
    </row>
    <row r="2816" spans="1:9" s="786" customFormat="1" x14ac:dyDescent="0.25">
      <c r="A2816" s="1125"/>
      <c r="B2816" s="1126"/>
      <c r="C2816" s="1127"/>
      <c r="D2816" s="1127"/>
      <c r="E2816" s="1126"/>
      <c r="F2816" s="811"/>
      <c r="G2816" s="1128"/>
      <c r="H2816" s="811"/>
      <c r="I2816" s="812"/>
    </row>
    <row r="2817" spans="1:9" s="786" customFormat="1" x14ac:dyDescent="0.25">
      <c r="A2817" s="1125"/>
      <c r="B2817" s="1126"/>
      <c r="C2817" s="1127"/>
      <c r="D2817" s="1127"/>
      <c r="E2817" s="1126"/>
      <c r="F2817" s="811"/>
      <c r="G2817" s="1128"/>
      <c r="H2817" s="811"/>
      <c r="I2817" s="812"/>
    </row>
    <row r="2818" spans="1:9" s="786" customFormat="1" x14ac:dyDescent="0.25">
      <c r="A2818" s="1125"/>
      <c r="B2818" s="1126"/>
      <c r="C2818" s="1127"/>
      <c r="D2818" s="1127"/>
      <c r="E2818" s="1126"/>
      <c r="F2818" s="811"/>
      <c r="G2818" s="1128"/>
      <c r="H2818" s="811"/>
      <c r="I2818" s="812"/>
    </row>
    <row r="2819" spans="1:9" s="786" customFormat="1" x14ac:dyDescent="0.25">
      <c r="A2819" s="1125"/>
      <c r="B2819" s="1126"/>
      <c r="C2819" s="1127"/>
      <c r="D2819" s="1127"/>
      <c r="E2819" s="1126"/>
      <c r="F2819" s="811"/>
      <c r="G2819" s="1128"/>
      <c r="H2819" s="811"/>
      <c r="I2819" s="812"/>
    </row>
    <row r="2820" spans="1:9" s="786" customFormat="1" x14ac:dyDescent="0.25">
      <c r="A2820" s="1125"/>
      <c r="B2820" s="1126"/>
      <c r="C2820" s="1127"/>
      <c r="D2820" s="1127"/>
      <c r="E2820" s="1126"/>
      <c r="F2820" s="811"/>
      <c r="G2820" s="1128"/>
      <c r="H2820" s="811"/>
      <c r="I2820" s="812"/>
    </row>
    <row r="2821" spans="1:9" s="786" customFormat="1" x14ac:dyDescent="0.25">
      <c r="A2821" s="1125"/>
      <c r="B2821" s="1126"/>
      <c r="C2821" s="1127"/>
      <c r="D2821" s="1127"/>
      <c r="E2821" s="1126"/>
      <c r="F2821" s="811"/>
      <c r="G2821" s="1128"/>
      <c r="H2821" s="811"/>
      <c r="I2821" s="812"/>
    </row>
    <row r="2822" spans="1:9" s="786" customFormat="1" x14ac:dyDescent="0.25">
      <c r="A2822" s="1125"/>
      <c r="B2822" s="1126"/>
      <c r="C2822" s="1127"/>
      <c r="D2822" s="1127"/>
      <c r="E2822" s="1126"/>
      <c r="F2822" s="811"/>
      <c r="G2822" s="1128"/>
      <c r="H2822" s="811"/>
      <c r="I2822" s="812"/>
    </row>
    <row r="2823" spans="1:9" s="786" customFormat="1" x14ac:dyDescent="0.25">
      <c r="A2823" s="1125"/>
      <c r="B2823" s="1126"/>
      <c r="C2823" s="1127"/>
      <c r="D2823" s="1127"/>
      <c r="E2823" s="1126"/>
      <c r="F2823" s="811"/>
      <c r="G2823" s="1128"/>
      <c r="H2823" s="811"/>
      <c r="I2823" s="812"/>
    </row>
    <row r="2824" spans="1:9" s="786" customFormat="1" x14ac:dyDescent="0.25">
      <c r="A2824" s="1125"/>
      <c r="B2824" s="1126"/>
      <c r="C2824" s="1127"/>
      <c r="D2824" s="1127"/>
      <c r="E2824" s="1126"/>
      <c r="F2824" s="811"/>
      <c r="G2824" s="1128"/>
      <c r="H2824" s="811"/>
      <c r="I2824" s="812"/>
    </row>
    <row r="2825" spans="1:9" s="786" customFormat="1" x14ac:dyDescent="0.25">
      <c r="A2825" s="1125"/>
      <c r="B2825" s="1126"/>
      <c r="C2825" s="1127"/>
      <c r="D2825" s="1127"/>
      <c r="E2825" s="1126"/>
      <c r="F2825" s="811"/>
      <c r="G2825" s="1128"/>
      <c r="H2825" s="811"/>
      <c r="I2825" s="812"/>
    </row>
    <row r="2826" spans="1:9" s="786" customFormat="1" x14ac:dyDescent="0.25">
      <c r="A2826" s="1125"/>
      <c r="B2826" s="1126"/>
      <c r="C2826" s="1127"/>
      <c r="D2826" s="1127"/>
      <c r="E2826" s="1126"/>
      <c r="F2826" s="811"/>
      <c r="G2826" s="1128"/>
      <c r="H2826" s="811"/>
      <c r="I2826" s="812"/>
    </row>
    <row r="2827" spans="1:9" s="786" customFormat="1" x14ac:dyDescent="0.25">
      <c r="A2827" s="1125"/>
      <c r="B2827" s="1126"/>
      <c r="C2827" s="1127"/>
      <c r="D2827" s="1127"/>
      <c r="E2827" s="1126"/>
      <c r="F2827" s="811"/>
      <c r="G2827" s="1128"/>
      <c r="H2827" s="811"/>
      <c r="I2827" s="812"/>
    </row>
    <row r="2828" spans="1:9" s="786" customFormat="1" x14ac:dyDescent="0.25">
      <c r="A2828" s="1125"/>
      <c r="B2828" s="1126"/>
      <c r="C2828" s="1127"/>
      <c r="D2828" s="1127"/>
      <c r="E2828" s="1126"/>
      <c r="F2828" s="811"/>
      <c r="G2828" s="1128"/>
      <c r="H2828" s="811"/>
      <c r="I2828" s="812"/>
    </row>
    <row r="2829" spans="1:9" s="786" customFormat="1" x14ac:dyDescent="0.25">
      <c r="A2829" s="1125"/>
      <c r="B2829" s="1126"/>
      <c r="C2829" s="1127"/>
      <c r="D2829" s="1127"/>
      <c r="E2829" s="1126"/>
      <c r="F2829" s="811"/>
      <c r="G2829" s="1128"/>
      <c r="H2829" s="811"/>
      <c r="I2829" s="812"/>
    </row>
    <row r="2830" spans="1:9" s="786" customFormat="1" x14ac:dyDescent="0.25">
      <c r="A2830" s="1125"/>
      <c r="B2830" s="1126"/>
      <c r="C2830" s="1127"/>
      <c r="D2830" s="1127"/>
      <c r="E2830" s="1126"/>
      <c r="F2830" s="811"/>
      <c r="G2830" s="1128"/>
      <c r="H2830" s="811"/>
      <c r="I2830" s="812"/>
    </row>
    <row r="2831" spans="1:9" s="786" customFormat="1" x14ac:dyDescent="0.25">
      <c r="A2831" s="1125"/>
      <c r="B2831" s="1126"/>
      <c r="C2831" s="1127"/>
      <c r="D2831" s="1127"/>
      <c r="E2831" s="1126"/>
      <c r="F2831" s="811"/>
      <c r="G2831" s="1128"/>
      <c r="H2831" s="811"/>
      <c r="I2831" s="812"/>
    </row>
    <row r="2832" spans="1:9" s="786" customFormat="1" x14ac:dyDescent="0.25">
      <c r="A2832" s="1125"/>
      <c r="B2832" s="1126"/>
      <c r="C2832" s="1127"/>
      <c r="D2832" s="1127"/>
      <c r="E2832" s="1126"/>
      <c r="F2832" s="811"/>
      <c r="G2832" s="1128"/>
      <c r="H2832" s="811"/>
      <c r="I2832" s="812"/>
    </row>
    <row r="2833" spans="1:9" s="786" customFormat="1" x14ac:dyDescent="0.25">
      <c r="A2833" s="1125"/>
      <c r="B2833" s="1126"/>
      <c r="C2833" s="1127"/>
      <c r="D2833" s="1127"/>
      <c r="E2833" s="1126"/>
      <c r="F2833" s="811"/>
      <c r="G2833" s="1128"/>
      <c r="H2833" s="811"/>
      <c r="I2833" s="812"/>
    </row>
    <row r="2834" spans="1:9" s="786" customFormat="1" x14ac:dyDescent="0.25">
      <c r="A2834" s="1125"/>
      <c r="B2834" s="1126"/>
      <c r="C2834" s="1127"/>
      <c r="D2834" s="1127"/>
      <c r="E2834" s="1126"/>
      <c r="F2834" s="811"/>
      <c r="G2834" s="1128"/>
      <c r="H2834" s="811"/>
      <c r="I2834" s="812"/>
    </row>
    <row r="2835" spans="1:9" s="786" customFormat="1" x14ac:dyDescent="0.25">
      <c r="A2835" s="1125"/>
      <c r="B2835" s="1126"/>
      <c r="C2835" s="1127"/>
      <c r="D2835" s="1127"/>
      <c r="E2835" s="1126"/>
      <c r="F2835" s="811"/>
      <c r="G2835" s="1128"/>
      <c r="H2835" s="811"/>
      <c r="I2835" s="812"/>
    </row>
    <row r="2836" spans="1:9" s="786" customFormat="1" x14ac:dyDescent="0.25">
      <c r="A2836" s="1125"/>
      <c r="B2836" s="1126"/>
      <c r="C2836" s="1127"/>
      <c r="D2836" s="1127"/>
      <c r="E2836" s="1126"/>
      <c r="F2836" s="811"/>
      <c r="G2836" s="1128"/>
      <c r="H2836" s="811"/>
      <c r="I2836" s="812"/>
    </row>
    <row r="2837" spans="1:9" s="786" customFormat="1" x14ac:dyDescent="0.25">
      <c r="A2837" s="1125"/>
      <c r="B2837" s="1126"/>
      <c r="C2837" s="1127"/>
      <c r="D2837" s="1127"/>
      <c r="E2837" s="1126"/>
      <c r="F2837" s="811"/>
      <c r="G2837" s="1128"/>
      <c r="H2837" s="811"/>
      <c r="I2837" s="812"/>
    </row>
    <row r="2838" spans="1:9" s="786" customFormat="1" x14ac:dyDescent="0.25">
      <c r="A2838" s="1125"/>
      <c r="B2838" s="1126"/>
      <c r="C2838" s="1127"/>
      <c r="D2838" s="1127"/>
      <c r="E2838" s="1126"/>
      <c r="F2838" s="811"/>
      <c r="G2838" s="1128"/>
      <c r="H2838" s="811"/>
      <c r="I2838" s="812"/>
    </row>
    <row r="2839" spans="1:9" s="786" customFormat="1" x14ac:dyDescent="0.25">
      <c r="A2839" s="1125"/>
      <c r="B2839" s="1126"/>
      <c r="C2839" s="1127"/>
      <c r="D2839" s="1127"/>
      <c r="E2839" s="1126"/>
      <c r="F2839" s="811"/>
      <c r="G2839" s="1128"/>
      <c r="H2839" s="811"/>
      <c r="I2839" s="812"/>
    </row>
    <row r="2840" spans="1:9" s="786" customFormat="1" x14ac:dyDescent="0.25">
      <c r="A2840" s="1125"/>
      <c r="B2840" s="1126"/>
      <c r="C2840" s="1127"/>
      <c r="D2840" s="1127"/>
      <c r="E2840" s="1126"/>
      <c r="F2840" s="811"/>
      <c r="G2840" s="1128"/>
      <c r="H2840" s="811"/>
      <c r="I2840" s="812"/>
    </row>
    <row r="2841" spans="1:9" s="786" customFormat="1" x14ac:dyDescent="0.25">
      <c r="A2841" s="1125"/>
      <c r="B2841" s="1126"/>
      <c r="C2841" s="1127"/>
      <c r="D2841" s="1127"/>
      <c r="E2841" s="1126"/>
      <c r="F2841" s="811"/>
      <c r="G2841" s="1128"/>
      <c r="H2841" s="811"/>
      <c r="I2841" s="812"/>
    </row>
    <row r="2842" spans="1:9" s="786" customFormat="1" x14ac:dyDescent="0.25">
      <c r="A2842" s="1125"/>
      <c r="B2842" s="1126"/>
      <c r="C2842" s="1127"/>
      <c r="D2842" s="1127"/>
      <c r="E2842" s="1126"/>
      <c r="F2842" s="811"/>
      <c r="G2842" s="1128"/>
      <c r="H2842" s="811"/>
      <c r="I2842" s="812"/>
    </row>
    <row r="2843" spans="1:9" s="786" customFormat="1" x14ac:dyDescent="0.25">
      <c r="A2843" s="1125"/>
      <c r="B2843" s="1126"/>
      <c r="C2843" s="1127"/>
      <c r="D2843" s="1127"/>
      <c r="E2843" s="1126"/>
      <c r="F2843" s="811"/>
      <c r="G2843" s="1128"/>
      <c r="H2843" s="811"/>
      <c r="I2843" s="812"/>
    </row>
    <row r="2844" spans="1:9" s="786" customFormat="1" x14ac:dyDescent="0.25">
      <c r="A2844" s="1125"/>
      <c r="B2844" s="1126"/>
      <c r="C2844" s="1127"/>
      <c r="D2844" s="1127"/>
      <c r="E2844" s="1126"/>
      <c r="F2844" s="811"/>
      <c r="G2844" s="1128"/>
      <c r="H2844" s="811"/>
      <c r="I2844" s="812"/>
    </row>
    <row r="2845" spans="1:9" s="786" customFormat="1" x14ac:dyDescent="0.25">
      <c r="A2845" s="1125"/>
      <c r="B2845" s="1126"/>
      <c r="C2845" s="1127"/>
      <c r="D2845" s="1127"/>
      <c r="E2845" s="1126"/>
      <c r="F2845" s="811"/>
      <c r="G2845" s="1128"/>
      <c r="H2845" s="811"/>
      <c r="I2845" s="812"/>
    </row>
    <row r="2846" spans="1:9" s="786" customFormat="1" x14ac:dyDescent="0.25">
      <c r="A2846" s="1125"/>
      <c r="B2846" s="1126"/>
      <c r="C2846" s="1127"/>
      <c r="D2846" s="1127"/>
      <c r="E2846" s="1126"/>
      <c r="F2846" s="811"/>
      <c r="G2846" s="1128"/>
      <c r="H2846" s="811"/>
      <c r="I2846" s="812"/>
    </row>
    <row r="2847" spans="1:9" s="786" customFormat="1" x14ac:dyDescent="0.25">
      <c r="A2847" s="1125"/>
      <c r="B2847" s="1126"/>
      <c r="C2847" s="1127"/>
      <c r="D2847" s="1127"/>
      <c r="E2847" s="1126"/>
      <c r="F2847" s="811"/>
      <c r="G2847" s="1128"/>
      <c r="H2847" s="811"/>
      <c r="I2847" s="812"/>
    </row>
    <row r="2848" spans="1:9" s="786" customFormat="1" x14ac:dyDescent="0.25">
      <c r="A2848" s="1125"/>
      <c r="B2848" s="1126"/>
      <c r="C2848" s="1127"/>
      <c r="D2848" s="1127"/>
      <c r="E2848" s="1126"/>
      <c r="F2848" s="811"/>
      <c r="G2848" s="1128"/>
      <c r="H2848" s="811"/>
      <c r="I2848" s="812"/>
    </row>
    <row r="2849" spans="1:9" s="786" customFormat="1" x14ac:dyDescent="0.25">
      <c r="A2849" s="1125"/>
      <c r="B2849" s="1126"/>
      <c r="C2849" s="1127"/>
      <c r="D2849" s="1127"/>
      <c r="E2849" s="1126"/>
      <c r="F2849" s="811"/>
      <c r="G2849" s="1128"/>
      <c r="H2849" s="811"/>
      <c r="I2849" s="812"/>
    </row>
    <row r="2850" spans="1:9" s="786" customFormat="1" x14ac:dyDescent="0.25">
      <c r="A2850" s="1125"/>
      <c r="B2850" s="1126"/>
      <c r="C2850" s="1127"/>
      <c r="D2850" s="1127"/>
      <c r="E2850" s="1126"/>
      <c r="F2850" s="811"/>
      <c r="G2850" s="1128"/>
      <c r="H2850" s="811"/>
      <c r="I2850" s="812"/>
    </row>
    <row r="2851" spans="1:9" s="786" customFormat="1" x14ac:dyDescent="0.25">
      <c r="A2851" s="1125"/>
      <c r="B2851" s="1126"/>
      <c r="C2851" s="1127"/>
      <c r="D2851" s="1127"/>
      <c r="E2851" s="1126"/>
      <c r="F2851" s="811"/>
      <c r="G2851" s="1128"/>
      <c r="H2851" s="811"/>
      <c r="I2851" s="812"/>
    </row>
    <row r="2852" spans="1:9" s="786" customFormat="1" x14ac:dyDescent="0.25">
      <c r="A2852" s="1125"/>
      <c r="B2852" s="1126"/>
      <c r="C2852" s="1127"/>
      <c r="D2852" s="1127"/>
      <c r="E2852" s="1126"/>
      <c r="F2852" s="811"/>
      <c r="G2852" s="1128"/>
      <c r="H2852" s="811"/>
      <c r="I2852" s="812"/>
    </row>
    <row r="2853" spans="1:9" s="786" customFormat="1" x14ac:dyDescent="0.25">
      <c r="A2853" s="1125"/>
      <c r="B2853" s="1126"/>
      <c r="C2853" s="1127"/>
      <c r="D2853" s="1127"/>
      <c r="E2853" s="1126"/>
      <c r="F2853" s="811"/>
      <c r="G2853" s="1128"/>
      <c r="H2853" s="811"/>
      <c r="I2853" s="812"/>
    </row>
    <row r="2854" spans="1:9" s="786" customFormat="1" x14ac:dyDescent="0.25">
      <c r="A2854" s="1125"/>
      <c r="B2854" s="1126"/>
      <c r="C2854" s="1127"/>
      <c r="D2854" s="1127"/>
      <c r="E2854" s="1126"/>
      <c r="F2854" s="811"/>
      <c r="G2854" s="1128"/>
      <c r="H2854" s="811"/>
      <c r="I2854" s="812"/>
    </row>
    <row r="2855" spans="1:9" s="786" customFormat="1" x14ac:dyDescent="0.25">
      <c r="A2855" s="1125"/>
      <c r="B2855" s="1126"/>
      <c r="C2855" s="1127"/>
      <c r="D2855" s="1127"/>
      <c r="E2855" s="1126"/>
      <c r="F2855" s="811"/>
      <c r="G2855" s="1128"/>
      <c r="H2855" s="811"/>
      <c r="I2855" s="812"/>
    </row>
    <row r="2856" spans="1:9" s="786" customFormat="1" x14ac:dyDescent="0.25">
      <c r="A2856" s="1125"/>
      <c r="B2856" s="1126"/>
      <c r="C2856" s="1127"/>
      <c r="D2856" s="1127"/>
      <c r="E2856" s="1126"/>
      <c r="F2856" s="811"/>
      <c r="G2856" s="1128"/>
      <c r="H2856" s="811"/>
      <c r="I2856" s="812"/>
    </row>
    <row r="2857" spans="1:9" s="786" customFormat="1" x14ac:dyDescent="0.25">
      <c r="A2857" s="1125"/>
      <c r="B2857" s="1126"/>
      <c r="C2857" s="1127"/>
      <c r="D2857" s="1127"/>
      <c r="E2857" s="1126"/>
      <c r="F2857" s="811"/>
      <c r="G2857" s="1128"/>
      <c r="H2857" s="811"/>
      <c r="I2857" s="812"/>
    </row>
    <row r="2858" spans="1:9" s="786" customFormat="1" x14ac:dyDescent="0.25">
      <c r="A2858" s="1125"/>
      <c r="B2858" s="1126"/>
      <c r="C2858" s="1127"/>
      <c r="D2858" s="1127"/>
      <c r="E2858" s="1126"/>
      <c r="F2858" s="811"/>
      <c r="G2858" s="1128"/>
      <c r="H2858" s="811"/>
      <c r="I2858" s="812"/>
    </row>
    <row r="2859" spans="1:9" s="786" customFormat="1" x14ac:dyDescent="0.25">
      <c r="A2859" s="1125"/>
      <c r="B2859" s="1126"/>
      <c r="C2859" s="1127"/>
      <c r="D2859" s="1127"/>
      <c r="E2859" s="1126"/>
      <c r="F2859" s="811"/>
      <c r="G2859" s="1128"/>
      <c r="H2859" s="811"/>
      <c r="I2859" s="812"/>
    </row>
    <row r="2860" spans="1:9" s="786" customFormat="1" x14ac:dyDescent="0.25">
      <c r="A2860" s="1125"/>
      <c r="B2860" s="1126"/>
      <c r="C2860" s="1127"/>
      <c r="D2860" s="1127"/>
      <c r="E2860" s="1126"/>
      <c r="F2860" s="811"/>
      <c r="G2860" s="1128"/>
      <c r="H2860" s="811"/>
      <c r="I2860" s="812"/>
    </row>
    <row r="2861" spans="1:9" s="786" customFormat="1" x14ac:dyDescent="0.25">
      <c r="A2861" s="1125"/>
      <c r="B2861" s="1126"/>
      <c r="C2861" s="1127"/>
      <c r="D2861" s="1127"/>
      <c r="E2861" s="1126"/>
      <c r="F2861" s="811"/>
      <c r="G2861" s="1128"/>
      <c r="H2861" s="811"/>
      <c r="I2861" s="812"/>
    </row>
    <row r="2862" spans="1:9" s="786" customFormat="1" x14ac:dyDescent="0.25">
      <c r="A2862" s="1125"/>
      <c r="B2862" s="1126"/>
      <c r="C2862" s="1127"/>
      <c r="D2862" s="1127"/>
      <c r="E2862" s="1126"/>
      <c r="F2862" s="811"/>
      <c r="G2862" s="1128"/>
      <c r="H2862" s="811"/>
      <c r="I2862" s="812"/>
    </row>
    <row r="2863" spans="1:9" s="786" customFormat="1" x14ac:dyDescent="0.25">
      <c r="A2863" s="1125"/>
      <c r="B2863" s="1126"/>
      <c r="C2863" s="1127"/>
      <c r="D2863" s="1127"/>
      <c r="E2863" s="1126"/>
      <c r="F2863" s="811"/>
      <c r="G2863" s="1128"/>
      <c r="H2863" s="811"/>
      <c r="I2863" s="812"/>
    </row>
    <row r="2864" spans="1:9" s="786" customFormat="1" x14ac:dyDescent="0.25">
      <c r="A2864" s="1125"/>
      <c r="B2864" s="1126"/>
      <c r="C2864" s="1127"/>
      <c r="D2864" s="1127"/>
      <c r="E2864" s="1126"/>
      <c r="F2864" s="811"/>
      <c r="G2864" s="1128"/>
      <c r="H2864" s="811"/>
      <c r="I2864" s="812"/>
    </row>
    <row r="2865" spans="1:9" s="786" customFormat="1" x14ac:dyDescent="0.25">
      <c r="A2865" s="1125"/>
      <c r="B2865" s="1126"/>
      <c r="C2865" s="1127"/>
      <c r="D2865" s="1127"/>
      <c r="E2865" s="1126"/>
      <c r="F2865" s="811"/>
      <c r="G2865" s="1128"/>
      <c r="H2865" s="811"/>
      <c r="I2865" s="812"/>
    </row>
    <row r="2866" spans="1:9" s="786" customFormat="1" x14ac:dyDescent="0.25">
      <c r="A2866" s="1125"/>
      <c r="B2866" s="1126"/>
      <c r="C2866" s="1127"/>
      <c r="D2866" s="1127"/>
      <c r="E2866" s="1126"/>
      <c r="F2866" s="811"/>
      <c r="G2866" s="1128"/>
      <c r="H2866" s="811"/>
      <c r="I2866" s="812"/>
    </row>
    <row r="2867" spans="1:9" s="786" customFormat="1" x14ac:dyDescent="0.25">
      <c r="A2867" s="1125"/>
      <c r="B2867" s="1126"/>
      <c r="C2867" s="1127"/>
      <c r="D2867" s="1127"/>
      <c r="E2867" s="1126"/>
      <c r="F2867" s="811"/>
      <c r="G2867" s="1128"/>
      <c r="H2867" s="811"/>
      <c r="I2867" s="812"/>
    </row>
    <row r="2868" spans="1:9" s="786" customFormat="1" x14ac:dyDescent="0.25">
      <c r="A2868" s="1125"/>
      <c r="B2868" s="1126"/>
      <c r="C2868" s="1127"/>
      <c r="D2868" s="1127"/>
      <c r="E2868" s="1126"/>
      <c r="F2868" s="811"/>
      <c r="G2868" s="1128"/>
      <c r="H2868" s="811"/>
      <c r="I2868" s="812"/>
    </row>
    <row r="2869" spans="1:9" s="786" customFormat="1" x14ac:dyDescent="0.25">
      <c r="A2869" s="1125"/>
      <c r="B2869" s="1126"/>
      <c r="C2869" s="1127"/>
      <c r="D2869" s="1127"/>
      <c r="E2869" s="1126"/>
      <c r="F2869" s="811"/>
      <c r="G2869" s="1128"/>
      <c r="H2869" s="811"/>
      <c r="I2869" s="812"/>
    </row>
    <row r="2870" spans="1:9" s="786" customFormat="1" x14ac:dyDescent="0.25">
      <c r="A2870" s="1125"/>
      <c r="B2870" s="1126"/>
      <c r="C2870" s="1127"/>
      <c r="D2870" s="1127"/>
      <c r="E2870" s="1126"/>
      <c r="F2870" s="811"/>
      <c r="G2870" s="1128"/>
      <c r="H2870" s="811"/>
      <c r="I2870" s="812"/>
    </row>
    <row r="2871" spans="1:9" s="786" customFormat="1" x14ac:dyDescent="0.25">
      <c r="A2871" s="1125"/>
      <c r="B2871" s="1126"/>
      <c r="C2871" s="1127"/>
      <c r="D2871" s="1127"/>
      <c r="E2871" s="1126"/>
      <c r="F2871" s="811"/>
      <c r="G2871" s="1128"/>
      <c r="H2871" s="811"/>
      <c r="I2871" s="812"/>
    </row>
    <row r="2872" spans="1:9" s="786" customFormat="1" x14ac:dyDescent="0.25">
      <c r="A2872" s="1125"/>
      <c r="B2872" s="1126"/>
      <c r="C2872" s="1127"/>
      <c r="D2872" s="1127"/>
      <c r="E2872" s="1126"/>
      <c r="F2872" s="811"/>
      <c r="G2872" s="1128"/>
      <c r="H2872" s="811"/>
      <c r="I2872" s="812"/>
    </row>
    <row r="2873" spans="1:9" s="786" customFormat="1" x14ac:dyDescent="0.25">
      <c r="A2873" s="1125"/>
      <c r="B2873" s="1126"/>
      <c r="C2873" s="1127"/>
      <c r="D2873" s="1127"/>
      <c r="E2873" s="1126"/>
      <c r="F2873" s="811"/>
      <c r="G2873" s="1128"/>
      <c r="H2873" s="811"/>
      <c r="I2873" s="812"/>
    </row>
    <row r="2874" spans="1:9" s="786" customFormat="1" x14ac:dyDescent="0.25">
      <c r="A2874" s="1125"/>
      <c r="B2874" s="1126"/>
      <c r="C2874" s="1127"/>
      <c r="D2874" s="1127"/>
      <c r="E2874" s="1126"/>
      <c r="F2874" s="811"/>
      <c r="G2874" s="1128"/>
      <c r="H2874" s="811"/>
      <c r="I2874" s="812"/>
    </row>
    <row r="2875" spans="1:9" s="786" customFormat="1" x14ac:dyDescent="0.25">
      <c r="A2875" s="1125"/>
      <c r="B2875" s="1126"/>
      <c r="C2875" s="1127"/>
      <c r="D2875" s="1127"/>
      <c r="E2875" s="1126"/>
      <c r="F2875" s="811"/>
      <c r="G2875" s="1128"/>
      <c r="H2875" s="811"/>
      <c r="I2875" s="812"/>
    </row>
    <row r="2876" spans="1:9" s="786" customFormat="1" x14ac:dyDescent="0.25">
      <c r="A2876" s="1125"/>
      <c r="B2876" s="1126"/>
      <c r="C2876" s="1127"/>
      <c r="D2876" s="1127"/>
      <c r="E2876" s="1126"/>
      <c r="F2876" s="811"/>
      <c r="G2876" s="1128"/>
      <c r="H2876" s="811"/>
      <c r="I2876" s="812"/>
    </row>
    <row r="2877" spans="1:9" s="786" customFormat="1" x14ac:dyDescent="0.25">
      <c r="A2877" s="1125"/>
      <c r="B2877" s="1126"/>
      <c r="C2877" s="1127"/>
      <c r="D2877" s="1127"/>
      <c r="E2877" s="1126"/>
      <c r="F2877" s="811"/>
      <c r="G2877" s="1128"/>
      <c r="H2877" s="811"/>
      <c r="I2877" s="812"/>
    </row>
    <row r="2878" spans="1:9" s="786" customFormat="1" x14ac:dyDescent="0.25">
      <c r="A2878" s="1125"/>
      <c r="B2878" s="1126"/>
      <c r="C2878" s="1127"/>
      <c r="D2878" s="1127"/>
      <c r="E2878" s="1126"/>
      <c r="F2878" s="811"/>
      <c r="G2878" s="1128"/>
      <c r="H2878" s="811"/>
      <c r="I2878" s="812"/>
    </row>
    <row r="2879" spans="1:9" s="786" customFormat="1" x14ac:dyDescent="0.25">
      <c r="A2879" s="1125"/>
      <c r="B2879" s="1126"/>
      <c r="C2879" s="1127"/>
      <c r="D2879" s="1127"/>
      <c r="E2879" s="1126"/>
      <c r="F2879" s="811"/>
      <c r="G2879" s="1128"/>
      <c r="H2879" s="811"/>
      <c r="I2879" s="812"/>
    </row>
    <row r="2880" spans="1:9" s="786" customFormat="1" x14ac:dyDescent="0.25">
      <c r="A2880" s="1125"/>
      <c r="B2880" s="1126"/>
      <c r="C2880" s="1127"/>
      <c r="D2880" s="1127"/>
      <c r="E2880" s="1126"/>
      <c r="F2880" s="811"/>
      <c r="G2880" s="1128"/>
      <c r="H2880" s="811"/>
      <c r="I2880" s="812"/>
    </row>
    <row r="2881" spans="1:9" s="786" customFormat="1" x14ac:dyDescent="0.25">
      <c r="A2881" s="1125"/>
      <c r="B2881" s="1126"/>
      <c r="C2881" s="1127"/>
      <c r="D2881" s="1127"/>
      <c r="E2881" s="1126"/>
      <c r="F2881" s="811"/>
      <c r="G2881" s="1128"/>
      <c r="H2881" s="811"/>
      <c r="I2881" s="812"/>
    </row>
    <row r="2882" spans="1:9" s="786" customFormat="1" x14ac:dyDescent="0.25">
      <c r="A2882" s="1125"/>
      <c r="B2882" s="1126"/>
      <c r="C2882" s="1127"/>
      <c r="D2882" s="1127"/>
      <c r="E2882" s="1126"/>
      <c r="F2882" s="811"/>
      <c r="G2882" s="1128"/>
      <c r="H2882" s="811"/>
      <c r="I2882" s="812"/>
    </row>
    <row r="2883" spans="1:9" s="786" customFormat="1" x14ac:dyDescent="0.25">
      <c r="A2883" s="1125"/>
      <c r="B2883" s="1126"/>
      <c r="C2883" s="1127"/>
      <c r="D2883" s="1127"/>
      <c r="E2883" s="1126"/>
      <c r="F2883" s="811"/>
      <c r="G2883" s="1128"/>
      <c r="H2883" s="811"/>
      <c r="I2883" s="812"/>
    </row>
    <row r="2884" spans="1:9" s="786" customFormat="1" x14ac:dyDescent="0.25">
      <c r="A2884" s="1125"/>
      <c r="B2884" s="1126"/>
      <c r="C2884" s="1127"/>
      <c r="D2884" s="1127"/>
      <c r="E2884" s="1126"/>
      <c r="F2884" s="811"/>
      <c r="G2884" s="1128"/>
      <c r="H2884" s="811"/>
      <c r="I2884" s="812"/>
    </row>
    <row r="2885" spans="1:9" s="786" customFormat="1" x14ac:dyDescent="0.25">
      <c r="A2885" s="1125"/>
      <c r="B2885" s="1126"/>
      <c r="C2885" s="1127"/>
      <c r="D2885" s="1127"/>
      <c r="E2885" s="1126"/>
      <c r="F2885" s="811"/>
      <c r="G2885" s="1128"/>
      <c r="H2885" s="811"/>
      <c r="I2885" s="812"/>
    </row>
    <row r="2886" spans="1:9" s="786" customFormat="1" x14ac:dyDescent="0.25">
      <c r="A2886" s="1125"/>
      <c r="B2886" s="1126"/>
      <c r="C2886" s="1127"/>
      <c r="D2886" s="1127"/>
      <c r="E2886" s="1126"/>
      <c r="F2886" s="811"/>
      <c r="G2886" s="1128"/>
      <c r="H2886" s="811"/>
      <c r="I2886" s="812"/>
    </row>
    <row r="2887" spans="1:9" s="786" customFormat="1" x14ac:dyDescent="0.25">
      <c r="A2887" s="1125"/>
      <c r="B2887" s="1126"/>
      <c r="C2887" s="1127"/>
      <c r="D2887" s="1127"/>
      <c r="E2887" s="1126"/>
      <c r="F2887" s="811"/>
      <c r="G2887" s="1128"/>
      <c r="H2887" s="811"/>
      <c r="I2887" s="812"/>
    </row>
    <row r="2888" spans="1:9" s="786" customFormat="1" x14ac:dyDescent="0.25">
      <c r="A2888" s="1125"/>
      <c r="B2888" s="1126"/>
      <c r="C2888" s="1127"/>
      <c r="D2888" s="1127"/>
      <c r="E2888" s="1126"/>
      <c r="F2888" s="811"/>
      <c r="G2888" s="1128"/>
      <c r="H2888" s="811"/>
      <c r="I2888" s="812"/>
    </row>
    <row r="2889" spans="1:9" s="786" customFormat="1" x14ac:dyDescent="0.25">
      <c r="A2889" s="1125"/>
      <c r="B2889" s="1126"/>
      <c r="C2889" s="1127"/>
      <c r="D2889" s="1127"/>
      <c r="E2889" s="1126"/>
      <c r="F2889" s="811"/>
      <c r="G2889" s="1128"/>
      <c r="H2889" s="811"/>
      <c r="I2889" s="812"/>
    </row>
    <row r="2890" spans="1:9" s="786" customFormat="1" x14ac:dyDescent="0.25">
      <c r="A2890" s="1125"/>
      <c r="B2890" s="1126"/>
      <c r="C2890" s="1127"/>
      <c r="D2890" s="1127"/>
      <c r="E2890" s="1126"/>
      <c r="F2890" s="811"/>
      <c r="G2890" s="1128"/>
      <c r="H2890" s="811"/>
      <c r="I2890" s="812"/>
    </row>
    <row r="2891" spans="1:9" s="786" customFormat="1" x14ac:dyDescent="0.25">
      <c r="A2891" s="1125"/>
      <c r="B2891" s="1126"/>
      <c r="C2891" s="1127"/>
      <c r="D2891" s="1127"/>
      <c r="E2891" s="1126"/>
      <c r="F2891" s="811"/>
      <c r="G2891" s="1128"/>
      <c r="H2891" s="811"/>
      <c r="I2891" s="812"/>
    </row>
    <row r="2892" spans="1:9" s="786" customFormat="1" x14ac:dyDescent="0.25">
      <c r="A2892" s="1125"/>
      <c r="B2892" s="1126"/>
      <c r="C2892" s="1127"/>
      <c r="D2892" s="1127"/>
      <c r="E2892" s="1126"/>
      <c r="F2892" s="811"/>
      <c r="G2892" s="1128"/>
      <c r="H2892" s="811"/>
      <c r="I2892" s="812"/>
    </row>
    <row r="2893" spans="1:9" s="786" customFormat="1" x14ac:dyDescent="0.25">
      <c r="A2893" s="1125"/>
      <c r="B2893" s="1126"/>
      <c r="C2893" s="1127"/>
      <c r="D2893" s="1127"/>
      <c r="E2893" s="1126"/>
      <c r="F2893" s="811"/>
      <c r="G2893" s="1128"/>
      <c r="H2893" s="811"/>
      <c r="I2893" s="812"/>
    </row>
    <row r="2894" spans="1:9" s="786" customFormat="1" x14ac:dyDescent="0.25">
      <c r="A2894" s="1125"/>
      <c r="B2894" s="1126"/>
      <c r="C2894" s="1127"/>
      <c r="D2894" s="1127"/>
      <c r="E2894" s="1126"/>
      <c r="F2894" s="811"/>
      <c r="G2894" s="1128"/>
      <c r="H2894" s="811"/>
      <c r="I2894" s="812"/>
    </row>
    <row r="2895" spans="1:9" s="786" customFormat="1" x14ac:dyDescent="0.25">
      <c r="A2895" s="1125"/>
      <c r="B2895" s="1126"/>
      <c r="C2895" s="1127"/>
      <c r="D2895" s="1127"/>
      <c r="E2895" s="1126"/>
      <c r="F2895" s="811"/>
      <c r="G2895" s="1128"/>
      <c r="H2895" s="811"/>
      <c r="I2895" s="812"/>
    </row>
    <row r="2896" spans="1:9" s="786" customFormat="1" x14ac:dyDescent="0.25">
      <c r="A2896" s="1125"/>
      <c r="B2896" s="1126"/>
      <c r="C2896" s="1127"/>
      <c r="D2896" s="1127"/>
      <c r="E2896" s="1126"/>
      <c r="F2896" s="811"/>
      <c r="G2896" s="1128"/>
      <c r="H2896" s="811"/>
      <c r="I2896" s="812"/>
    </row>
    <row r="2897" spans="1:9" s="786" customFormat="1" x14ac:dyDescent="0.25">
      <c r="A2897" s="1125"/>
      <c r="B2897" s="1126"/>
      <c r="C2897" s="1127"/>
      <c r="D2897" s="1127"/>
      <c r="E2897" s="1126"/>
      <c r="F2897" s="811"/>
      <c r="G2897" s="1128"/>
      <c r="H2897" s="811"/>
      <c r="I2897" s="812"/>
    </row>
    <row r="2898" spans="1:9" s="786" customFormat="1" x14ac:dyDescent="0.25">
      <c r="A2898" s="1125"/>
      <c r="B2898" s="1126"/>
      <c r="C2898" s="1127"/>
      <c r="D2898" s="1127"/>
      <c r="E2898" s="1126"/>
      <c r="F2898" s="811"/>
      <c r="G2898" s="1128"/>
      <c r="H2898" s="811"/>
      <c r="I2898" s="812"/>
    </row>
    <row r="2899" spans="1:9" s="786" customFormat="1" x14ac:dyDescent="0.25">
      <c r="A2899" s="1125"/>
      <c r="B2899" s="1126"/>
      <c r="C2899" s="1127"/>
      <c r="D2899" s="1127"/>
      <c r="E2899" s="1126"/>
      <c r="F2899" s="811"/>
      <c r="G2899" s="1128"/>
      <c r="H2899" s="811"/>
      <c r="I2899" s="812"/>
    </row>
    <row r="2900" spans="1:9" s="786" customFormat="1" x14ac:dyDescent="0.25">
      <c r="A2900" s="1125"/>
      <c r="B2900" s="1126"/>
      <c r="C2900" s="1127"/>
      <c r="D2900" s="1127"/>
      <c r="E2900" s="1126"/>
      <c r="F2900" s="811"/>
      <c r="G2900" s="1128"/>
      <c r="H2900" s="811"/>
      <c r="I2900" s="812"/>
    </row>
    <row r="2901" spans="1:9" s="786" customFormat="1" x14ac:dyDescent="0.25">
      <c r="A2901" s="1125"/>
      <c r="B2901" s="1126"/>
      <c r="C2901" s="1127"/>
      <c r="D2901" s="1127"/>
      <c r="E2901" s="1126"/>
      <c r="F2901" s="811"/>
      <c r="G2901" s="1128"/>
      <c r="H2901" s="811"/>
      <c r="I2901" s="812"/>
    </row>
    <row r="2902" spans="1:9" s="786" customFormat="1" x14ac:dyDescent="0.25">
      <c r="A2902" s="1125"/>
      <c r="B2902" s="1126"/>
      <c r="C2902" s="1127"/>
      <c r="D2902" s="1127"/>
      <c r="E2902" s="1126"/>
      <c r="F2902" s="811"/>
      <c r="G2902" s="1128"/>
      <c r="H2902" s="811"/>
      <c r="I2902" s="812"/>
    </row>
    <row r="2903" spans="1:9" s="786" customFormat="1" x14ac:dyDescent="0.25">
      <c r="A2903" s="1125"/>
      <c r="B2903" s="1126"/>
      <c r="C2903" s="1127"/>
      <c r="D2903" s="1127"/>
      <c r="E2903" s="1126"/>
      <c r="F2903" s="811"/>
      <c r="G2903" s="1128"/>
      <c r="H2903" s="811"/>
      <c r="I2903" s="812"/>
    </row>
    <row r="2904" spans="1:9" s="786" customFormat="1" x14ac:dyDescent="0.25">
      <c r="A2904" s="1125"/>
      <c r="B2904" s="1126"/>
      <c r="C2904" s="1127"/>
      <c r="D2904" s="1127"/>
      <c r="E2904" s="1126"/>
      <c r="F2904" s="811"/>
      <c r="G2904" s="1128"/>
      <c r="H2904" s="811"/>
      <c r="I2904" s="812"/>
    </row>
    <row r="2905" spans="1:9" s="786" customFormat="1" x14ac:dyDescent="0.25">
      <c r="A2905" s="1125"/>
      <c r="B2905" s="1126"/>
      <c r="C2905" s="1127"/>
      <c r="D2905" s="1127"/>
      <c r="E2905" s="1126"/>
      <c r="F2905" s="811"/>
      <c r="G2905" s="1128"/>
      <c r="H2905" s="811"/>
      <c r="I2905" s="812"/>
    </row>
    <row r="2906" spans="1:9" s="786" customFormat="1" x14ac:dyDescent="0.25">
      <c r="A2906" s="1125"/>
      <c r="B2906" s="1126"/>
      <c r="C2906" s="1127"/>
      <c r="D2906" s="1127"/>
      <c r="E2906" s="1126"/>
      <c r="F2906" s="811"/>
      <c r="G2906" s="1128"/>
      <c r="H2906" s="811"/>
      <c r="I2906" s="812"/>
    </row>
    <row r="2907" spans="1:9" s="786" customFormat="1" x14ac:dyDescent="0.25">
      <c r="A2907" s="1125"/>
      <c r="B2907" s="1126"/>
      <c r="C2907" s="1127"/>
      <c r="D2907" s="1127"/>
      <c r="E2907" s="1126"/>
      <c r="F2907" s="811"/>
      <c r="G2907" s="1128"/>
      <c r="H2907" s="811"/>
      <c r="I2907" s="812"/>
    </row>
    <row r="2908" spans="1:9" s="786" customFormat="1" x14ac:dyDescent="0.25">
      <c r="A2908" s="1125"/>
      <c r="B2908" s="1126"/>
      <c r="C2908" s="1127"/>
      <c r="D2908" s="1127"/>
      <c r="E2908" s="1126"/>
      <c r="F2908" s="811"/>
      <c r="G2908" s="1128"/>
      <c r="H2908" s="811"/>
      <c r="I2908" s="812"/>
    </row>
    <row r="2909" spans="1:9" s="786" customFormat="1" x14ac:dyDescent="0.25">
      <c r="A2909" s="1125"/>
      <c r="B2909" s="1126"/>
      <c r="C2909" s="1127"/>
      <c r="D2909" s="1127"/>
      <c r="E2909" s="1126"/>
      <c r="F2909" s="811"/>
      <c r="G2909" s="1128"/>
      <c r="H2909" s="811"/>
      <c r="I2909" s="812"/>
    </row>
    <row r="2910" spans="1:9" s="786" customFormat="1" x14ac:dyDescent="0.25">
      <c r="A2910" s="1125"/>
      <c r="B2910" s="1126"/>
      <c r="C2910" s="1127"/>
      <c r="D2910" s="1127"/>
      <c r="E2910" s="1126"/>
      <c r="F2910" s="811"/>
      <c r="G2910" s="1128"/>
      <c r="H2910" s="811"/>
      <c r="I2910" s="812"/>
    </row>
    <row r="2911" spans="1:9" s="786" customFormat="1" x14ac:dyDescent="0.25">
      <c r="A2911" s="1125"/>
      <c r="B2911" s="1126"/>
      <c r="C2911" s="1127"/>
      <c r="D2911" s="1127"/>
      <c r="E2911" s="1126"/>
      <c r="F2911" s="811"/>
      <c r="G2911" s="1128"/>
      <c r="H2911" s="811"/>
      <c r="I2911" s="812"/>
    </row>
    <row r="2912" spans="1:9" s="786" customFormat="1" x14ac:dyDescent="0.25">
      <c r="A2912" s="1125"/>
      <c r="B2912" s="1126"/>
      <c r="C2912" s="1127"/>
      <c r="D2912" s="1127"/>
      <c r="E2912" s="1126"/>
      <c r="F2912" s="811"/>
      <c r="G2912" s="1128"/>
      <c r="H2912" s="811"/>
      <c r="I2912" s="812"/>
    </row>
    <row r="2913" spans="1:9" s="786" customFormat="1" x14ac:dyDescent="0.25">
      <c r="A2913" s="1125"/>
      <c r="B2913" s="1126"/>
      <c r="C2913" s="1127"/>
      <c r="D2913" s="1127"/>
      <c r="E2913" s="1126"/>
      <c r="F2913" s="811"/>
      <c r="G2913" s="1128"/>
      <c r="H2913" s="811"/>
      <c r="I2913" s="812"/>
    </row>
    <row r="2914" spans="1:9" s="786" customFormat="1" x14ac:dyDescent="0.25">
      <c r="A2914" s="1125"/>
      <c r="B2914" s="1126"/>
      <c r="C2914" s="1127"/>
      <c r="D2914" s="1127"/>
      <c r="E2914" s="1126"/>
      <c r="F2914" s="811"/>
      <c r="G2914" s="1128"/>
      <c r="H2914" s="811"/>
      <c r="I2914" s="812"/>
    </row>
    <row r="2915" spans="1:9" s="786" customFormat="1" x14ac:dyDescent="0.25">
      <c r="A2915" s="1125"/>
      <c r="B2915" s="1126"/>
      <c r="C2915" s="1127"/>
      <c r="D2915" s="1127"/>
      <c r="E2915" s="1126"/>
      <c r="F2915" s="811"/>
      <c r="G2915" s="1128"/>
      <c r="H2915" s="811"/>
      <c r="I2915" s="812"/>
    </row>
    <row r="2916" spans="1:9" s="786" customFormat="1" x14ac:dyDescent="0.25">
      <c r="A2916" s="1125"/>
      <c r="B2916" s="1126"/>
      <c r="C2916" s="1127"/>
      <c r="D2916" s="1127"/>
      <c r="E2916" s="1126"/>
      <c r="F2916" s="811"/>
      <c r="G2916" s="1128"/>
      <c r="H2916" s="811"/>
      <c r="I2916" s="812"/>
    </row>
    <row r="2917" spans="1:9" s="786" customFormat="1" x14ac:dyDescent="0.25">
      <c r="A2917" s="1125"/>
      <c r="B2917" s="1126"/>
      <c r="C2917" s="1127"/>
      <c r="D2917" s="1127"/>
      <c r="E2917" s="1126"/>
      <c r="F2917" s="811"/>
      <c r="G2917" s="1128"/>
      <c r="H2917" s="811"/>
      <c r="I2917" s="812"/>
    </row>
    <row r="2918" spans="1:9" s="786" customFormat="1" x14ac:dyDescent="0.25">
      <c r="A2918" s="1125"/>
      <c r="B2918" s="1126"/>
      <c r="C2918" s="1127"/>
      <c r="D2918" s="1127"/>
      <c r="E2918" s="1126"/>
      <c r="F2918" s="811"/>
      <c r="G2918" s="1128"/>
      <c r="H2918" s="811"/>
      <c r="I2918" s="812"/>
    </row>
    <row r="2919" spans="1:9" s="786" customFormat="1" x14ac:dyDescent="0.25">
      <c r="A2919" s="1125"/>
      <c r="B2919" s="1126"/>
      <c r="C2919" s="1127"/>
      <c r="D2919" s="1127"/>
      <c r="E2919" s="1126"/>
      <c r="F2919" s="811"/>
      <c r="G2919" s="1128"/>
      <c r="H2919" s="811"/>
      <c r="I2919" s="812"/>
    </row>
    <row r="2920" spans="1:9" s="786" customFormat="1" x14ac:dyDescent="0.25">
      <c r="A2920" s="1125"/>
      <c r="B2920" s="1126"/>
      <c r="C2920" s="1127"/>
      <c r="D2920" s="1127"/>
      <c r="E2920" s="1126"/>
      <c r="F2920" s="811"/>
      <c r="G2920" s="1128"/>
      <c r="H2920" s="811"/>
      <c r="I2920" s="812"/>
    </row>
    <row r="2921" spans="1:9" s="786" customFormat="1" x14ac:dyDescent="0.25">
      <c r="A2921" s="1125"/>
      <c r="B2921" s="1126"/>
      <c r="C2921" s="1127"/>
      <c r="D2921" s="1127"/>
      <c r="E2921" s="1126"/>
      <c r="F2921" s="811"/>
      <c r="G2921" s="1128"/>
      <c r="H2921" s="811"/>
      <c r="I2921" s="812"/>
    </row>
    <row r="2922" spans="1:9" s="786" customFormat="1" x14ac:dyDescent="0.25">
      <c r="A2922" s="1125"/>
      <c r="B2922" s="1126"/>
      <c r="C2922" s="1127"/>
      <c r="D2922" s="1127"/>
      <c r="E2922" s="1126"/>
      <c r="F2922" s="811"/>
      <c r="G2922" s="1128"/>
      <c r="H2922" s="811"/>
      <c r="I2922" s="812"/>
    </row>
    <row r="2923" spans="1:9" s="786" customFormat="1" x14ac:dyDescent="0.25">
      <c r="A2923" s="1125"/>
      <c r="B2923" s="1126"/>
      <c r="C2923" s="1127"/>
      <c r="D2923" s="1127"/>
      <c r="E2923" s="1126"/>
      <c r="F2923" s="811"/>
      <c r="G2923" s="1128"/>
      <c r="H2923" s="811"/>
      <c r="I2923" s="812"/>
    </row>
    <row r="2924" spans="1:9" s="786" customFormat="1" x14ac:dyDescent="0.25">
      <c r="A2924" s="1125"/>
      <c r="B2924" s="1126"/>
      <c r="C2924" s="1127"/>
      <c r="D2924" s="1127"/>
      <c r="E2924" s="1126"/>
      <c r="F2924" s="811"/>
      <c r="G2924" s="1128"/>
      <c r="H2924" s="811"/>
      <c r="I2924" s="812"/>
    </row>
    <row r="2925" spans="1:9" s="786" customFormat="1" x14ac:dyDescent="0.25">
      <c r="A2925" s="1125"/>
      <c r="B2925" s="1126"/>
      <c r="C2925" s="1127"/>
      <c r="D2925" s="1127"/>
      <c r="E2925" s="1126"/>
      <c r="F2925" s="811"/>
      <c r="G2925" s="1128"/>
      <c r="H2925" s="811"/>
      <c r="I2925" s="812"/>
    </row>
    <row r="2926" spans="1:9" s="786" customFormat="1" x14ac:dyDescent="0.25">
      <c r="A2926" s="1125"/>
      <c r="B2926" s="1126"/>
      <c r="C2926" s="1127"/>
      <c r="D2926" s="1127"/>
      <c r="E2926" s="1126"/>
      <c r="F2926" s="811"/>
      <c r="G2926" s="1128"/>
      <c r="H2926" s="811"/>
      <c r="I2926" s="812"/>
    </row>
    <row r="2927" spans="1:9" s="786" customFormat="1" x14ac:dyDescent="0.25">
      <c r="A2927" s="1125"/>
      <c r="B2927" s="1126"/>
      <c r="C2927" s="1127"/>
      <c r="D2927" s="1127"/>
      <c r="E2927" s="1126"/>
      <c r="F2927" s="811"/>
      <c r="G2927" s="1128"/>
      <c r="H2927" s="811"/>
      <c r="I2927" s="812"/>
    </row>
    <row r="2928" spans="1:9" s="786" customFormat="1" x14ac:dyDescent="0.25">
      <c r="A2928" s="1125"/>
      <c r="B2928" s="1126"/>
      <c r="C2928" s="1127"/>
      <c r="D2928" s="1127"/>
      <c r="E2928" s="1126"/>
      <c r="F2928" s="811"/>
      <c r="G2928" s="1128"/>
      <c r="H2928" s="811"/>
      <c r="I2928" s="812"/>
    </row>
    <row r="2929" spans="1:9" s="786" customFormat="1" x14ac:dyDescent="0.25">
      <c r="A2929" s="1125"/>
      <c r="B2929" s="1126"/>
      <c r="C2929" s="1127"/>
      <c r="D2929" s="1127"/>
      <c r="E2929" s="1126"/>
      <c r="F2929" s="811"/>
      <c r="G2929" s="1128"/>
      <c r="H2929" s="811"/>
      <c r="I2929" s="812"/>
    </row>
    <row r="2930" spans="1:9" s="786" customFormat="1" x14ac:dyDescent="0.25">
      <c r="A2930" s="1125"/>
      <c r="B2930" s="1126"/>
      <c r="C2930" s="1127"/>
      <c r="D2930" s="1127"/>
      <c r="E2930" s="1126"/>
      <c r="F2930" s="811"/>
      <c r="G2930" s="1128"/>
      <c r="H2930" s="811"/>
      <c r="I2930" s="812"/>
    </row>
    <row r="2931" spans="1:9" s="786" customFormat="1" x14ac:dyDescent="0.25">
      <c r="A2931" s="1125"/>
      <c r="B2931" s="1126"/>
      <c r="C2931" s="1127"/>
      <c r="D2931" s="1127"/>
      <c r="E2931" s="1126"/>
      <c r="F2931" s="811"/>
      <c r="G2931" s="1128"/>
      <c r="H2931" s="811"/>
      <c r="I2931" s="812"/>
    </row>
    <row r="2932" spans="1:9" s="786" customFormat="1" x14ac:dyDescent="0.25">
      <c r="A2932" s="1125"/>
      <c r="B2932" s="1126"/>
      <c r="C2932" s="1127"/>
      <c r="D2932" s="1127"/>
      <c r="E2932" s="1126"/>
      <c r="F2932" s="811"/>
      <c r="G2932" s="1128"/>
      <c r="H2932" s="811"/>
      <c r="I2932" s="812"/>
    </row>
    <row r="2933" spans="1:9" s="786" customFormat="1" x14ac:dyDescent="0.25">
      <c r="A2933" s="1125"/>
      <c r="B2933" s="1126"/>
      <c r="C2933" s="1127"/>
      <c r="D2933" s="1127"/>
      <c r="E2933" s="1126"/>
      <c r="F2933" s="811"/>
      <c r="G2933" s="1128"/>
      <c r="H2933" s="811"/>
      <c r="I2933" s="812"/>
    </row>
    <row r="2934" spans="1:9" s="786" customFormat="1" x14ac:dyDescent="0.25">
      <c r="A2934" s="1125"/>
      <c r="B2934" s="1126"/>
      <c r="C2934" s="1127"/>
      <c r="D2934" s="1127"/>
      <c r="E2934" s="1126"/>
      <c r="F2934" s="811"/>
      <c r="G2934" s="1128"/>
      <c r="H2934" s="811"/>
      <c r="I2934" s="812"/>
    </row>
    <row r="2935" spans="1:9" s="786" customFormat="1" x14ac:dyDescent="0.25">
      <c r="A2935" s="1125"/>
      <c r="B2935" s="1126"/>
      <c r="C2935" s="1127"/>
      <c r="D2935" s="1127"/>
      <c r="E2935" s="1126"/>
      <c r="F2935" s="811"/>
      <c r="G2935" s="1128"/>
      <c r="H2935" s="811"/>
      <c r="I2935" s="812"/>
    </row>
    <row r="2936" spans="1:9" s="786" customFormat="1" x14ac:dyDescent="0.25">
      <c r="A2936" s="1125"/>
      <c r="B2936" s="1126"/>
      <c r="C2936" s="1127"/>
      <c r="D2936" s="1127"/>
      <c r="E2936" s="1126"/>
      <c r="F2936" s="811"/>
      <c r="G2936" s="1128"/>
      <c r="H2936" s="811"/>
      <c r="I2936" s="812"/>
    </row>
    <row r="2937" spans="1:9" s="786" customFormat="1" x14ac:dyDescent="0.25">
      <c r="A2937" s="1125"/>
      <c r="B2937" s="1126"/>
      <c r="C2937" s="1127"/>
      <c r="D2937" s="1127"/>
      <c r="E2937" s="1126"/>
      <c r="F2937" s="811"/>
      <c r="G2937" s="1128"/>
      <c r="H2937" s="811"/>
      <c r="I2937" s="812"/>
    </row>
    <row r="2938" spans="1:9" s="786" customFormat="1" x14ac:dyDescent="0.25">
      <c r="A2938" s="1125"/>
      <c r="B2938" s="1126"/>
      <c r="C2938" s="1127"/>
      <c r="D2938" s="1127"/>
      <c r="E2938" s="1126"/>
      <c r="F2938" s="811"/>
      <c r="G2938" s="1128"/>
      <c r="H2938" s="811"/>
      <c r="I2938" s="812"/>
    </row>
    <row r="2939" spans="1:9" s="786" customFormat="1" x14ac:dyDescent="0.25">
      <c r="A2939" s="1125"/>
      <c r="B2939" s="1126"/>
      <c r="C2939" s="1127"/>
      <c r="D2939" s="1127"/>
      <c r="E2939" s="1126"/>
      <c r="F2939" s="811"/>
      <c r="G2939" s="1128"/>
      <c r="H2939" s="811"/>
      <c r="I2939" s="812"/>
    </row>
    <row r="2940" spans="1:9" s="786" customFormat="1" x14ac:dyDescent="0.25">
      <c r="A2940" s="1125"/>
      <c r="B2940" s="1126"/>
      <c r="C2940" s="1127"/>
      <c r="D2940" s="1127"/>
      <c r="E2940" s="1126"/>
      <c r="F2940" s="811"/>
      <c r="G2940" s="1128"/>
      <c r="H2940" s="811"/>
      <c r="I2940" s="812"/>
    </row>
    <row r="2941" spans="1:9" s="786" customFormat="1" x14ac:dyDescent="0.25">
      <c r="A2941" s="1125"/>
      <c r="B2941" s="1126"/>
      <c r="C2941" s="1127"/>
      <c r="D2941" s="1127"/>
      <c r="E2941" s="1126"/>
      <c r="F2941" s="811"/>
      <c r="G2941" s="1128"/>
      <c r="H2941" s="811"/>
      <c r="I2941" s="812"/>
    </row>
    <row r="2942" spans="1:9" s="786" customFormat="1" x14ac:dyDescent="0.25">
      <c r="A2942" s="1125"/>
      <c r="B2942" s="1126"/>
      <c r="C2942" s="1127"/>
      <c r="D2942" s="1127"/>
      <c r="E2942" s="1126"/>
      <c r="F2942" s="811"/>
      <c r="G2942" s="1128"/>
      <c r="H2942" s="811"/>
      <c r="I2942" s="812"/>
    </row>
    <row r="2943" spans="1:9" s="786" customFormat="1" x14ac:dyDescent="0.25">
      <c r="A2943" s="1125"/>
      <c r="B2943" s="1126"/>
      <c r="C2943" s="1127"/>
      <c r="D2943" s="1127"/>
      <c r="E2943" s="1126"/>
      <c r="F2943" s="811"/>
      <c r="G2943" s="1128"/>
      <c r="H2943" s="811"/>
      <c r="I2943" s="812"/>
    </row>
    <row r="2944" spans="1:9" s="786" customFormat="1" x14ac:dyDescent="0.25">
      <c r="A2944" s="1125"/>
      <c r="B2944" s="1126"/>
      <c r="C2944" s="1127"/>
      <c r="D2944" s="1127"/>
      <c r="E2944" s="1126"/>
      <c r="F2944" s="811"/>
      <c r="G2944" s="1128"/>
      <c r="H2944" s="811"/>
      <c r="I2944" s="812"/>
    </row>
    <row r="2945" spans="1:9" s="786" customFormat="1" x14ac:dyDescent="0.25">
      <c r="A2945" s="1125"/>
      <c r="B2945" s="1126"/>
      <c r="C2945" s="1127"/>
      <c r="D2945" s="1127"/>
      <c r="E2945" s="1126"/>
      <c r="F2945" s="811"/>
      <c r="G2945" s="1128"/>
      <c r="H2945" s="811"/>
      <c r="I2945" s="812"/>
    </row>
    <row r="2946" spans="1:9" s="786" customFormat="1" x14ac:dyDescent="0.25">
      <c r="A2946" s="1125"/>
      <c r="B2946" s="1126"/>
      <c r="C2946" s="1127"/>
      <c r="D2946" s="1127"/>
      <c r="E2946" s="1126"/>
      <c r="F2946" s="811"/>
      <c r="G2946" s="1128"/>
      <c r="H2946" s="811"/>
      <c r="I2946" s="812"/>
    </row>
    <row r="2947" spans="1:9" s="786" customFormat="1" x14ac:dyDescent="0.25">
      <c r="A2947" s="1125"/>
      <c r="B2947" s="1126"/>
      <c r="C2947" s="1127"/>
      <c r="D2947" s="1127"/>
      <c r="E2947" s="1126"/>
      <c r="F2947" s="811"/>
      <c r="G2947" s="1128"/>
      <c r="H2947" s="811"/>
      <c r="I2947" s="812"/>
    </row>
    <row r="2948" spans="1:9" s="786" customFormat="1" x14ac:dyDescent="0.25">
      <c r="A2948" s="1125"/>
      <c r="B2948" s="1126"/>
      <c r="C2948" s="1127"/>
      <c r="D2948" s="1127"/>
      <c r="E2948" s="1126"/>
      <c r="F2948" s="811"/>
      <c r="G2948" s="1128"/>
      <c r="H2948" s="811"/>
      <c r="I2948" s="812"/>
    </row>
    <row r="2949" spans="1:9" s="786" customFormat="1" x14ac:dyDescent="0.25">
      <c r="A2949" s="1125"/>
      <c r="B2949" s="1126"/>
      <c r="C2949" s="1127"/>
      <c r="D2949" s="1127"/>
      <c r="E2949" s="1126"/>
      <c r="F2949" s="811"/>
      <c r="G2949" s="1128"/>
      <c r="H2949" s="811"/>
      <c r="I2949" s="812"/>
    </row>
    <row r="2950" spans="1:9" s="786" customFormat="1" x14ac:dyDescent="0.25">
      <c r="A2950" s="1125"/>
      <c r="B2950" s="1126"/>
      <c r="C2950" s="1127"/>
      <c r="D2950" s="1127"/>
      <c r="E2950" s="1126"/>
      <c r="F2950" s="811"/>
      <c r="G2950" s="1128"/>
      <c r="H2950" s="811"/>
      <c r="I2950" s="812"/>
    </row>
    <row r="2951" spans="1:9" s="786" customFormat="1" x14ac:dyDescent="0.25">
      <c r="A2951" s="1125"/>
      <c r="B2951" s="1126"/>
      <c r="C2951" s="1127"/>
      <c r="D2951" s="1127"/>
      <c r="E2951" s="1126"/>
      <c r="F2951" s="811"/>
      <c r="G2951" s="1128"/>
      <c r="H2951" s="811"/>
      <c r="I2951" s="812"/>
    </row>
    <row r="2952" spans="1:9" s="786" customFormat="1" x14ac:dyDescent="0.25">
      <c r="A2952" s="1125"/>
      <c r="B2952" s="1126"/>
      <c r="C2952" s="1127"/>
      <c r="D2952" s="1127"/>
      <c r="E2952" s="1126"/>
      <c r="F2952" s="811"/>
      <c r="G2952" s="1128"/>
      <c r="H2952" s="811"/>
      <c r="I2952" s="812"/>
    </row>
    <row r="2953" spans="1:9" s="786" customFormat="1" x14ac:dyDescent="0.25">
      <c r="A2953" s="1125"/>
      <c r="B2953" s="1126"/>
      <c r="C2953" s="1127"/>
      <c r="D2953" s="1127"/>
      <c r="E2953" s="1126"/>
      <c r="F2953" s="811"/>
      <c r="G2953" s="1128"/>
      <c r="H2953" s="811"/>
      <c r="I2953" s="812"/>
    </row>
    <row r="2954" spans="1:9" s="786" customFormat="1" x14ac:dyDescent="0.25">
      <c r="A2954" s="1125"/>
      <c r="B2954" s="1126"/>
      <c r="C2954" s="1127"/>
      <c r="D2954" s="1127"/>
      <c r="E2954" s="1126"/>
      <c r="F2954" s="811"/>
      <c r="G2954" s="1128"/>
      <c r="H2954" s="811"/>
      <c r="I2954" s="812"/>
    </row>
    <row r="2955" spans="1:9" s="786" customFormat="1" x14ac:dyDescent="0.25">
      <c r="A2955" s="1125"/>
      <c r="B2955" s="1126"/>
      <c r="C2955" s="1127"/>
      <c r="D2955" s="1127"/>
      <c r="E2955" s="1126"/>
      <c r="F2955" s="811"/>
      <c r="G2955" s="1128"/>
      <c r="H2955" s="811"/>
      <c r="I2955" s="812"/>
    </row>
    <row r="2956" spans="1:9" s="786" customFormat="1" x14ac:dyDescent="0.25">
      <c r="A2956" s="1125"/>
      <c r="B2956" s="1126"/>
      <c r="C2956" s="1127"/>
      <c r="D2956" s="1127"/>
      <c r="E2956" s="1126"/>
      <c r="F2956" s="811"/>
      <c r="G2956" s="1128"/>
      <c r="H2956" s="811"/>
      <c r="I2956" s="812"/>
    </row>
    <row r="2957" spans="1:9" s="786" customFormat="1" x14ac:dyDescent="0.25">
      <c r="A2957" s="1125"/>
      <c r="B2957" s="1126"/>
      <c r="C2957" s="1127"/>
      <c r="D2957" s="1127"/>
      <c r="E2957" s="1126"/>
      <c r="F2957" s="811"/>
      <c r="G2957" s="1128"/>
      <c r="H2957" s="811"/>
      <c r="I2957" s="812"/>
    </row>
    <row r="2958" spans="1:9" s="786" customFormat="1" x14ac:dyDescent="0.25">
      <c r="A2958" s="1125"/>
      <c r="B2958" s="1126"/>
      <c r="C2958" s="1127"/>
      <c r="D2958" s="1127"/>
      <c r="E2958" s="1126"/>
      <c r="F2958" s="811"/>
      <c r="G2958" s="1128"/>
      <c r="H2958" s="811"/>
      <c r="I2958" s="812"/>
    </row>
    <row r="2959" spans="1:9" s="786" customFormat="1" x14ac:dyDescent="0.25">
      <c r="A2959" s="1125"/>
      <c r="B2959" s="1126"/>
      <c r="C2959" s="1127"/>
      <c r="D2959" s="1127"/>
      <c r="E2959" s="1126"/>
      <c r="F2959" s="811"/>
      <c r="G2959" s="1128"/>
      <c r="H2959" s="811"/>
      <c r="I2959" s="812"/>
    </row>
    <row r="2960" spans="1:9" s="786" customFormat="1" x14ac:dyDescent="0.25">
      <c r="A2960" s="1125"/>
      <c r="B2960" s="1126"/>
      <c r="C2960" s="1127"/>
      <c r="D2960" s="1127"/>
      <c r="E2960" s="1126"/>
      <c r="F2960" s="811"/>
      <c r="G2960" s="1128"/>
      <c r="H2960" s="811"/>
      <c r="I2960" s="812"/>
    </row>
    <row r="2961" spans="1:9" s="786" customFormat="1" x14ac:dyDescent="0.25">
      <c r="A2961" s="1125"/>
      <c r="B2961" s="1126"/>
      <c r="C2961" s="1127"/>
      <c r="D2961" s="1127"/>
      <c r="E2961" s="1126"/>
      <c r="F2961" s="811"/>
      <c r="G2961" s="1128"/>
      <c r="H2961" s="811"/>
      <c r="I2961" s="812"/>
    </row>
    <row r="2962" spans="1:9" s="786" customFormat="1" x14ac:dyDescent="0.25">
      <c r="A2962" s="1125"/>
      <c r="B2962" s="1126"/>
      <c r="C2962" s="1127"/>
      <c r="D2962" s="1127"/>
      <c r="E2962" s="1126"/>
      <c r="F2962" s="811"/>
      <c r="G2962" s="1128"/>
      <c r="H2962" s="811"/>
      <c r="I2962" s="812"/>
    </row>
    <row r="2963" spans="1:9" s="786" customFormat="1" x14ac:dyDescent="0.25">
      <c r="A2963" s="1125"/>
      <c r="B2963" s="1126"/>
      <c r="C2963" s="1127"/>
      <c r="D2963" s="1127"/>
      <c r="E2963" s="1126"/>
      <c r="F2963" s="811"/>
      <c r="G2963" s="1128"/>
      <c r="H2963" s="811"/>
      <c r="I2963" s="812"/>
    </row>
    <row r="2964" spans="1:9" s="786" customFormat="1" x14ac:dyDescent="0.25">
      <c r="A2964" s="1125"/>
      <c r="B2964" s="1126"/>
      <c r="C2964" s="1127"/>
      <c r="D2964" s="1127"/>
      <c r="E2964" s="1126"/>
      <c r="F2964" s="811"/>
      <c r="G2964" s="1128"/>
      <c r="H2964" s="811"/>
      <c r="I2964" s="812"/>
    </row>
    <row r="2965" spans="1:9" s="786" customFormat="1" x14ac:dyDescent="0.25">
      <c r="A2965" s="1125"/>
      <c r="B2965" s="1126"/>
      <c r="C2965" s="1127"/>
      <c r="D2965" s="1127"/>
      <c r="E2965" s="1126"/>
      <c r="F2965" s="811"/>
      <c r="G2965" s="1128"/>
      <c r="H2965" s="811"/>
      <c r="I2965" s="812"/>
    </row>
    <row r="2966" spans="1:9" s="786" customFormat="1" x14ac:dyDescent="0.25">
      <c r="A2966" s="1125"/>
      <c r="B2966" s="1126"/>
      <c r="C2966" s="1127"/>
      <c r="D2966" s="1127"/>
      <c r="E2966" s="1126"/>
      <c r="F2966" s="811"/>
      <c r="G2966" s="1128"/>
      <c r="H2966" s="811"/>
      <c r="I2966" s="812"/>
    </row>
    <row r="2967" spans="1:9" s="786" customFormat="1" x14ac:dyDescent="0.25">
      <c r="A2967" s="1125"/>
      <c r="B2967" s="1126"/>
      <c r="C2967" s="1127"/>
      <c r="D2967" s="1127"/>
      <c r="E2967" s="1126"/>
      <c r="F2967" s="811"/>
      <c r="G2967" s="1128"/>
      <c r="H2967" s="811"/>
      <c r="I2967" s="812"/>
    </row>
    <row r="2968" spans="1:9" s="786" customFormat="1" x14ac:dyDescent="0.25">
      <c r="A2968" s="1125"/>
      <c r="B2968" s="1126"/>
      <c r="C2968" s="1127"/>
      <c r="D2968" s="1127"/>
      <c r="E2968" s="1126"/>
      <c r="F2968" s="811"/>
      <c r="G2968" s="1128"/>
      <c r="H2968" s="811"/>
      <c r="I2968" s="812"/>
    </row>
    <row r="2969" spans="1:9" s="786" customFormat="1" x14ac:dyDescent="0.25">
      <c r="A2969" s="1125"/>
      <c r="B2969" s="1126"/>
      <c r="C2969" s="1127"/>
      <c r="D2969" s="1127"/>
      <c r="E2969" s="1126"/>
      <c r="F2969" s="811"/>
      <c r="G2969" s="1128"/>
      <c r="H2969" s="811"/>
      <c r="I2969" s="812"/>
    </row>
    <row r="2970" spans="1:9" s="786" customFormat="1" x14ac:dyDescent="0.25">
      <c r="A2970" s="1125"/>
      <c r="B2970" s="1126"/>
      <c r="C2970" s="1127"/>
      <c r="D2970" s="1127"/>
      <c r="E2970" s="1126"/>
      <c r="F2970" s="811"/>
      <c r="G2970" s="1128"/>
      <c r="H2970" s="811"/>
      <c r="I2970" s="812"/>
    </row>
    <row r="2971" spans="1:9" s="786" customFormat="1" x14ac:dyDescent="0.25">
      <c r="A2971" s="1125"/>
      <c r="B2971" s="1126"/>
      <c r="C2971" s="1127"/>
      <c r="D2971" s="1127"/>
      <c r="E2971" s="1126"/>
      <c r="F2971" s="811"/>
      <c r="G2971" s="1128"/>
      <c r="H2971" s="811"/>
      <c r="I2971" s="812"/>
    </row>
    <row r="2972" spans="1:9" s="786" customFormat="1" x14ac:dyDescent="0.25">
      <c r="A2972" s="1125"/>
      <c r="B2972" s="1126"/>
      <c r="C2972" s="1127"/>
      <c r="D2972" s="1127"/>
      <c r="E2972" s="1126"/>
      <c r="F2972" s="811"/>
      <c r="G2972" s="1128"/>
      <c r="H2972" s="811"/>
      <c r="I2972" s="812"/>
    </row>
    <row r="2973" spans="1:9" s="786" customFormat="1" x14ac:dyDescent="0.25">
      <c r="A2973" s="1125"/>
      <c r="B2973" s="1126"/>
      <c r="C2973" s="1127"/>
      <c r="D2973" s="1127"/>
      <c r="E2973" s="1126"/>
      <c r="F2973" s="811"/>
      <c r="G2973" s="1128"/>
      <c r="H2973" s="811"/>
      <c r="I2973" s="812"/>
    </row>
    <row r="2974" spans="1:9" s="786" customFormat="1" x14ac:dyDescent="0.25">
      <c r="A2974" s="1125"/>
      <c r="B2974" s="1126"/>
      <c r="C2974" s="1127"/>
      <c r="D2974" s="1127"/>
      <c r="E2974" s="1126"/>
      <c r="F2974" s="811"/>
      <c r="G2974" s="1128"/>
      <c r="H2974" s="811"/>
      <c r="I2974" s="812"/>
    </row>
    <row r="2975" spans="1:9" s="786" customFormat="1" x14ac:dyDescent="0.25">
      <c r="A2975" s="1125"/>
      <c r="B2975" s="1126"/>
      <c r="C2975" s="1127"/>
      <c r="D2975" s="1127"/>
      <c r="E2975" s="1126"/>
      <c r="F2975" s="811"/>
      <c r="G2975" s="1128"/>
      <c r="H2975" s="811"/>
      <c r="I2975" s="812"/>
    </row>
    <row r="2976" spans="1:9" s="786" customFormat="1" x14ac:dyDescent="0.25">
      <c r="A2976" s="1125"/>
      <c r="B2976" s="1126"/>
      <c r="C2976" s="1127"/>
      <c r="D2976" s="1127"/>
      <c r="E2976" s="1126"/>
      <c r="F2976" s="811"/>
      <c r="G2976" s="1128"/>
      <c r="H2976" s="811"/>
      <c r="I2976" s="812"/>
    </row>
    <row r="2977" spans="1:9" s="786" customFormat="1" x14ac:dyDescent="0.25">
      <c r="A2977" s="1125"/>
      <c r="B2977" s="1126"/>
      <c r="C2977" s="1127"/>
      <c r="D2977" s="1127"/>
      <c r="E2977" s="1126"/>
      <c r="F2977" s="811"/>
      <c r="G2977" s="1128"/>
      <c r="H2977" s="811"/>
      <c r="I2977" s="812"/>
    </row>
    <row r="2978" spans="1:9" s="786" customFormat="1" x14ac:dyDescent="0.25">
      <c r="A2978" s="1125"/>
      <c r="B2978" s="1126"/>
      <c r="C2978" s="1127"/>
      <c r="D2978" s="1127"/>
      <c r="E2978" s="1126"/>
      <c r="F2978" s="811"/>
      <c r="G2978" s="1128"/>
      <c r="H2978" s="811"/>
      <c r="I2978" s="812"/>
    </row>
    <row r="2979" spans="1:9" s="786" customFormat="1" x14ac:dyDescent="0.25">
      <c r="A2979" s="1125"/>
      <c r="B2979" s="1126"/>
      <c r="C2979" s="1127"/>
      <c r="D2979" s="1127"/>
      <c r="E2979" s="1126"/>
      <c r="F2979" s="811"/>
      <c r="G2979" s="1128"/>
      <c r="H2979" s="811"/>
      <c r="I2979" s="812"/>
    </row>
    <row r="2980" spans="1:9" s="786" customFormat="1" x14ac:dyDescent="0.25">
      <c r="A2980" s="1125"/>
      <c r="B2980" s="1126"/>
      <c r="C2980" s="1127"/>
      <c r="D2980" s="1127"/>
      <c r="E2980" s="1126"/>
      <c r="F2980" s="811"/>
      <c r="G2980" s="1128"/>
      <c r="H2980" s="811"/>
      <c r="I2980" s="812"/>
    </row>
    <row r="2981" spans="1:9" s="786" customFormat="1" x14ac:dyDescent="0.25">
      <c r="A2981" s="1125"/>
      <c r="B2981" s="1126"/>
      <c r="C2981" s="1127"/>
      <c r="D2981" s="1127"/>
      <c r="E2981" s="1126"/>
      <c r="F2981" s="811"/>
      <c r="G2981" s="1128"/>
      <c r="H2981" s="811"/>
      <c r="I2981" s="812"/>
    </row>
    <row r="2982" spans="1:9" s="786" customFormat="1" x14ac:dyDescent="0.25">
      <c r="A2982" s="1125"/>
      <c r="B2982" s="1126"/>
      <c r="C2982" s="1127"/>
      <c r="D2982" s="1127"/>
      <c r="E2982" s="1126"/>
      <c r="F2982" s="811"/>
      <c r="G2982" s="1128"/>
      <c r="H2982" s="811"/>
      <c r="I2982" s="812"/>
    </row>
    <row r="2983" spans="1:9" s="786" customFormat="1" x14ac:dyDescent="0.25">
      <c r="A2983" s="1125"/>
      <c r="B2983" s="1126"/>
      <c r="C2983" s="1127"/>
      <c r="D2983" s="1127"/>
      <c r="E2983" s="1126"/>
      <c r="F2983" s="811"/>
      <c r="G2983" s="1128"/>
      <c r="H2983" s="811"/>
      <c r="I2983" s="812"/>
    </row>
    <row r="2984" spans="1:9" s="786" customFormat="1" x14ac:dyDescent="0.25">
      <c r="A2984" s="1125"/>
      <c r="B2984" s="1126"/>
      <c r="C2984" s="1127"/>
      <c r="D2984" s="1127"/>
      <c r="E2984" s="1126"/>
      <c r="F2984" s="811"/>
      <c r="G2984" s="1128"/>
      <c r="H2984" s="811"/>
      <c r="I2984" s="812"/>
    </row>
    <row r="2985" spans="1:9" s="786" customFormat="1" x14ac:dyDescent="0.25">
      <c r="A2985" s="1125"/>
      <c r="B2985" s="1126"/>
      <c r="C2985" s="1127"/>
      <c r="D2985" s="1127"/>
      <c r="E2985" s="1126"/>
      <c r="F2985" s="811"/>
      <c r="G2985" s="1128"/>
      <c r="H2985" s="811"/>
      <c r="I2985" s="812"/>
    </row>
    <row r="2986" spans="1:9" s="786" customFormat="1" x14ac:dyDescent="0.25">
      <c r="A2986" s="1125"/>
      <c r="B2986" s="1126"/>
      <c r="C2986" s="1127"/>
      <c r="D2986" s="1127"/>
      <c r="E2986" s="1126"/>
      <c r="F2986" s="811"/>
      <c r="G2986" s="1128"/>
      <c r="H2986" s="811"/>
      <c r="I2986" s="812"/>
    </row>
    <row r="2987" spans="1:9" s="786" customFormat="1" x14ac:dyDescent="0.25">
      <c r="A2987" s="1125"/>
      <c r="B2987" s="1126"/>
      <c r="C2987" s="1127"/>
      <c r="D2987" s="1127"/>
      <c r="E2987" s="1126"/>
      <c r="F2987" s="811"/>
      <c r="G2987" s="1128"/>
      <c r="H2987" s="811"/>
      <c r="I2987" s="812"/>
    </row>
    <row r="2988" spans="1:9" s="786" customFormat="1" x14ac:dyDescent="0.25">
      <c r="A2988" s="1125"/>
      <c r="B2988" s="1126"/>
      <c r="C2988" s="1127"/>
      <c r="D2988" s="1127"/>
      <c r="E2988" s="1126"/>
      <c r="F2988" s="811"/>
      <c r="G2988" s="1128"/>
      <c r="H2988" s="811"/>
      <c r="I2988" s="812"/>
    </row>
    <row r="2989" spans="1:9" s="786" customFormat="1" x14ac:dyDescent="0.25">
      <c r="A2989" s="1125"/>
      <c r="B2989" s="1126"/>
      <c r="C2989" s="1127"/>
      <c r="D2989" s="1127"/>
      <c r="E2989" s="1126"/>
      <c r="F2989" s="811"/>
      <c r="G2989" s="1128"/>
      <c r="H2989" s="811"/>
      <c r="I2989" s="812"/>
    </row>
    <row r="2990" spans="1:9" s="786" customFormat="1" x14ac:dyDescent="0.25">
      <c r="A2990" s="1125"/>
      <c r="B2990" s="1126"/>
      <c r="C2990" s="1127"/>
      <c r="D2990" s="1127"/>
      <c r="E2990" s="1126"/>
      <c r="F2990" s="811"/>
      <c r="G2990" s="1128"/>
      <c r="H2990" s="811"/>
      <c r="I2990" s="812"/>
    </row>
    <row r="2991" spans="1:9" s="786" customFormat="1" x14ac:dyDescent="0.25">
      <c r="A2991" s="1125"/>
      <c r="B2991" s="1126"/>
      <c r="C2991" s="1127"/>
      <c r="D2991" s="1127"/>
      <c r="E2991" s="1126"/>
      <c r="F2991" s="811"/>
      <c r="G2991" s="1128"/>
      <c r="H2991" s="811"/>
      <c r="I2991" s="812"/>
    </row>
    <row r="2992" spans="1:9" s="786" customFormat="1" x14ac:dyDescent="0.25">
      <c r="A2992" s="1125"/>
      <c r="B2992" s="1126"/>
      <c r="C2992" s="1127"/>
      <c r="D2992" s="1127"/>
      <c r="E2992" s="1126"/>
      <c r="F2992" s="811"/>
      <c r="G2992" s="1128"/>
      <c r="H2992" s="811"/>
      <c r="I2992" s="812"/>
    </row>
    <row r="2993" spans="1:9" s="786" customFormat="1" x14ac:dyDescent="0.25">
      <c r="A2993" s="1125"/>
      <c r="B2993" s="1126"/>
      <c r="C2993" s="1127"/>
      <c r="D2993" s="1127"/>
      <c r="E2993" s="1126"/>
      <c r="F2993" s="811"/>
      <c r="G2993" s="1128"/>
      <c r="H2993" s="811"/>
      <c r="I2993" s="812"/>
    </row>
    <row r="2994" spans="1:9" s="786" customFormat="1" x14ac:dyDescent="0.25">
      <c r="A2994" s="1125"/>
      <c r="B2994" s="1126"/>
      <c r="C2994" s="1127"/>
      <c r="D2994" s="1127"/>
      <c r="E2994" s="1126"/>
      <c r="F2994" s="811"/>
      <c r="G2994" s="1128"/>
      <c r="H2994" s="811"/>
      <c r="I2994" s="812"/>
    </row>
    <row r="2995" spans="1:9" s="786" customFormat="1" x14ac:dyDescent="0.25">
      <c r="A2995" s="1125"/>
      <c r="B2995" s="1126"/>
      <c r="C2995" s="1127"/>
      <c r="D2995" s="1127"/>
      <c r="E2995" s="1126"/>
      <c r="F2995" s="811"/>
      <c r="G2995" s="1128"/>
      <c r="H2995" s="811"/>
      <c r="I2995" s="812"/>
    </row>
    <row r="2996" spans="1:9" s="786" customFormat="1" x14ac:dyDescent="0.25">
      <c r="A2996" s="1125"/>
      <c r="B2996" s="1126"/>
      <c r="C2996" s="1127"/>
      <c r="D2996" s="1127"/>
      <c r="E2996" s="1126"/>
      <c r="F2996" s="811"/>
      <c r="G2996" s="1128"/>
      <c r="H2996" s="811"/>
      <c r="I2996" s="812"/>
    </row>
    <row r="2997" spans="1:9" s="786" customFormat="1" x14ac:dyDescent="0.25">
      <c r="A2997" s="1125"/>
      <c r="B2997" s="1126"/>
      <c r="C2997" s="1127"/>
      <c r="D2997" s="1127"/>
      <c r="E2997" s="1126"/>
      <c r="F2997" s="811"/>
      <c r="G2997" s="1128"/>
      <c r="H2997" s="811"/>
      <c r="I2997" s="812"/>
    </row>
    <row r="2998" spans="1:9" s="786" customFormat="1" x14ac:dyDescent="0.25">
      <c r="A2998" s="1125"/>
      <c r="B2998" s="1126"/>
      <c r="C2998" s="1127"/>
      <c r="D2998" s="1127"/>
      <c r="E2998" s="1126"/>
      <c r="F2998" s="811"/>
      <c r="G2998" s="1128"/>
      <c r="H2998" s="811"/>
      <c r="I2998" s="812"/>
    </row>
    <row r="2999" spans="1:9" s="786" customFormat="1" x14ac:dyDescent="0.25">
      <c r="A2999" s="1125"/>
      <c r="B2999" s="1126"/>
      <c r="C2999" s="1127"/>
      <c r="D2999" s="1127"/>
      <c r="E2999" s="1126"/>
      <c r="F2999" s="811"/>
      <c r="G2999" s="1128"/>
      <c r="H2999" s="811"/>
      <c r="I2999" s="812"/>
    </row>
    <row r="3000" spans="1:9" s="786" customFormat="1" x14ac:dyDescent="0.25">
      <c r="A3000" s="1125"/>
      <c r="B3000" s="1126"/>
      <c r="C3000" s="1127"/>
      <c r="D3000" s="1127"/>
      <c r="E3000" s="1126"/>
      <c r="F3000" s="811"/>
      <c r="G3000" s="1128"/>
      <c r="H3000" s="811"/>
      <c r="I3000" s="812"/>
    </row>
    <row r="3001" spans="1:9" s="786" customFormat="1" x14ac:dyDescent="0.25">
      <c r="A3001" s="1125"/>
      <c r="B3001" s="1126"/>
      <c r="C3001" s="1127"/>
      <c r="D3001" s="1127"/>
      <c r="E3001" s="1126"/>
      <c r="F3001" s="811"/>
      <c r="G3001" s="1128"/>
      <c r="H3001" s="811"/>
      <c r="I3001" s="812"/>
    </row>
    <row r="3002" spans="1:9" s="786" customFormat="1" x14ac:dyDescent="0.25">
      <c r="A3002" s="1125"/>
      <c r="B3002" s="1126"/>
      <c r="C3002" s="1127"/>
      <c r="D3002" s="1127"/>
      <c r="E3002" s="1126"/>
      <c r="F3002" s="811"/>
      <c r="G3002" s="1128"/>
      <c r="H3002" s="811"/>
      <c r="I3002" s="812"/>
    </row>
    <row r="3003" spans="1:9" s="786" customFormat="1" x14ac:dyDescent="0.25">
      <c r="A3003" s="1125"/>
      <c r="B3003" s="1126"/>
      <c r="C3003" s="1127"/>
      <c r="D3003" s="1127"/>
      <c r="E3003" s="1126"/>
      <c r="F3003" s="811"/>
      <c r="G3003" s="1128"/>
      <c r="H3003" s="811"/>
      <c r="I3003" s="812"/>
    </row>
    <row r="3004" spans="1:9" s="786" customFormat="1" x14ac:dyDescent="0.25">
      <c r="A3004" s="1125"/>
      <c r="B3004" s="1126"/>
      <c r="C3004" s="1127"/>
      <c r="D3004" s="1127"/>
      <c r="E3004" s="1126"/>
      <c r="F3004" s="811"/>
      <c r="G3004" s="1128"/>
      <c r="H3004" s="811"/>
      <c r="I3004" s="812"/>
    </row>
    <row r="3005" spans="1:9" s="786" customFormat="1" x14ac:dyDescent="0.25">
      <c r="A3005" s="1125"/>
      <c r="B3005" s="1126"/>
      <c r="C3005" s="1127"/>
      <c r="D3005" s="1127"/>
      <c r="E3005" s="1126"/>
      <c r="F3005" s="811"/>
      <c r="G3005" s="1128"/>
      <c r="H3005" s="811"/>
      <c r="I3005" s="812"/>
    </row>
    <row r="3006" spans="1:9" s="786" customFormat="1" x14ac:dyDescent="0.25">
      <c r="A3006" s="1125"/>
      <c r="B3006" s="1126"/>
      <c r="C3006" s="1127"/>
      <c r="D3006" s="1127"/>
      <c r="E3006" s="1126"/>
      <c r="F3006" s="811"/>
      <c r="G3006" s="1128"/>
      <c r="H3006" s="811"/>
      <c r="I3006" s="812"/>
    </row>
    <row r="3007" spans="1:9" s="786" customFormat="1" x14ac:dyDescent="0.25">
      <c r="A3007" s="1125"/>
      <c r="B3007" s="1126"/>
      <c r="C3007" s="1127"/>
      <c r="D3007" s="1127"/>
      <c r="E3007" s="1126"/>
      <c r="F3007" s="811"/>
      <c r="G3007" s="1128"/>
      <c r="H3007" s="811"/>
      <c r="I3007" s="812"/>
    </row>
    <row r="3008" spans="1:9" s="786" customFormat="1" x14ac:dyDescent="0.25">
      <c r="A3008" s="1125"/>
      <c r="B3008" s="1126"/>
      <c r="C3008" s="1127"/>
      <c r="D3008" s="1127"/>
      <c r="E3008" s="1126"/>
      <c r="F3008" s="811"/>
      <c r="G3008" s="1128"/>
      <c r="H3008" s="811"/>
      <c r="I3008" s="812"/>
    </row>
    <row r="3009" spans="1:9" s="786" customFormat="1" x14ac:dyDescent="0.25">
      <c r="A3009" s="1125"/>
      <c r="B3009" s="1126"/>
      <c r="C3009" s="1127"/>
      <c r="D3009" s="1127"/>
      <c r="E3009" s="1126"/>
      <c r="F3009" s="811"/>
      <c r="G3009" s="1128"/>
      <c r="H3009" s="811"/>
      <c r="I3009" s="812"/>
    </row>
    <row r="3010" spans="1:9" s="786" customFormat="1" x14ac:dyDescent="0.25">
      <c r="A3010" s="1125"/>
      <c r="B3010" s="1126"/>
      <c r="C3010" s="1127"/>
      <c r="D3010" s="1127"/>
      <c r="E3010" s="1126"/>
      <c r="F3010" s="811"/>
      <c r="G3010" s="1128"/>
      <c r="H3010" s="811"/>
      <c r="I3010" s="812"/>
    </row>
    <row r="3011" spans="1:9" s="786" customFormat="1" x14ac:dyDescent="0.25">
      <c r="A3011" s="1125"/>
      <c r="B3011" s="1126"/>
      <c r="C3011" s="1127"/>
      <c r="D3011" s="1127"/>
      <c r="E3011" s="1126"/>
      <c r="F3011" s="811"/>
      <c r="G3011" s="1128"/>
      <c r="H3011" s="811"/>
      <c r="I3011" s="812"/>
    </row>
    <row r="3012" spans="1:9" s="786" customFormat="1" x14ac:dyDescent="0.25">
      <c r="A3012" s="1125"/>
      <c r="B3012" s="1126"/>
      <c r="C3012" s="1127"/>
      <c r="D3012" s="1127"/>
      <c r="E3012" s="1126"/>
      <c r="F3012" s="811"/>
      <c r="G3012" s="1128"/>
      <c r="H3012" s="811"/>
      <c r="I3012" s="812"/>
    </row>
    <row r="3013" spans="1:9" s="786" customFormat="1" x14ac:dyDescent="0.25">
      <c r="A3013" s="1125"/>
      <c r="B3013" s="1126"/>
      <c r="C3013" s="1127"/>
      <c r="D3013" s="1127"/>
      <c r="E3013" s="1126"/>
      <c r="F3013" s="811"/>
      <c r="G3013" s="1128"/>
      <c r="H3013" s="811"/>
      <c r="I3013" s="812"/>
    </row>
    <row r="3014" spans="1:9" s="786" customFormat="1" x14ac:dyDescent="0.25">
      <c r="A3014" s="1125"/>
      <c r="B3014" s="1126"/>
      <c r="C3014" s="1127"/>
      <c r="D3014" s="1127"/>
      <c r="E3014" s="1126"/>
      <c r="F3014" s="811"/>
      <c r="G3014" s="1128"/>
      <c r="H3014" s="811"/>
      <c r="I3014" s="812"/>
    </row>
    <row r="3015" spans="1:9" s="786" customFormat="1" x14ac:dyDescent="0.25">
      <c r="A3015" s="1125"/>
      <c r="B3015" s="1126"/>
      <c r="C3015" s="1127"/>
      <c r="D3015" s="1127"/>
      <c r="E3015" s="1126"/>
      <c r="F3015" s="811"/>
      <c r="G3015" s="1128"/>
      <c r="H3015" s="811"/>
      <c r="I3015" s="812"/>
    </row>
    <row r="3016" spans="1:9" s="786" customFormat="1" x14ac:dyDescent="0.25">
      <c r="A3016" s="1125"/>
      <c r="B3016" s="1126"/>
      <c r="C3016" s="1127"/>
      <c r="D3016" s="1127"/>
      <c r="E3016" s="1126"/>
      <c r="F3016" s="811"/>
      <c r="G3016" s="1128"/>
      <c r="H3016" s="811"/>
      <c r="I3016" s="812"/>
    </row>
    <row r="3017" spans="1:9" s="786" customFormat="1" x14ac:dyDescent="0.25">
      <c r="A3017" s="1125"/>
      <c r="B3017" s="1126"/>
      <c r="C3017" s="1127"/>
      <c r="D3017" s="1127"/>
      <c r="E3017" s="1126"/>
      <c r="F3017" s="811"/>
      <c r="G3017" s="1128"/>
      <c r="H3017" s="811"/>
      <c r="I3017" s="812"/>
    </row>
    <row r="3018" spans="1:9" s="786" customFormat="1" x14ac:dyDescent="0.25">
      <c r="A3018" s="1125"/>
      <c r="B3018" s="1126"/>
      <c r="C3018" s="1127"/>
      <c r="D3018" s="1127"/>
      <c r="E3018" s="1126"/>
      <c r="F3018" s="811"/>
      <c r="G3018" s="1128"/>
      <c r="H3018" s="811"/>
      <c r="I3018" s="812"/>
    </row>
    <row r="3019" spans="1:9" s="786" customFormat="1" x14ac:dyDescent="0.25">
      <c r="A3019" s="1125"/>
      <c r="B3019" s="1126"/>
      <c r="C3019" s="1127"/>
      <c r="D3019" s="1127"/>
      <c r="E3019" s="1126"/>
      <c r="F3019" s="811"/>
      <c r="G3019" s="1128"/>
      <c r="H3019" s="811"/>
      <c r="I3019" s="812"/>
    </row>
    <row r="3020" spans="1:9" s="786" customFormat="1" x14ac:dyDescent="0.25">
      <c r="A3020" s="1125"/>
      <c r="B3020" s="1126"/>
      <c r="C3020" s="1127"/>
      <c r="D3020" s="1127"/>
      <c r="E3020" s="1126"/>
      <c r="F3020" s="811"/>
      <c r="G3020" s="1128"/>
      <c r="H3020" s="811"/>
      <c r="I3020" s="812"/>
    </row>
    <row r="3021" spans="1:9" s="786" customFormat="1" x14ac:dyDescent="0.25">
      <c r="A3021" s="1125"/>
      <c r="B3021" s="1126"/>
      <c r="C3021" s="1127"/>
      <c r="D3021" s="1127"/>
      <c r="E3021" s="1126"/>
      <c r="F3021" s="811"/>
      <c r="G3021" s="1128"/>
      <c r="H3021" s="811"/>
      <c r="I3021" s="812"/>
    </row>
    <row r="3022" spans="1:9" s="786" customFormat="1" x14ac:dyDescent="0.25">
      <c r="A3022" s="1125"/>
      <c r="B3022" s="1126"/>
      <c r="C3022" s="1127"/>
      <c r="D3022" s="1127"/>
      <c r="E3022" s="1126"/>
      <c r="F3022" s="811"/>
      <c r="G3022" s="1128"/>
      <c r="H3022" s="811"/>
      <c r="I3022" s="812"/>
    </row>
    <row r="3023" spans="1:9" s="786" customFormat="1" x14ac:dyDescent="0.25">
      <c r="A3023" s="1125"/>
      <c r="B3023" s="1126"/>
      <c r="C3023" s="1127"/>
      <c r="D3023" s="1127"/>
      <c r="E3023" s="1126"/>
      <c r="F3023" s="811"/>
      <c r="G3023" s="1128"/>
      <c r="H3023" s="811"/>
      <c r="I3023" s="812"/>
    </row>
    <row r="3024" spans="1:9" s="786" customFormat="1" x14ac:dyDescent="0.25">
      <c r="A3024" s="1125"/>
      <c r="B3024" s="1126"/>
      <c r="C3024" s="1127"/>
      <c r="D3024" s="1127"/>
      <c r="E3024" s="1126"/>
      <c r="F3024" s="811"/>
      <c r="G3024" s="1128"/>
      <c r="H3024" s="811"/>
      <c r="I3024" s="812"/>
    </row>
    <row r="3025" spans="1:9" s="786" customFormat="1" x14ac:dyDescent="0.25">
      <c r="A3025" s="1125"/>
      <c r="B3025" s="1126"/>
      <c r="C3025" s="1127"/>
      <c r="D3025" s="1127"/>
      <c r="E3025" s="1126"/>
      <c r="F3025" s="811"/>
      <c r="G3025" s="1128"/>
      <c r="H3025" s="811"/>
      <c r="I3025" s="812"/>
    </row>
    <row r="3026" spans="1:9" s="786" customFormat="1" x14ac:dyDescent="0.25">
      <c r="A3026" s="1125"/>
      <c r="B3026" s="1126"/>
      <c r="C3026" s="1127"/>
      <c r="D3026" s="1127"/>
      <c r="E3026" s="1126"/>
      <c r="F3026" s="811"/>
      <c r="G3026" s="1128"/>
      <c r="H3026" s="811"/>
      <c r="I3026" s="812"/>
    </row>
    <row r="3027" spans="1:9" s="786" customFormat="1" x14ac:dyDescent="0.25">
      <c r="A3027" s="1125"/>
      <c r="B3027" s="1126"/>
      <c r="C3027" s="1127"/>
      <c r="D3027" s="1127"/>
      <c r="E3027" s="1126"/>
      <c r="F3027" s="811"/>
      <c r="G3027" s="1128"/>
      <c r="H3027" s="811"/>
      <c r="I3027" s="812"/>
    </row>
    <row r="3028" spans="1:9" s="786" customFormat="1" x14ac:dyDescent="0.25">
      <c r="A3028" s="1125"/>
      <c r="B3028" s="1126"/>
      <c r="C3028" s="1127"/>
      <c r="D3028" s="1127"/>
      <c r="E3028" s="1126"/>
      <c r="F3028" s="811"/>
      <c r="G3028" s="1128"/>
      <c r="H3028" s="811"/>
      <c r="I3028" s="812"/>
    </row>
    <row r="3029" spans="1:9" s="786" customFormat="1" x14ac:dyDescent="0.25">
      <c r="A3029" s="1125"/>
      <c r="B3029" s="1126"/>
      <c r="C3029" s="1127"/>
      <c r="D3029" s="1127"/>
      <c r="E3029" s="1126"/>
      <c r="F3029" s="811"/>
      <c r="G3029" s="1128"/>
      <c r="H3029" s="811"/>
      <c r="I3029" s="812"/>
    </row>
    <row r="3030" spans="1:9" s="786" customFormat="1" x14ac:dyDescent="0.25">
      <c r="A3030" s="1125"/>
      <c r="B3030" s="1126"/>
      <c r="C3030" s="1127"/>
      <c r="D3030" s="1127"/>
      <c r="E3030" s="1126"/>
      <c r="F3030" s="811"/>
      <c r="G3030" s="1128"/>
      <c r="H3030" s="811"/>
      <c r="I3030" s="812"/>
    </row>
    <row r="3031" spans="1:9" s="786" customFormat="1" x14ac:dyDescent="0.25">
      <c r="A3031" s="1125"/>
      <c r="B3031" s="1126"/>
      <c r="C3031" s="1127"/>
      <c r="D3031" s="1127"/>
      <c r="E3031" s="1126"/>
      <c r="F3031" s="811"/>
      <c r="G3031" s="1128"/>
      <c r="H3031" s="811"/>
      <c r="I3031" s="812"/>
    </row>
    <row r="3032" spans="1:9" s="786" customFormat="1" x14ac:dyDescent="0.25">
      <c r="A3032" s="1125"/>
      <c r="B3032" s="1126"/>
      <c r="C3032" s="1127"/>
      <c r="D3032" s="1127"/>
      <c r="E3032" s="1126"/>
      <c r="F3032" s="811"/>
      <c r="G3032" s="1128"/>
      <c r="H3032" s="811"/>
      <c r="I3032" s="812"/>
    </row>
    <row r="3033" spans="1:9" s="786" customFormat="1" x14ac:dyDescent="0.25">
      <c r="A3033" s="1125"/>
      <c r="B3033" s="1126"/>
      <c r="C3033" s="1127"/>
      <c r="D3033" s="1127"/>
      <c r="E3033" s="1126"/>
      <c r="F3033" s="811"/>
      <c r="G3033" s="1128"/>
      <c r="H3033" s="811"/>
      <c r="I3033" s="812"/>
    </row>
    <row r="3034" spans="1:9" s="786" customFormat="1" x14ac:dyDescent="0.25">
      <c r="A3034" s="1125"/>
      <c r="B3034" s="1126"/>
      <c r="C3034" s="1127"/>
      <c r="D3034" s="1127"/>
      <c r="E3034" s="1126"/>
      <c r="F3034" s="811"/>
      <c r="G3034" s="1128"/>
      <c r="H3034" s="811"/>
      <c r="I3034" s="812"/>
    </row>
    <row r="3035" spans="1:9" s="786" customFormat="1" x14ac:dyDescent="0.25">
      <c r="A3035" s="1125"/>
      <c r="B3035" s="1126"/>
      <c r="C3035" s="1127"/>
      <c r="D3035" s="1127"/>
      <c r="E3035" s="1126"/>
      <c r="F3035" s="811"/>
      <c r="G3035" s="1128"/>
      <c r="H3035" s="811"/>
      <c r="I3035" s="812"/>
    </row>
    <row r="3036" spans="1:9" s="786" customFormat="1" x14ac:dyDescent="0.25">
      <c r="A3036" s="1125"/>
      <c r="B3036" s="1126"/>
      <c r="C3036" s="1127"/>
      <c r="D3036" s="1127"/>
      <c r="E3036" s="1126"/>
      <c r="F3036" s="811"/>
      <c r="G3036" s="1128"/>
      <c r="H3036" s="811"/>
      <c r="I3036" s="812"/>
    </row>
    <row r="3037" spans="1:9" s="786" customFormat="1" x14ac:dyDescent="0.25">
      <c r="A3037" s="1125"/>
      <c r="B3037" s="1126"/>
      <c r="C3037" s="1127"/>
      <c r="D3037" s="1127"/>
      <c r="E3037" s="1126"/>
      <c r="F3037" s="811"/>
      <c r="G3037" s="1128"/>
      <c r="H3037" s="811"/>
      <c r="I3037" s="812"/>
    </row>
    <row r="3038" spans="1:9" s="786" customFormat="1" x14ac:dyDescent="0.25">
      <c r="A3038" s="1125"/>
      <c r="B3038" s="1126"/>
      <c r="C3038" s="1127"/>
      <c r="D3038" s="1127"/>
      <c r="E3038" s="1126"/>
      <c r="F3038" s="811"/>
      <c r="G3038" s="1128"/>
      <c r="H3038" s="811"/>
      <c r="I3038" s="812"/>
    </row>
    <row r="3039" spans="1:9" s="786" customFormat="1" x14ac:dyDescent="0.25">
      <c r="A3039" s="1125"/>
      <c r="B3039" s="1126"/>
      <c r="C3039" s="1127"/>
      <c r="D3039" s="1127"/>
      <c r="E3039" s="1126"/>
      <c r="F3039" s="811"/>
      <c r="G3039" s="1128"/>
      <c r="H3039" s="811"/>
      <c r="I3039" s="812"/>
    </row>
    <row r="3040" spans="1:9" s="786" customFormat="1" x14ac:dyDescent="0.25">
      <c r="A3040" s="1125"/>
      <c r="B3040" s="1126"/>
      <c r="C3040" s="1127"/>
      <c r="D3040" s="1127"/>
      <c r="E3040" s="1126"/>
      <c r="F3040" s="811"/>
      <c r="G3040" s="1128"/>
      <c r="H3040" s="811"/>
      <c r="I3040" s="812"/>
    </row>
    <row r="3041" spans="1:9" s="786" customFormat="1" x14ac:dyDescent="0.25">
      <c r="A3041" s="1125"/>
      <c r="B3041" s="1126"/>
      <c r="C3041" s="1127"/>
      <c r="D3041" s="1127"/>
      <c r="E3041" s="1126"/>
      <c r="F3041" s="811"/>
      <c r="G3041" s="1128"/>
      <c r="H3041" s="811"/>
      <c r="I3041" s="812"/>
    </row>
    <row r="3042" spans="1:9" s="786" customFormat="1" x14ac:dyDescent="0.25">
      <c r="A3042" s="1125"/>
      <c r="B3042" s="1126"/>
      <c r="C3042" s="1127"/>
      <c r="D3042" s="1127"/>
      <c r="E3042" s="1126"/>
      <c r="F3042" s="811"/>
      <c r="G3042" s="1128"/>
      <c r="H3042" s="811"/>
      <c r="I3042" s="812"/>
    </row>
    <row r="3043" spans="1:9" s="786" customFormat="1" x14ac:dyDescent="0.25">
      <c r="A3043" s="1125"/>
      <c r="B3043" s="1126"/>
      <c r="C3043" s="1127"/>
      <c r="D3043" s="1127"/>
      <c r="E3043" s="1126"/>
      <c r="F3043" s="811"/>
      <c r="G3043" s="1128"/>
      <c r="H3043" s="811"/>
      <c r="I3043" s="812"/>
    </row>
    <row r="3044" spans="1:9" s="786" customFormat="1" x14ac:dyDescent="0.25">
      <c r="A3044" s="1125"/>
      <c r="B3044" s="1126"/>
      <c r="C3044" s="1127"/>
      <c r="D3044" s="1127"/>
      <c r="E3044" s="1126"/>
      <c r="F3044" s="811"/>
      <c r="G3044" s="1128"/>
      <c r="H3044" s="811"/>
      <c r="I3044" s="812"/>
    </row>
    <row r="3045" spans="1:9" s="786" customFormat="1" x14ac:dyDescent="0.25">
      <c r="A3045" s="1125"/>
      <c r="B3045" s="1126"/>
      <c r="C3045" s="1127"/>
      <c r="D3045" s="1127"/>
      <c r="E3045" s="1126"/>
      <c r="F3045" s="811"/>
      <c r="G3045" s="1128"/>
      <c r="H3045" s="811"/>
      <c r="I3045" s="812"/>
    </row>
    <row r="3046" spans="1:9" s="786" customFormat="1" x14ac:dyDescent="0.25">
      <c r="A3046" s="1125"/>
      <c r="B3046" s="1126"/>
      <c r="C3046" s="1127"/>
      <c r="D3046" s="1127"/>
      <c r="E3046" s="1126"/>
      <c r="F3046" s="811"/>
      <c r="G3046" s="1128"/>
      <c r="H3046" s="811"/>
      <c r="I3046" s="812"/>
    </row>
    <row r="3047" spans="1:9" s="786" customFormat="1" x14ac:dyDescent="0.25">
      <c r="A3047" s="1125"/>
      <c r="B3047" s="1126"/>
      <c r="C3047" s="1127"/>
      <c r="D3047" s="1127"/>
      <c r="E3047" s="1126"/>
      <c r="F3047" s="811"/>
      <c r="G3047" s="1128"/>
      <c r="H3047" s="811"/>
      <c r="I3047" s="812"/>
    </row>
    <row r="3048" spans="1:9" s="786" customFormat="1" x14ac:dyDescent="0.25">
      <c r="A3048" s="1125"/>
      <c r="B3048" s="1126"/>
      <c r="C3048" s="1127"/>
      <c r="D3048" s="1127"/>
      <c r="E3048" s="1126"/>
      <c r="F3048" s="811"/>
      <c r="G3048" s="1128"/>
      <c r="H3048" s="811"/>
      <c r="I3048" s="812"/>
    </row>
    <row r="3049" spans="1:9" s="786" customFormat="1" x14ac:dyDescent="0.25">
      <c r="A3049" s="1125"/>
      <c r="B3049" s="1126"/>
      <c r="C3049" s="1127"/>
      <c r="D3049" s="1127"/>
      <c r="E3049" s="1126"/>
      <c r="F3049" s="811"/>
      <c r="G3049" s="1128"/>
      <c r="H3049" s="811"/>
      <c r="I3049" s="812"/>
    </row>
    <row r="3050" spans="1:9" s="786" customFormat="1" x14ac:dyDescent="0.25">
      <c r="A3050" s="1125"/>
      <c r="B3050" s="1126"/>
      <c r="C3050" s="1127"/>
      <c r="D3050" s="1127"/>
      <c r="E3050" s="1126"/>
      <c r="F3050" s="811"/>
      <c r="G3050" s="1128"/>
      <c r="H3050" s="811"/>
      <c r="I3050" s="812"/>
    </row>
    <row r="3051" spans="1:9" s="786" customFormat="1" x14ac:dyDescent="0.25">
      <c r="A3051" s="1125"/>
      <c r="B3051" s="1126"/>
      <c r="C3051" s="1127"/>
      <c r="D3051" s="1127"/>
      <c r="E3051" s="1126"/>
      <c r="F3051" s="811"/>
      <c r="G3051" s="1128"/>
      <c r="H3051" s="811"/>
      <c r="I3051" s="812"/>
    </row>
    <row r="3052" spans="1:9" s="786" customFormat="1" x14ac:dyDescent="0.25">
      <c r="A3052" s="1125"/>
      <c r="B3052" s="1126"/>
      <c r="C3052" s="1127"/>
      <c r="D3052" s="1127"/>
      <c r="E3052" s="1126"/>
      <c r="F3052" s="811"/>
      <c r="G3052" s="1128"/>
      <c r="H3052" s="811"/>
      <c r="I3052" s="812"/>
    </row>
    <row r="3053" spans="1:9" s="786" customFormat="1" x14ac:dyDescent="0.25">
      <c r="A3053" s="1125"/>
      <c r="B3053" s="1126"/>
      <c r="C3053" s="1127"/>
      <c r="D3053" s="1127"/>
      <c r="E3053" s="1126"/>
      <c r="F3053" s="811"/>
      <c r="G3053" s="1128"/>
      <c r="H3053" s="811"/>
      <c r="I3053" s="812"/>
    </row>
    <row r="3054" spans="1:9" s="786" customFormat="1" x14ac:dyDescent="0.25">
      <c r="A3054" s="1125"/>
      <c r="B3054" s="1126"/>
      <c r="C3054" s="1127"/>
      <c r="D3054" s="1127"/>
      <c r="E3054" s="1126"/>
      <c r="F3054" s="811"/>
      <c r="G3054" s="1128"/>
      <c r="H3054" s="811"/>
      <c r="I3054" s="812"/>
    </row>
    <row r="3055" spans="1:9" s="786" customFormat="1" x14ac:dyDescent="0.25">
      <c r="A3055" s="1125"/>
      <c r="B3055" s="1126"/>
      <c r="C3055" s="1127"/>
      <c r="D3055" s="1127"/>
      <c r="E3055" s="1126"/>
      <c r="F3055" s="811"/>
      <c r="G3055" s="1128"/>
      <c r="H3055" s="811"/>
      <c r="I3055" s="812"/>
    </row>
    <row r="3056" spans="1:9" s="786" customFormat="1" x14ac:dyDescent="0.25">
      <c r="A3056" s="1125"/>
      <c r="B3056" s="1126"/>
      <c r="C3056" s="1127"/>
      <c r="D3056" s="1127"/>
      <c r="E3056" s="1126"/>
      <c r="F3056" s="811"/>
      <c r="G3056" s="1128"/>
      <c r="H3056" s="811"/>
      <c r="I3056" s="812"/>
    </row>
    <row r="3057" spans="1:9" s="786" customFormat="1" x14ac:dyDescent="0.25">
      <c r="A3057" s="1125"/>
      <c r="B3057" s="1126"/>
      <c r="C3057" s="1127"/>
      <c r="D3057" s="1127"/>
      <c r="E3057" s="1126"/>
      <c r="F3057" s="811"/>
      <c r="G3057" s="1128"/>
      <c r="H3057" s="811"/>
      <c r="I3057" s="812"/>
    </row>
    <row r="3058" spans="1:9" s="786" customFormat="1" x14ac:dyDescent="0.25">
      <c r="A3058" s="1125"/>
      <c r="B3058" s="1126"/>
      <c r="C3058" s="1127"/>
      <c r="D3058" s="1127"/>
      <c r="E3058" s="1126"/>
      <c r="F3058" s="811"/>
      <c r="G3058" s="1128"/>
      <c r="H3058" s="811"/>
      <c r="I3058" s="812"/>
    </row>
    <row r="3059" spans="1:9" s="786" customFormat="1" x14ac:dyDescent="0.25">
      <c r="A3059" s="1125"/>
      <c r="B3059" s="1126"/>
      <c r="C3059" s="1127"/>
      <c r="D3059" s="1127"/>
      <c r="E3059" s="1126"/>
      <c r="F3059" s="811"/>
      <c r="G3059" s="1128"/>
      <c r="H3059" s="811"/>
      <c r="I3059" s="812"/>
    </row>
    <row r="3060" spans="1:9" s="786" customFormat="1" x14ac:dyDescent="0.25">
      <c r="A3060" s="1125"/>
      <c r="B3060" s="1126"/>
      <c r="C3060" s="1127"/>
      <c r="D3060" s="1127"/>
      <c r="E3060" s="1126"/>
      <c r="F3060" s="811"/>
      <c r="G3060" s="1128"/>
      <c r="H3060" s="811"/>
      <c r="I3060" s="812"/>
    </row>
    <row r="3061" spans="1:9" s="786" customFormat="1" x14ac:dyDescent="0.25">
      <c r="A3061" s="1125"/>
      <c r="B3061" s="1126"/>
      <c r="C3061" s="1127"/>
      <c r="D3061" s="1127"/>
      <c r="E3061" s="1126"/>
      <c r="F3061" s="811"/>
      <c r="G3061" s="1128"/>
      <c r="H3061" s="811"/>
      <c r="I3061" s="812"/>
    </row>
    <row r="3062" spans="1:9" s="786" customFormat="1" x14ac:dyDescent="0.25">
      <c r="A3062" s="1125"/>
      <c r="B3062" s="1126"/>
      <c r="C3062" s="1127"/>
      <c r="D3062" s="1127"/>
      <c r="E3062" s="1126"/>
      <c r="F3062" s="811"/>
      <c r="G3062" s="1128"/>
      <c r="H3062" s="811"/>
      <c r="I3062" s="812"/>
    </row>
    <row r="3063" spans="1:9" s="786" customFormat="1" x14ac:dyDescent="0.25">
      <c r="A3063" s="1125"/>
      <c r="B3063" s="1126"/>
      <c r="C3063" s="1127"/>
      <c r="D3063" s="1127"/>
      <c r="E3063" s="1126"/>
      <c r="F3063" s="811"/>
      <c r="G3063" s="1128"/>
      <c r="H3063" s="811"/>
      <c r="I3063" s="812"/>
    </row>
    <row r="3064" spans="1:9" s="786" customFormat="1" x14ac:dyDescent="0.25">
      <c r="A3064" s="1125"/>
      <c r="B3064" s="1126"/>
      <c r="C3064" s="1127"/>
      <c r="D3064" s="1127"/>
      <c r="E3064" s="1126"/>
      <c r="F3064" s="811"/>
      <c r="G3064" s="1128"/>
      <c r="H3064" s="811"/>
      <c r="I3064" s="812"/>
    </row>
    <row r="3065" spans="1:9" s="786" customFormat="1" x14ac:dyDescent="0.25">
      <c r="A3065" s="1125"/>
      <c r="B3065" s="1126"/>
      <c r="C3065" s="1127"/>
      <c r="D3065" s="1127"/>
      <c r="E3065" s="1126"/>
      <c r="F3065" s="811"/>
      <c r="G3065" s="1128"/>
      <c r="H3065" s="811"/>
      <c r="I3065" s="812"/>
    </row>
    <row r="3066" spans="1:9" s="786" customFormat="1" x14ac:dyDescent="0.25">
      <c r="A3066" s="1125"/>
      <c r="B3066" s="1126"/>
      <c r="C3066" s="1127"/>
      <c r="D3066" s="1127"/>
      <c r="E3066" s="1126"/>
      <c r="F3066" s="811"/>
      <c r="G3066" s="1128"/>
      <c r="H3066" s="811"/>
      <c r="I3066" s="812"/>
    </row>
    <row r="3067" spans="1:9" s="786" customFormat="1" x14ac:dyDescent="0.25">
      <c r="A3067" s="1125"/>
      <c r="B3067" s="1126"/>
      <c r="C3067" s="1127"/>
      <c r="D3067" s="1127"/>
      <c r="E3067" s="1126"/>
      <c r="F3067" s="811"/>
      <c r="G3067" s="1128"/>
      <c r="H3067" s="811"/>
      <c r="I3067" s="812"/>
    </row>
    <row r="3068" spans="1:9" s="786" customFormat="1" x14ac:dyDescent="0.25">
      <c r="A3068" s="1125"/>
      <c r="B3068" s="1126"/>
      <c r="C3068" s="1127"/>
      <c r="D3068" s="1127"/>
      <c r="E3068" s="1126"/>
      <c r="F3068" s="811"/>
      <c r="G3068" s="1128"/>
      <c r="H3068" s="811"/>
      <c r="I3068" s="812"/>
    </row>
    <row r="3069" spans="1:9" s="786" customFormat="1" x14ac:dyDescent="0.25">
      <c r="A3069" s="1125"/>
      <c r="B3069" s="1126"/>
      <c r="C3069" s="1127"/>
      <c r="D3069" s="1127"/>
      <c r="E3069" s="1126"/>
      <c r="F3069" s="811"/>
      <c r="G3069" s="1128"/>
      <c r="H3069" s="811"/>
      <c r="I3069" s="812"/>
    </row>
    <row r="3070" spans="1:9" s="786" customFormat="1" x14ac:dyDescent="0.25">
      <c r="A3070" s="1125"/>
      <c r="B3070" s="1126"/>
      <c r="C3070" s="1127"/>
      <c r="D3070" s="1127"/>
      <c r="E3070" s="1126"/>
      <c r="F3070" s="811"/>
      <c r="G3070" s="1128"/>
      <c r="H3070" s="811"/>
      <c r="I3070" s="812"/>
    </row>
    <row r="3071" spans="1:9" s="786" customFormat="1" x14ac:dyDescent="0.25">
      <c r="A3071" s="1125"/>
      <c r="B3071" s="1126"/>
      <c r="C3071" s="1127"/>
      <c r="D3071" s="1127"/>
      <c r="E3071" s="1126"/>
      <c r="F3071" s="811"/>
      <c r="G3071" s="1128"/>
      <c r="H3071" s="811"/>
      <c r="I3071" s="812"/>
    </row>
    <row r="3072" spans="1:9" s="786" customFormat="1" x14ac:dyDescent="0.25">
      <c r="A3072" s="1125"/>
      <c r="B3072" s="1126"/>
      <c r="C3072" s="1127"/>
      <c r="D3072" s="1127"/>
      <c r="E3072" s="1126"/>
      <c r="F3072" s="811"/>
      <c r="G3072" s="1128"/>
      <c r="H3072" s="811"/>
      <c r="I3072" s="812"/>
    </row>
    <row r="3073" spans="1:9" s="786" customFormat="1" x14ac:dyDescent="0.25">
      <c r="A3073" s="1125"/>
      <c r="B3073" s="1126"/>
      <c r="C3073" s="1127"/>
      <c r="D3073" s="1127"/>
      <c r="E3073" s="1126"/>
      <c r="F3073" s="811"/>
      <c r="G3073" s="1128"/>
      <c r="H3073" s="811"/>
      <c r="I3073" s="812"/>
    </row>
    <row r="3074" spans="1:9" s="786" customFormat="1" x14ac:dyDescent="0.25">
      <c r="A3074" s="1125"/>
      <c r="B3074" s="1126"/>
      <c r="C3074" s="1127"/>
      <c r="D3074" s="1127"/>
      <c r="E3074" s="1126"/>
      <c r="F3074" s="811"/>
      <c r="G3074" s="1128"/>
      <c r="H3074" s="811"/>
      <c r="I3074" s="812"/>
    </row>
    <row r="3075" spans="1:9" s="786" customFormat="1" x14ac:dyDescent="0.25">
      <c r="A3075" s="1125"/>
      <c r="B3075" s="1126"/>
      <c r="C3075" s="1127"/>
      <c r="D3075" s="1127"/>
      <c r="E3075" s="1126"/>
      <c r="F3075" s="811"/>
      <c r="G3075" s="1128"/>
      <c r="H3075" s="811"/>
      <c r="I3075" s="812"/>
    </row>
    <row r="3076" spans="1:9" s="786" customFormat="1" x14ac:dyDescent="0.25">
      <c r="A3076" s="1125"/>
      <c r="B3076" s="1126"/>
      <c r="C3076" s="1127"/>
      <c r="D3076" s="1127"/>
      <c r="E3076" s="1126"/>
      <c r="F3076" s="811"/>
      <c r="G3076" s="1128"/>
      <c r="H3076" s="811"/>
      <c r="I3076" s="812"/>
    </row>
    <row r="3077" spans="1:9" s="786" customFormat="1" x14ac:dyDescent="0.25">
      <c r="A3077" s="1125"/>
      <c r="B3077" s="1126"/>
      <c r="C3077" s="1127"/>
      <c r="D3077" s="1127"/>
      <c r="E3077" s="1126"/>
      <c r="F3077" s="811"/>
      <c r="G3077" s="1128"/>
      <c r="H3077" s="811"/>
      <c r="I3077" s="812"/>
    </row>
    <row r="3078" spans="1:9" s="786" customFormat="1" x14ac:dyDescent="0.25">
      <c r="A3078" s="1125"/>
      <c r="B3078" s="1126"/>
      <c r="C3078" s="1127"/>
      <c r="D3078" s="1127"/>
      <c r="E3078" s="1126"/>
      <c r="F3078" s="811"/>
      <c r="G3078" s="1128"/>
      <c r="H3078" s="811"/>
      <c r="I3078" s="812"/>
    </row>
    <row r="3079" spans="1:9" s="786" customFormat="1" x14ac:dyDescent="0.25">
      <c r="A3079" s="1125"/>
      <c r="B3079" s="1126"/>
      <c r="C3079" s="1127"/>
      <c r="D3079" s="1127"/>
      <c r="E3079" s="1126"/>
      <c r="F3079" s="811"/>
      <c r="G3079" s="1128"/>
      <c r="H3079" s="811"/>
      <c r="I3079" s="812"/>
    </row>
    <row r="3080" spans="1:9" s="786" customFormat="1" x14ac:dyDescent="0.25">
      <c r="A3080" s="1125"/>
      <c r="B3080" s="1126"/>
      <c r="C3080" s="1127"/>
      <c r="D3080" s="1127"/>
      <c r="E3080" s="1126"/>
      <c r="F3080" s="811"/>
      <c r="G3080" s="1128"/>
      <c r="H3080" s="811"/>
      <c r="I3080" s="812"/>
    </row>
    <row r="3081" spans="1:9" s="786" customFormat="1" x14ac:dyDescent="0.25">
      <c r="A3081" s="1125"/>
      <c r="B3081" s="1126"/>
      <c r="C3081" s="1127"/>
      <c r="D3081" s="1127"/>
      <c r="E3081" s="1126"/>
      <c r="F3081" s="811"/>
      <c r="G3081" s="1128"/>
      <c r="H3081" s="811"/>
      <c r="I3081" s="812"/>
    </row>
    <row r="3082" spans="1:9" s="786" customFormat="1" x14ac:dyDescent="0.25">
      <c r="A3082" s="1125"/>
      <c r="B3082" s="1126"/>
      <c r="C3082" s="1127"/>
      <c r="D3082" s="1127"/>
      <c r="E3082" s="1126"/>
      <c r="F3082" s="811"/>
      <c r="G3082" s="1128"/>
      <c r="H3082" s="811"/>
      <c r="I3082" s="812"/>
    </row>
    <row r="3083" spans="1:9" s="786" customFormat="1" x14ac:dyDescent="0.25">
      <c r="A3083" s="1125"/>
      <c r="B3083" s="1126"/>
      <c r="C3083" s="1127"/>
      <c r="D3083" s="1127"/>
      <c r="E3083" s="1126"/>
      <c r="F3083" s="811"/>
      <c r="G3083" s="1128"/>
      <c r="H3083" s="811"/>
      <c r="I3083" s="812"/>
    </row>
    <row r="3084" spans="1:9" s="786" customFormat="1" x14ac:dyDescent="0.25">
      <c r="A3084" s="1125"/>
      <c r="B3084" s="1126"/>
      <c r="C3084" s="1127"/>
      <c r="D3084" s="1127"/>
      <c r="E3084" s="1126"/>
      <c r="F3084" s="811"/>
      <c r="G3084" s="1128"/>
      <c r="H3084" s="811"/>
      <c r="I3084" s="812"/>
    </row>
    <row r="3085" spans="1:9" s="786" customFormat="1" x14ac:dyDescent="0.25">
      <c r="A3085" s="1125"/>
      <c r="B3085" s="1126"/>
      <c r="C3085" s="1127"/>
      <c r="D3085" s="1127"/>
      <c r="E3085" s="1126"/>
      <c r="F3085" s="811"/>
      <c r="G3085" s="1128"/>
      <c r="H3085" s="811"/>
      <c r="I3085" s="812"/>
    </row>
    <row r="3086" spans="1:9" s="786" customFormat="1" x14ac:dyDescent="0.25">
      <c r="A3086" s="1125"/>
      <c r="B3086" s="1126"/>
      <c r="C3086" s="1127"/>
      <c r="D3086" s="1127"/>
      <c r="E3086" s="1126"/>
      <c r="F3086" s="811"/>
      <c r="G3086" s="1128"/>
      <c r="H3086" s="811"/>
      <c r="I3086" s="812"/>
    </row>
    <row r="3087" spans="1:9" s="786" customFormat="1" x14ac:dyDescent="0.25">
      <c r="A3087" s="1125"/>
      <c r="B3087" s="1126"/>
      <c r="C3087" s="1127"/>
      <c r="D3087" s="1127"/>
      <c r="E3087" s="1126"/>
      <c r="F3087" s="811"/>
      <c r="G3087" s="1128"/>
      <c r="H3087" s="811"/>
      <c r="I3087" s="812"/>
    </row>
    <row r="3088" spans="1:9" s="786" customFormat="1" x14ac:dyDescent="0.25">
      <c r="A3088" s="1125"/>
      <c r="B3088" s="1126"/>
      <c r="C3088" s="1127"/>
      <c r="D3088" s="1127"/>
      <c r="E3088" s="1126"/>
      <c r="F3088" s="811"/>
      <c r="G3088" s="1128"/>
      <c r="H3088" s="811"/>
      <c r="I3088" s="812"/>
    </row>
    <row r="3089" spans="1:9" s="786" customFormat="1" x14ac:dyDescent="0.25">
      <c r="A3089" s="1125"/>
      <c r="B3089" s="1126"/>
      <c r="C3089" s="1127"/>
      <c r="D3089" s="1127"/>
      <c r="E3089" s="1126"/>
      <c r="F3089" s="811"/>
      <c r="G3089" s="1128"/>
      <c r="H3089" s="811"/>
      <c r="I3089" s="812"/>
    </row>
    <row r="3090" spans="1:9" s="786" customFormat="1" x14ac:dyDescent="0.25">
      <c r="A3090" s="1125"/>
      <c r="B3090" s="1126"/>
      <c r="C3090" s="1127"/>
      <c r="D3090" s="1127"/>
      <c r="E3090" s="1126"/>
      <c r="F3090" s="811"/>
      <c r="G3090" s="1128"/>
      <c r="H3090" s="811"/>
      <c r="I3090" s="812"/>
    </row>
    <row r="3091" spans="1:9" s="786" customFormat="1" x14ac:dyDescent="0.25">
      <c r="A3091" s="1125"/>
      <c r="B3091" s="1126"/>
      <c r="C3091" s="1127"/>
      <c r="D3091" s="1127"/>
      <c r="E3091" s="1126"/>
      <c r="F3091" s="811"/>
      <c r="G3091" s="1128"/>
      <c r="H3091" s="811"/>
      <c r="I3091" s="812"/>
    </row>
    <row r="3092" spans="1:9" s="786" customFormat="1" x14ac:dyDescent="0.25">
      <c r="A3092" s="1125"/>
      <c r="B3092" s="1126"/>
      <c r="C3092" s="1127"/>
      <c r="D3092" s="1127"/>
      <c r="E3092" s="1126"/>
      <c r="F3092" s="811"/>
      <c r="G3092" s="1128"/>
      <c r="H3092" s="811"/>
      <c r="I3092" s="812"/>
    </row>
    <row r="3093" spans="1:9" s="786" customFormat="1" x14ac:dyDescent="0.25">
      <c r="A3093" s="1125"/>
      <c r="B3093" s="1126"/>
      <c r="C3093" s="1127"/>
      <c r="D3093" s="1127"/>
      <c r="E3093" s="1126"/>
      <c r="F3093" s="811"/>
      <c r="G3093" s="1128"/>
      <c r="H3093" s="811"/>
      <c r="I3093" s="812"/>
    </row>
    <row r="3094" spans="1:9" s="786" customFormat="1" x14ac:dyDescent="0.25">
      <c r="A3094" s="1125"/>
      <c r="B3094" s="1126"/>
      <c r="C3094" s="1127"/>
      <c r="D3094" s="1127"/>
      <c r="E3094" s="1126"/>
      <c r="F3094" s="811"/>
      <c r="G3094" s="1128"/>
      <c r="H3094" s="811"/>
      <c r="I3094" s="812"/>
    </row>
    <row r="3095" spans="1:9" s="786" customFormat="1" x14ac:dyDescent="0.25">
      <c r="A3095" s="1125"/>
      <c r="B3095" s="1126"/>
      <c r="C3095" s="1127"/>
      <c r="D3095" s="1127"/>
      <c r="E3095" s="1126"/>
      <c r="F3095" s="811"/>
      <c r="G3095" s="1128"/>
      <c r="H3095" s="811"/>
      <c r="I3095" s="812"/>
    </row>
    <row r="3096" spans="1:9" s="786" customFormat="1" x14ac:dyDescent="0.25">
      <c r="A3096" s="1125"/>
      <c r="B3096" s="1126"/>
      <c r="C3096" s="1127"/>
      <c r="D3096" s="1127"/>
      <c r="E3096" s="1126"/>
      <c r="F3096" s="811"/>
      <c r="G3096" s="1128"/>
      <c r="H3096" s="811"/>
      <c r="I3096" s="812"/>
    </row>
    <row r="3097" spans="1:9" s="786" customFormat="1" x14ac:dyDescent="0.25">
      <c r="A3097" s="1125"/>
      <c r="B3097" s="1126"/>
      <c r="C3097" s="1127"/>
      <c r="D3097" s="1127"/>
      <c r="E3097" s="1126"/>
      <c r="F3097" s="811"/>
      <c r="G3097" s="1128"/>
      <c r="H3097" s="811"/>
      <c r="I3097" s="812"/>
    </row>
    <row r="3098" spans="1:9" s="786" customFormat="1" x14ac:dyDescent="0.25">
      <c r="A3098" s="1125"/>
      <c r="B3098" s="1126"/>
      <c r="C3098" s="1127"/>
      <c r="D3098" s="1127"/>
      <c r="E3098" s="1126"/>
      <c r="F3098" s="811"/>
      <c r="G3098" s="1128"/>
      <c r="H3098" s="811"/>
      <c r="I3098" s="812"/>
    </row>
    <row r="3099" spans="1:9" s="786" customFormat="1" x14ac:dyDescent="0.25">
      <c r="A3099" s="1125"/>
      <c r="B3099" s="1126"/>
      <c r="C3099" s="1127"/>
      <c r="D3099" s="1127"/>
      <c r="E3099" s="1126"/>
      <c r="F3099" s="811"/>
      <c r="G3099" s="1128"/>
      <c r="H3099" s="811"/>
      <c r="I3099" s="812"/>
    </row>
    <row r="3100" spans="1:9" s="786" customFormat="1" x14ac:dyDescent="0.25">
      <c r="A3100" s="1125"/>
      <c r="B3100" s="1126"/>
      <c r="C3100" s="1127"/>
      <c r="D3100" s="1127"/>
      <c r="E3100" s="1126"/>
      <c r="F3100" s="811"/>
      <c r="G3100" s="1128"/>
      <c r="H3100" s="811"/>
      <c r="I3100" s="812"/>
    </row>
    <row r="3101" spans="1:9" s="786" customFormat="1" x14ac:dyDescent="0.25">
      <c r="A3101" s="1125"/>
      <c r="B3101" s="1126"/>
      <c r="C3101" s="1127"/>
      <c r="D3101" s="1127"/>
      <c r="E3101" s="1126"/>
      <c r="F3101" s="811"/>
      <c r="G3101" s="1128"/>
      <c r="H3101" s="811"/>
      <c r="I3101" s="812"/>
    </row>
    <row r="3102" spans="1:9" s="786" customFormat="1" x14ac:dyDescent="0.25">
      <c r="A3102" s="1125"/>
      <c r="B3102" s="1126"/>
      <c r="C3102" s="1127"/>
      <c r="D3102" s="1127"/>
      <c r="E3102" s="1126"/>
      <c r="F3102" s="811"/>
      <c r="G3102" s="1128"/>
      <c r="H3102" s="811"/>
      <c r="I3102" s="812"/>
    </row>
    <row r="3103" spans="1:9" s="786" customFormat="1" x14ac:dyDescent="0.25">
      <c r="A3103" s="1125"/>
      <c r="B3103" s="1126"/>
      <c r="C3103" s="1127"/>
      <c r="D3103" s="1127"/>
      <c r="E3103" s="1126"/>
      <c r="F3103" s="811"/>
      <c r="G3103" s="1128"/>
      <c r="H3103" s="811"/>
      <c r="I3103" s="812"/>
    </row>
    <row r="3104" spans="1:9" s="786" customFormat="1" x14ac:dyDescent="0.25">
      <c r="A3104" s="1125"/>
      <c r="B3104" s="1126"/>
      <c r="C3104" s="1127"/>
      <c r="D3104" s="1127"/>
      <c r="E3104" s="1126"/>
      <c r="F3104" s="811"/>
      <c r="G3104" s="1128"/>
      <c r="H3104" s="811"/>
      <c r="I3104" s="812"/>
    </row>
    <row r="3105" spans="1:9" s="786" customFormat="1" x14ac:dyDescent="0.25">
      <c r="A3105" s="1125"/>
      <c r="B3105" s="1126"/>
      <c r="C3105" s="1127"/>
      <c r="D3105" s="1127"/>
      <c r="E3105" s="1126"/>
      <c r="F3105" s="811"/>
      <c r="G3105" s="1128"/>
      <c r="H3105" s="811"/>
      <c r="I3105" s="812"/>
    </row>
    <row r="3106" spans="1:9" s="786" customFormat="1" x14ac:dyDescent="0.25">
      <c r="A3106" s="1125"/>
      <c r="B3106" s="1126"/>
      <c r="C3106" s="1127"/>
      <c r="D3106" s="1127"/>
      <c r="E3106" s="1126"/>
      <c r="F3106" s="811"/>
      <c r="G3106" s="1128"/>
      <c r="H3106" s="811"/>
      <c r="I3106" s="812"/>
    </row>
    <row r="3107" spans="1:9" s="786" customFormat="1" x14ac:dyDescent="0.25">
      <c r="A3107" s="1125"/>
      <c r="B3107" s="1126"/>
      <c r="C3107" s="1127"/>
      <c r="D3107" s="1127"/>
      <c r="E3107" s="1126"/>
      <c r="F3107" s="811"/>
      <c r="G3107" s="1128"/>
      <c r="H3107" s="811"/>
      <c r="I3107" s="812"/>
    </row>
    <row r="3108" spans="1:9" s="786" customFormat="1" x14ac:dyDescent="0.25">
      <c r="A3108" s="1125"/>
      <c r="B3108" s="1126"/>
      <c r="C3108" s="1127"/>
      <c r="D3108" s="1127"/>
      <c r="E3108" s="1126"/>
      <c r="F3108" s="811"/>
      <c r="G3108" s="1128"/>
      <c r="H3108" s="811"/>
      <c r="I3108" s="812"/>
    </row>
    <row r="3109" spans="1:9" s="786" customFormat="1" x14ac:dyDescent="0.25">
      <c r="A3109" s="1125"/>
      <c r="B3109" s="1126"/>
      <c r="C3109" s="1127"/>
      <c r="D3109" s="1127"/>
      <c r="E3109" s="1126"/>
      <c r="F3109" s="811"/>
      <c r="G3109" s="1128"/>
      <c r="H3109" s="811"/>
      <c r="I3109" s="812"/>
    </row>
    <row r="3110" spans="1:9" s="786" customFormat="1" x14ac:dyDescent="0.25">
      <c r="A3110" s="1125"/>
      <c r="B3110" s="1126"/>
      <c r="C3110" s="1127"/>
      <c r="D3110" s="1127"/>
      <c r="E3110" s="1126"/>
      <c r="F3110" s="811"/>
      <c r="G3110" s="1128"/>
      <c r="H3110" s="811"/>
      <c r="I3110" s="812"/>
    </row>
    <row r="3111" spans="1:9" s="786" customFormat="1" x14ac:dyDescent="0.25">
      <c r="A3111" s="1125"/>
      <c r="B3111" s="1126"/>
      <c r="C3111" s="1127"/>
      <c r="D3111" s="1127"/>
      <c r="E3111" s="1126"/>
      <c r="F3111" s="811"/>
      <c r="G3111" s="1128"/>
      <c r="H3111" s="811"/>
      <c r="I3111" s="812"/>
    </row>
    <row r="3112" spans="1:9" s="786" customFormat="1" x14ac:dyDescent="0.25">
      <c r="A3112" s="1125"/>
      <c r="B3112" s="1126"/>
      <c r="C3112" s="1127"/>
      <c r="D3112" s="1127"/>
      <c r="E3112" s="1126"/>
      <c r="F3112" s="811"/>
      <c r="G3112" s="1128"/>
      <c r="H3112" s="811"/>
      <c r="I3112" s="812"/>
    </row>
    <row r="3113" spans="1:9" s="786" customFormat="1" x14ac:dyDescent="0.25">
      <c r="A3113" s="1125"/>
      <c r="B3113" s="1126"/>
      <c r="C3113" s="1127"/>
      <c r="D3113" s="1127"/>
      <c r="E3113" s="1126"/>
      <c r="F3113" s="811"/>
      <c r="G3113" s="1128"/>
      <c r="H3113" s="811"/>
      <c r="I3113" s="812"/>
    </row>
    <row r="3114" spans="1:9" s="786" customFormat="1" x14ac:dyDescent="0.25">
      <c r="A3114" s="1125"/>
      <c r="B3114" s="1126"/>
      <c r="C3114" s="1127"/>
      <c r="D3114" s="1127"/>
      <c r="E3114" s="1126"/>
      <c r="F3114" s="811"/>
      <c r="G3114" s="1128"/>
      <c r="H3114" s="811"/>
      <c r="I3114" s="812"/>
    </row>
    <row r="3115" spans="1:9" s="786" customFormat="1" x14ac:dyDescent="0.25">
      <c r="A3115" s="1125"/>
      <c r="B3115" s="1126"/>
      <c r="C3115" s="1127"/>
      <c r="D3115" s="1127"/>
      <c r="E3115" s="1126"/>
      <c r="F3115" s="811"/>
      <c r="G3115" s="1128"/>
      <c r="H3115" s="811"/>
      <c r="I3115" s="812"/>
    </row>
    <row r="3116" spans="1:9" s="786" customFormat="1" x14ac:dyDescent="0.25">
      <c r="A3116" s="1125"/>
      <c r="B3116" s="1126"/>
      <c r="C3116" s="1127"/>
      <c r="D3116" s="1127"/>
      <c r="E3116" s="1126"/>
      <c r="F3116" s="811"/>
      <c r="G3116" s="1128"/>
      <c r="H3116" s="811"/>
      <c r="I3116" s="812"/>
    </row>
    <row r="3117" spans="1:9" s="786" customFormat="1" x14ac:dyDescent="0.25">
      <c r="A3117" s="1125"/>
      <c r="B3117" s="1126"/>
      <c r="C3117" s="1127"/>
      <c r="D3117" s="1127"/>
      <c r="E3117" s="1126"/>
      <c r="F3117" s="811"/>
      <c r="G3117" s="1128"/>
      <c r="H3117" s="811"/>
      <c r="I3117" s="812"/>
    </row>
    <row r="3118" spans="1:9" s="786" customFormat="1" x14ac:dyDescent="0.25">
      <c r="A3118" s="1125"/>
      <c r="B3118" s="1126"/>
      <c r="C3118" s="1127"/>
      <c r="D3118" s="1127"/>
      <c r="E3118" s="1126"/>
      <c r="F3118" s="811"/>
      <c r="G3118" s="1128"/>
      <c r="H3118" s="811"/>
      <c r="I3118" s="812"/>
    </row>
    <row r="3119" spans="1:9" s="786" customFormat="1" x14ac:dyDescent="0.25">
      <c r="A3119" s="1125"/>
      <c r="B3119" s="1126"/>
      <c r="C3119" s="1127"/>
      <c r="D3119" s="1127"/>
      <c r="E3119" s="1126"/>
      <c r="F3119" s="811"/>
      <c r="G3119" s="1128"/>
      <c r="H3119" s="811"/>
      <c r="I3119" s="812"/>
    </row>
    <row r="3120" spans="1:9" s="786" customFormat="1" x14ac:dyDescent="0.25">
      <c r="A3120" s="1125"/>
      <c r="B3120" s="1126"/>
      <c r="C3120" s="1127"/>
      <c r="D3120" s="1127"/>
      <c r="E3120" s="1126"/>
      <c r="F3120" s="811"/>
      <c r="G3120" s="1128"/>
      <c r="H3120" s="811"/>
      <c r="I3120" s="812"/>
    </row>
    <row r="3121" spans="1:9" s="786" customFormat="1" x14ac:dyDescent="0.25">
      <c r="A3121" s="1125"/>
      <c r="B3121" s="1126"/>
      <c r="C3121" s="1127"/>
      <c r="D3121" s="1127"/>
      <c r="E3121" s="1126"/>
      <c r="F3121" s="811"/>
      <c r="G3121" s="1128"/>
      <c r="H3121" s="811"/>
      <c r="I3121" s="812"/>
    </row>
    <row r="3122" spans="1:9" s="786" customFormat="1" x14ac:dyDescent="0.25">
      <c r="A3122" s="1125"/>
      <c r="B3122" s="1126"/>
      <c r="C3122" s="1127"/>
      <c r="D3122" s="1127"/>
      <c r="E3122" s="1126"/>
      <c r="F3122" s="811"/>
      <c r="G3122" s="1128"/>
      <c r="H3122" s="811"/>
      <c r="I3122" s="812"/>
    </row>
    <row r="3123" spans="1:9" s="786" customFormat="1" x14ac:dyDescent="0.25">
      <c r="A3123" s="1125"/>
      <c r="B3123" s="1126"/>
      <c r="C3123" s="1127"/>
      <c r="D3123" s="1127"/>
      <c r="E3123" s="1126"/>
      <c r="F3123" s="811"/>
      <c r="G3123" s="1128"/>
      <c r="H3123" s="811"/>
      <c r="I3123" s="812"/>
    </row>
    <row r="3124" spans="1:9" s="786" customFormat="1" x14ac:dyDescent="0.25">
      <c r="A3124" s="1125"/>
      <c r="B3124" s="1126"/>
      <c r="C3124" s="1127"/>
      <c r="D3124" s="1127"/>
      <c r="E3124" s="1126"/>
      <c r="F3124" s="811"/>
      <c r="G3124" s="1128"/>
      <c r="H3124" s="811"/>
      <c r="I3124" s="812"/>
    </row>
    <row r="3125" spans="1:9" s="786" customFormat="1" x14ac:dyDescent="0.25">
      <c r="A3125" s="1125"/>
      <c r="B3125" s="1126"/>
      <c r="C3125" s="1127"/>
      <c r="D3125" s="1127"/>
      <c r="E3125" s="1126"/>
      <c r="F3125" s="811"/>
      <c r="G3125" s="1128"/>
      <c r="H3125" s="811"/>
      <c r="I3125" s="812"/>
    </row>
    <row r="3126" spans="1:9" s="786" customFormat="1" x14ac:dyDescent="0.25">
      <c r="A3126" s="1125"/>
      <c r="B3126" s="1126"/>
      <c r="C3126" s="1127"/>
      <c r="D3126" s="1127"/>
      <c r="E3126" s="1126"/>
      <c r="F3126" s="811"/>
      <c r="G3126" s="1128"/>
      <c r="H3126" s="811"/>
      <c r="I3126" s="812"/>
    </row>
    <row r="3127" spans="1:9" s="786" customFormat="1" x14ac:dyDescent="0.25">
      <c r="A3127" s="1125"/>
      <c r="B3127" s="1126"/>
      <c r="C3127" s="1127"/>
      <c r="D3127" s="1127"/>
      <c r="E3127" s="1126"/>
      <c r="F3127" s="811"/>
      <c r="G3127" s="1128"/>
      <c r="H3127" s="811"/>
      <c r="I3127" s="812"/>
    </row>
    <row r="3128" spans="1:9" s="786" customFormat="1" x14ac:dyDescent="0.25">
      <c r="A3128" s="1125"/>
      <c r="B3128" s="1126"/>
      <c r="C3128" s="1127"/>
      <c r="D3128" s="1127"/>
      <c r="E3128" s="1126"/>
      <c r="F3128" s="811"/>
      <c r="G3128" s="1128"/>
      <c r="H3128" s="811"/>
      <c r="I3128" s="812"/>
    </row>
    <row r="3129" spans="1:9" s="786" customFormat="1" x14ac:dyDescent="0.25">
      <c r="A3129" s="1125"/>
      <c r="B3129" s="1126"/>
      <c r="C3129" s="1127"/>
      <c r="D3129" s="1127"/>
      <c r="E3129" s="1126"/>
      <c r="F3129" s="811"/>
      <c r="G3129" s="1128"/>
      <c r="H3129" s="811"/>
      <c r="I3129" s="812"/>
    </row>
    <row r="3130" spans="1:9" s="786" customFormat="1" x14ac:dyDescent="0.25">
      <c r="A3130" s="1125"/>
      <c r="B3130" s="1126"/>
      <c r="C3130" s="1127"/>
      <c r="D3130" s="1127"/>
      <c r="E3130" s="1126"/>
      <c r="F3130" s="811"/>
      <c r="G3130" s="1128"/>
      <c r="H3130" s="811"/>
      <c r="I3130" s="812"/>
    </row>
    <row r="3131" spans="1:9" s="786" customFormat="1" x14ac:dyDescent="0.25">
      <c r="A3131" s="1125"/>
      <c r="B3131" s="1126"/>
      <c r="C3131" s="1127"/>
      <c r="D3131" s="1127"/>
      <c r="E3131" s="1126"/>
      <c r="F3131" s="811"/>
      <c r="G3131" s="1128"/>
      <c r="H3131" s="811"/>
      <c r="I3131" s="812"/>
    </row>
    <row r="3132" spans="1:9" s="786" customFormat="1" x14ac:dyDescent="0.25">
      <c r="A3132" s="1125"/>
      <c r="B3132" s="1126"/>
      <c r="C3132" s="1127"/>
      <c r="D3132" s="1127"/>
      <c r="E3132" s="1126"/>
      <c r="F3132" s="811"/>
      <c r="G3132" s="1128"/>
      <c r="H3132" s="811"/>
      <c r="I3132" s="812"/>
    </row>
    <row r="3133" spans="1:9" s="786" customFormat="1" x14ac:dyDescent="0.25">
      <c r="A3133" s="1125"/>
      <c r="B3133" s="1126"/>
      <c r="C3133" s="1127"/>
      <c r="D3133" s="1127"/>
      <c r="E3133" s="1126"/>
      <c r="F3133" s="811"/>
      <c r="G3133" s="1128"/>
      <c r="H3133" s="811"/>
      <c r="I3133" s="812"/>
    </row>
    <row r="3134" spans="1:9" s="786" customFormat="1" x14ac:dyDescent="0.25">
      <c r="A3134" s="1125"/>
      <c r="B3134" s="1126"/>
      <c r="C3134" s="1127"/>
      <c r="D3134" s="1127"/>
      <c r="E3134" s="1126"/>
      <c r="F3134" s="811"/>
      <c r="G3134" s="1128"/>
      <c r="H3134" s="811"/>
      <c r="I3134" s="812"/>
    </row>
    <row r="3135" spans="1:9" s="786" customFormat="1" x14ac:dyDescent="0.25">
      <c r="A3135" s="1125"/>
      <c r="B3135" s="1126"/>
      <c r="C3135" s="1127"/>
      <c r="D3135" s="1127"/>
      <c r="E3135" s="1126"/>
      <c r="F3135" s="811"/>
      <c r="G3135" s="1128"/>
      <c r="H3135" s="811"/>
      <c r="I3135" s="812"/>
    </row>
    <row r="3136" spans="1:9" s="786" customFormat="1" x14ac:dyDescent="0.25">
      <c r="A3136" s="1125"/>
      <c r="B3136" s="1126"/>
      <c r="C3136" s="1127"/>
      <c r="D3136" s="1127"/>
      <c r="E3136" s="1126"/>
      <c r="F3136" s="811"/>
      <c r="G3136" s="1128"/>
      <c r="H3136" s="811"/>
      <c r="I3136" s="812"/>
    </row>
    <row r="3137" spans="1:9" s="786" customFormat="1" x14ac:dyDescent="0.25">
      <c r="A3137" s="1125"/>
      <c r="B3137" s="1126"/>
      <c r="C3137" s="1127"/>
      <c r="D3137" s="1127"/>
      <c r="E3137" s="1126"/>
      <c r="F3137" s="811"/>
      <c r="G3137" s="1128"/>
      <c r="H3137" s="811"/>
      <c r="I3137" s="812"/>
    </row>
    <row r="3138" spans="1:9" s="786" customFormat="1" x14ac:dyDescent="0.25">
      <c r="A3138" s="1125"/>
      <c r="B3138" s="1126"/>
      <c r="C3138" s="1127"/>
      <c r="D3138" s="1127"/>
      <c r="E3138" s="1126"/>
      <c r="F3138" s="811"/>
      <c r="G3138" s="1128"/>
      <c r="H3138" s="811"/>
      <c r="I3138" s="812"/>
    </row>
    <row r="3139" spans="1:9" s="786" customFormat="1" x14ac:dyDescent="0.25">
      <c r="A3139" s="1125"/>
      <c r="B3139" s="1126"/>
      <c r="C3139" s="1127"/>
      <c r="D3139" s="1127"/>
      <c r="E3139" s="1126"/>
      <c r="F3139" s="811"/>
      <c r="G3139" s="1128"/>
      <c r="H3139" s="811"/>
      <c r="I3139" s="812"/>
    </row>
    <row r="3140" spans="1:9" s="786" customFormat="1" x14ac:dyDescent="0.25">
      <c r="A3140" s="1125"/>
      <c r="B3140" s="1126"/>
      <c r="C3140" s="1127"/>
      <c r="D3140" s="1127"/>
      <c r="E3140" s="1126"/>
      <c r="F3140" s="811"/>
      <c r="G3140" s="1128"/>
      <c r="H3140" s="811"/>
      <c r="I3140" s="812"/>
    </row>
    <row r="3141" spans="1:9" s="786" customFormat="1" x14ac:dyDescent="0.25">
      <c r="A3141" s="1125"/>
      <c r="B3141" s="1126"/>
      <c r="C3141" s="1127"/>
      <c r="D3141" s="1127"/>
      <c r="E3141" s="1126"/>
      <c r="F3141" s="811"/>
      <c r="G3141" s="1128"/>
      <c r="H3141" s="811"/>
      <c r="I3141" s="812"/>
    </row>
    <row r="3142" spans="1:9" s="786" customFormat="1" x14ac:dyDescent="0.25">
      <c r="A3142" s="1125"/>
      <c r="B3142" s="1126"/>
      <c r="C3142" s="1127"/>
      <c r="D3142" s="1127"/>
      <c r="E3142" s="1126"/>
      <c r="F3142" s="811"/>
      <c r="G3142" s="1128"/>
      <c r="H3142" s="811"/>
      <c r="I3142" s="812"/>
    </row>
    <row r="3143" spans="1:9" s="786" customFormat="1" x14ac:dyDescent="0.25">
      <c r="A3143" s="1125"/>
      <c r="B3143" s="1126"/>
      <c r="C3143" s="1127"/>
      <c r="D3143" s="1127"/>
      <c r="E3143" s="1126"/>
      <c r="F3143" s="811"/>
      <c r="G3143" s="1128"/>
      <c r="H3143" s="811"/>
      <c r="I3143" s="812"/>
    </row>
    <row r="3144" spans="1:9" s="786" customFormat="1" x14ac:dyDescent="0.25">
      <c r="A3144" s="1125"/>
      <c r="B3144" s="1126"/>
      <c r="C3144" s="1127"/>
      <c r="D3144" s="1127"/>
      <c r="E3144" s="1126"/>
      <c r="F3144" s="811"/>
      <c r="G3144" s="1128"/>
      <c r="H3144" s="811"/>
      <c r="I3144" s="812"/>
    </row>
    <row r="3145" spans="1:9" s="786" customFormat="1" x14ac:dyDescent="0.25">
      <c r="A3145" s="1125"/>
      <c r="B3145" s="1126"/>
      <c r="C3145" s="1127"/>
      <c r="D3145" s="1127"/>
      <c r="E3145" s="1126"/>
      <c r="F3145" s="811"/>
      <c r="G3145" s="1128"/>
      <c r="H3145" s="811"/>
      <c r="I3145" s="812"/>
    </row>
    <row r="3146" spans="1:9" s="786" customFormat="1" x14ac:dyDescent="0.25">
      <c r="A3146" s="1125"/>
      <c r="B3146" s="1126"/>
      <c r="C3146" s="1127"/>
      <c r="D3146" s="1127"/>
      <c r="E3146" s="1126"/>
      <c r="F3146" s="811"/>
      <c r="G3146" s="1128"/>
      <c r="H3146" s="811"/>
      <c r="I3146" s="812"/>
    </row>
    <row r="3147" spans="1:9" s="786" customFormat="1" x14ac:dyDescent="0.25">
      <c r="A3147" s="1125"/>
      <c r="B3147" s="1126"/>
      <c r="C3147" s="1127"/>
      <c r="D3147" s="1127"/>
      <c r="E3147" s="1126"/>
      <c r="F3147" s="811"/>
      <c r="G3147" s="1128"/>
      <c r="H3147" s="811"/>
      <c r="I3147" s="812"/>
    </row>
    <row r="3148" spans="1:9" s="786" customFormat="1" x14ac:dyDescent="0.25">
      <c r="A3148" s="1125"/>
      <c r="B3148" s="1126"/>
      <c r="C3148" s="1127"/>
      <c r="D3148" s="1127"/>
      <c r="E3148" s="1126"/>
      <c r="F3148" s="811"/>
      <c r="G3148" s="1128"/>
      <c r="H3148" s="811"/>
      <c r="I3148" s="812"/>
    </row>
    <row r="3149" spans="1:9" s="786" customFormat="1" x14ac:dyDescent="0.25">
      <c r="A3149" s="1125"/>
      <c r="B3149" s="1126"/>
      <c r="C3149" s="1127"/>
      <c r="D3149" s="1127"/>
      <c r="E3149" s="1126"/>
      <c r="F3149" s="811"/>
      <c r="G3149" s="1128"/>
      <c r="H3149" s="811"/>
      <c r="I3149" s="812"/>
    </row>
    <row r="3150" spans="1:9" s="786" customFormat="1" x14ac:dyDescent="0.25">
      <c r="A3150" s="1125"/>
      <c r="B3150" s="1126"/>
      <c r="C3150" s="1127"/>
      <c r="D3150" s="1127"/>
      <c r="E3150" s="1126"/>
      <c r="F3150" s="811"/>
      <c r="G3150" s="1128"/>
      <c r="H3150" s="811"/>
      <c r="I3150" s="812"/>
    </row>
    <row r="3151" spans="1:9" s="786" customFormat="1" x14ac:dyDescent="0.25">
      <c r="A3151" s="1125"/>
      <c r="B3151" s="1126"/>
      <c r="C3151" s="1127"/>
      <c r="D3151" s="1127"/>
      <c r="E3151" s="1126"/>
      <c r="F3151" s="811"/>
      <c r="G3151" s="1128"/>
      <c r="H3151" s="811"/>
      <c r="I3151" s="812"/>
    </row>
    <row r="3152" spans="1:9" s="786" customFormat="1" x14ac:dyDescent="0.25">
      <c r="A3152" s="1125"/>
      <c r="B3152" s="1126"/>
      <c r="C3152" s="1127"/>
      <c r="D3152" s="1127"/>
      <c r="E3152" s="1126"/>
      <c r="F3152" s="811"/>
      <c r="G3152" s="1128"/>
      <c r="H3152" s="811"/>
      <c r="I3152" s="812"/>
    </row>
    <row r="3153" spans="1:9" s="786" customFormat="1" x14ac:dyDescent="0.25">
      <c r="A3153" s="1125"/>
      <c r="B3153" s="1126"/>
      <c r="C3153" s="1127"/>
      <c r="D3153" s="1127"/>
      <c r="E3153" s="1126"/>
      <c r="F3153" s="811"/>
      <c r="G3153" s="1128"/>
      <c r="H3153" s="811"/>
      <c r="I3153" s="812"/>
    </row>
    <row r="3154" spans="1:9" s="786" customFormat="1" x14ac:dyDescent="0.25">
      <c r="A3154" s="1125"/>
      <c r="B3154" s="1126"/>
      <c r="C3154" s="1127"/>
      <c r="D3154" s="1127"/>
      <c r="E3154" s="1126"/>
      <c r="F3154" s="811"/>
      <c r="G3154" s="1128"/>
      <c r="H3154" s="811"/>
      <c r="I3154" s="812"/>
    </row>
    <row r="3155" spans="1:9" s="786" customFormat="1" x14ac:dyDescent="0.25">
      <c r="A3155" s="1125"/>
      <c r="B3155" s="1126"/>
      <c r="C3155" s="1127"/>
      <c r="D3155" s="1127"/>
      <c r="E3155" s="1126"/>
      <c r="F3155" s="811"/>
      <c r="G3155" s="1128"/>
      <c r="H3155" s="811"/>
      <c r="I3155" s="812"/>
    </row>
    <row r="3156" spans="1:9" s="786" customFormat="1" x14ac:dyDescent="0.25">
      <c r="A3156" s="1125"/>
      <c r="B3156" s="1126"/>
      <c r="C3156" s="1127"/>
      <c r="D3156" s="1127"/>
      <c r="E3156" s="1126"/>
      <c r="F3156" s="811"/>
      <c r="G3156" s="1128"/>
      <c r="H3156" s="811"/>
      <c r="I3156" s="812"/>
    </row>
    <row r="3157" spans="1:9" s="786" customFormat="1" x14ac:dyDescent="0.25">
      <c r="A3157" s="1125"/>
      <c r="B3157" s="1126"/>
      <c r="C3157" s="1127"/>
      <c r="D3157" s="1127"/>
      <c r="E3157" s="1126"/>
      <c r="F3157" s="811"/>
      <c r="G3157" s="1128"/>
      <c r="H3157" s="811"/>
      <c r="I3157" s="812"/>
    </row>
    <row r="3158" spans="1:9" s="786" customFormat="1" x14ac:dyDescent="0.25">
      <c r="A3158" s="1125"/>
      <c r="B3158" s="1126"/>
      <c r="C3158" s="1127"/>
      <c r="D3158" s="1127"/>
      <c r="E3158" s="1126"/>
      <c r="F3158" s="811"/>
      <c r="G3158" s="1128"/>
      <c r="H3158" s="811"/>
      <c r="I3158" s="812"/>
    </row>
    <row r="3159" spans="1:9" s="786" customFormat="1" x14ac:dyDescent="0.25">
      <c r="A3159" s="1125"/>
      <c r="B3159" s="1126"/>
      <c r="C3159" s="1127"/>
      <c r="D3159" s="1127"/>
      <c r="E3159" s="1126"/>
      <c r="F3159" s="811"/>
      <c r="G3159" s="1128"/>
      <c r="H3159" s="811"/>
      <c r="I3159" s="812"/>
    </row>
    <row r="3160" spans="1:9" s="786" customFormat="1" x14ac:dyDescent="0.25">
      <c r="A3160" s="1125"/>
      <c r="B3160" s="1126"/>
      <c r="C3160" s="1127"/>
      <c r="D3160" s="1127"/>
      <c r="E3160" s="1126"/>
      <c r="F3160" s="811"/>
      <c r="G3160" s="1128"/>
      <c r="H3160" s="811"/>
      <c r="I3160" s="812"/>
    </row>
    <row r="3161" spans="1:9" s="786" customFormat="1" x14ac:dyDescent="0.25">
      <c r="A3161" s="1125"/>
      <c r="B3161" s="1126"/>
      <c r="C3161" s="1127"/>
      <c r="D3161" s="1127"/>
      <c r="E3161" s="1126"/>
      <c r="F3161" s="811"/>
      <c r="G3161" s="1128"/>
      <c r="H3161" s="811"/>
      <c r="I3161" s="812"/>
    </row>
    <row r="3162" spans="1:9" s="786" customFormat="1" x14ac:dyDescent="0.25">
      <c r="A3162" s="1125"/>
      <c r="B3162" s="1126"/>
      <c r="C3162" s="1127"/>
      <c r="D3162" s="1127"/>
      <c r="E3162" s="1126"/>
      <c r="F3162" s="811"/>
      <c r="G3162" s="1128"/>
      <c r="H3162" s="811"/>
      <c r="I3162" s="812"/>
    </row>
    <row r="3163" spans="1:9" s="786" customFormat="1" x14ac:dyDescent="0.25">
      <c r="A3163" s="1125"/>
      <c r="B3163" s="1126"/>
      <c r="C3163" s="1127"/>
      <c r="D3163" s="1127"/>
      <c r="E3163" s="1126"/>
      <c r="F3163" s="811"/>
      <c r="G3163" s="1128"/>
      <c r="H3163" s="811"/>
      <c r="I3163" s="812"/>
    </row>
    <row r="3164" spans="1:9" s="786" customFormat="1" x14ac:dyDescent="0.25">
      <c r="A3164" s="1125"/>
      <c r="B3164" s="1126"/>
      <c r="C3164" s="1127"/>
      <c r="D3164" s="1127"/>
      <c r="E3164" s="1126"/>
      <c r="F3164" s="811"/>
      <c r="G3164" s="1128"/>
      <c r="H3164" s="811"/>
      <c r="I3164" s="812"/>
    </row>
    <row r="3165" spans="1:9" s="786" customFormat="1" x14ac:dyDescent="0.25">
      <c r="A3165" s="1125"/>
      <c r="B3165" s="1126"/>
      <c r="C3165" s="1127"/>
      <c r="D3165" s="1127"/>
      <c r="E3165" s="1126"/>
      <c r="F3165" s="811"/>
      <c r="G3165" s="1128"/>
      <c r="H3165" s="811"/>
      <c r="I3165" s="812"/>
    </row>
    <row r="3166" spans="1:9" s="786" customFormat="1" x14ac:dyDescent="0.25">
      <c r="A3166" s="1125"/>
      <c r="B3166" s="1126"/>
      <c r="C3166" s="1127"/>
      <c r="D3166" s="1127"/>
      <c r="E3166" s="1126"/>
      <c r="F3166" s="811"/>
      <c r="G3166" s="1128"/>
      <c r="H3166" s="811"/>
      <c r="I3166" s="812"/>
    </row>
    <row r="3167" spans="1:9" s="786" customFormat="1" x14ac:dyDescent="0.25">
      <c r="A3167" s="1125"/>
      <c r="B3167" s="1126"/>
      <c r="C3167" s="1127"/>
      <c r="D3167" s="1127"/>
      <c r="E3167" s="1126"/>
      <c r="F3167" s="811"/>
      <c r="G3167" s="1128"/>
      <c r="H3167" s="811"/>
      <c r="I3167" s="812"/>
    </row>
    <row r="3168" spans="1:9" s="786" customFormat="1" x14ac:dyDescent="0.25">
      <c r="A3168" s="1125"/>
      <c r="B3168" s="1126"/>
      <c r="C3168" s="1127"/>
      <c r="D3168" s="1127"/>
      <c r="E3168" s="1126"/>
      <c r="F3168" s="811"/>
      <c r="G3168" s="1128"/>
      <c r="H3168" s="811"/>
      <c r="I3168" s="812"/>
    </row>
    <row r="3169" spans="1:9" s="786" customFormat="1" x14ac:dyDescent="0.25">
      <c r="A3169" s="1125"/>
      <c r="B3169" s="1126"/>
      <c r="C3169" s="1127"/>
      <c r="D3169" s="1127"/>
      <c r="E3169" s="1126"/>
      <c r="F3169" s="811"/>
      <c r="G3169" s="1128"/>
      <c r="H3169" s="811"/>
      <c r="I3169" s="812"/>
    </row>
    <row r="3170" spans="1:9" s="786" customFormat="1" x14ac:dyDescent="0.25">
      <c r="A3170" s="1125"/>
      <c r="B3170" s="1126"/>
      <c r="C3170" s="1127"/>
      <c r="D3170" s="1127"/>
      <c r="E3170" s="1126"/>
      <c r="F3170" s="811"/>
      <c r="G3170" s="1128"/>
      <c r="H3170" s="811"/>
      <c r="I3170" s="812"/>
    </row>
    <row r="3171" spans="1:9" s="786" customFormat="1" x14ac:dyDescent="0.25">
      <c r="A3171" s="1125"/>
      <c r="B3171" s="1126"/>
      <c r="C3171" s="1127"/>
      <c r="D3171" s="1127"/>
      <c r="E3171" s="1126"/>
      <c r="F3171" s="811"/>
      <c r="G3171" s="1128"/>
      <c r="H3171" s="811"/>
      <c r="I3171" s="812"/>
    </row>
    <row r="3172" spans="1:9" s="786" customFormat="1" x14ac:dyDescent="0.25">
      <c r="A3172" s="1125"/>
      <c r="B3172" s="1126"/>
      <c r="C3172" s="1127"/>
      <c r="D3172" s="1127"/>
      <c r="E3172" s="1126"/>
      <c r="F3172" s="811"/>
      <c r="G3172" s="1128"/>
      <c r="H3172" s="811"/>
      <c r="I3172" s="812"/>
    </row>
    <row r="3173" spans="1:9" s="786" customFormat="1" x14ac:dyDescent="0.25">
      <c r="A3173" s="1125"/>
      <c r="B3173" s="1126"/>
      <c r="C3173" s="1127"/>
      <c r="D3173" s="1127"/>
      <c r="E3173" s="1126"/>
      <c r="F3173" s="811"/>
      <c r="G3173" s="1128"/>
      <c r="H3173" s="811"/>
      <c r="I3173" s="812"/>
    </row>
    <row r="3174" spans="1:9" s="786" customFormat="1" x14ac:dyDescent="0.25">
      <c r="A3174" s="1125"/>
      <c r="B3174" s="1126"/>
      <c r="C3174" s="1127"/>
      <c r="D3174" s="1127"/>
      <c r="E3174" s="1126"/>
      <c r="F3174" s="811"/>
      <c r="G3174" s="1128"/>
      <c r="H3174" s="811"/>
      <c r="I3174" s="812"/>
    </row>
    <row r="3175" spans="1:9" s="786" customFormat="1" x14ac:dyDescent="0.25">
      <c r="A3175" s="1125"/>
      <c r="B3175" s="1126"/>
      <c r="C3175" s="1127"/>
      <c r="D3175" s="1127"/>
      <c r="E3175" s="1126"/>
      <c r="F3175" s="811"/>
      <c r="G3175" s="1128"/>
      <c r="H3175" s="811"/>
      <c r="I3175" s="812"/>
    </row>
    <row r="3176" spans="1:9" s="786" customFormat="1" x14ac:dyDescent="0.25">
      <c r="A3176" s="1125"/>
      <c r="B3176" s="1126"/>
      <c r="C3176" s="1127"/>
      <c r="D3176" s="1127"/>
      <c r="E3176" s="1126"/>
      <c r="F3176" s="811"/>
      <c r="G3176" s="1128"/>
      <c r="H3176" s="811"/>
      <c r="I3176" s="812"/>
    </row>
    <row r="3177" spans="1:9" s="786" customFormat="1" x14ac:dyDescent="0.25">
      <c r="A3177" s="1125"/>
      <c r="B3177" s="1126"/>
      <c r="C3177" s="1127"/>
      <c r="D3177" s="1127"/>
      <c r="E3177" s="1126"/>
      <c r="F3177" s="811"/>
      <c r="G3177" s="1128"/>
      <c r="H3177" s="811"/>
      <c r="I3177" s="812"/>
    </row>
    <row r="3178" spans="1:9" s="786" customFormat="1" x14ac:dyDescent="0.25">
      <c r="A3178" s="1125"/>
      <c r="B3178" s="1126"/>
      <c r="C3178" s="1127"/>
      <c r="D3178" s="1127"/>
      <c r="E3178" s="1126"/>
      <c r="F3178" s="811"/>
      <c r="G3178" s="1128"/>
      <c r="H3178" s="811"/>
      <c r="I3178" s="812"/>
    </row>
    <row r="3179" spans="1:9" s="786" customFormat="1" x14ac:dyDescent="0.25">
      <c r="A3179" s="1125"/>
      <c r="B3179" s="1126"/>
      <c r="C3179" s="1127"/>
      <c r="D3179" s="1127"/>
      <c r="E3179" s="1126"/>
      <c r="F3179" s="811"/>
      <c r="G3179" s="1128"/>
      <c r="H3179" s="811"/>
      <c r="I3179" s="812"/>
    </row>
    <row r="3180" spans="1:9" s="786" customFormat="1" x14ac:dyDescent="0.25">
      <c r="A3180" s="1125"/>
      <c r="B3180" s="1126"/>
      <c r="C3180" s="1127"/>
      <c r="D3180" s="1127"/>
      <c r="E3180" s="1126"/>
      <c r="F3180" s="811"/>
      <c r="G3180" s="1128"/>
      <c r="H3180" s="811"/>
      <c r="I3180" s="812"/>
    </row>
    <row r="3181" spans="1:9" s="786" customFormat="1" x14ac:dyDescent="0.25">
      <c r="A3181" s="1125"/>
      <c r="B3181" s="1126"/>
      <c r="C3181" s="1127"/>
      <c r="D3181" s="1127"/>
      <c r="E3181" s="1126"/>
      <c r="F3181" s="811"/>
      <c r="G3181" s="1128"/>
      <c r="H3181" s="811"/>
      <c r="I3181" s="812"/>
    </row>
    <row r="3182" spans="1:9" s="786" customFormat="1" x14ac:dyDescent="0.25">
      <c r="A3182" s="1125"/>
      <c r="B3182" s="1126"/>
      <c r="C3182" s="1127"/>
      <c r="D3182" s="1127"/>
      <c r="E3182" s="1126"/>
      <c r="F3182" s="811"/>
      <c r="G3182" s="1128"/>
      <c r="H3182" s="811"/>
      <c r="I3182" s="812"/>
    </row>
    <row r="3183" spans="1:9" s="786" customFormat="1" x14ac:dyDescent="0.25">
      <c r="A3183" s="1125"/>
      <c r="B3183" s="1126"/>
      <c r="C3183" s="1127"/>
      <c r="D3183" s="1127"/>
      <c r="E3183" s="1126"/>
      <c r="F3183" s="811"/>
      <c r="G3183" s="1128"/>
      <c r="H3183" s="811"/>
      <c r="I3183" s="812"/>
    </row>
    <row r="3184" spans="1:9" s="786" customFormat="1" x14ac:dyDescent="0.25">
      <c r="A3184" s="1125"/>
      <c r="B3184" s="1126"/>
      <c r="C3184" s="1127"/>
      <c r="D3184" s="1127"/>
      <c r="E3184" s="1126"/>
      <c r="F3184" s="811"/>
      <c r="G3184" s="1128"/>
      <c r="H3184" s="811"/>
      <c r="I3184" s="812"/>
    </row>
    <row r="3185" spans="1:9" s="786" customFormat="1" x14ac:dyDescent="0.25">
      <c r="A3185" s="1125"/>
      <c r="B3185" s="1126"/>
      <c r="C3185" s="1127"/>
      <c r="D3185" s="1127"/>
      <c r="E3185" s="1126"/>
      <c r="F3185" s="811"/>
      <c r="G3185" s="1128"/>
      <c r="H3185" s="811"/>
      <c r="I3185" s="812"/>
    </row>
    <row r="3186" spans="1:9" s="786" customFormat="1" x14ac:dyDescent="0.25">
      <c r="A3186" s="1125"/>
      <c r="B3186" s="1126"/>
      <c r="C3186" s="1127"/>
      <c r="D3186" s="1127"/>
      <c r="E3186" s="1126"/>
      <c r="F3186" s="811"/>
      <c r="G3186" s="1128"/>
      <c r="H3186" s="811"/>
      <c r="I3186" s="812"/>
    </row>
    <row r="3187" spans="1:9" s="786" customFormat="1" x14ac:dyDescent="0.25">
      <c r="A3187" s="1125"/>
      <c r="B3187" s="1126"/>
      <c r="C3187" s="1127"/>
      <c r="D3187" s="1127"/>
      <c r="E3187" s="1126"/>
      <c r="F3187" s="811"/>
      <c r="G3187" s="1128"/>
      <c r="H3187" s="811"/>
      <c r="I3187" s="812"/>
    </row>
    <row r="3188" spans="1:9" s="786" customFormat="1" x14ac:dyDescent="0.25">
      <c r="A3188" s="1125"/>
      <c r="B3188" s="1126"/>
      <c r="C3188" s="1127"/>
      <c r="D3188" s="1127"/>
      <c r="E3188" s="1126"/>
      <c r="F3188" s="811"/>
      <c r="G3188" s="1128"/>
      <c r="H3188" s="811"/>
      <c r="I3188" s="812"/>
    </row>
    <row r="3189" spans="1:9" s="786" customFormat="1" x14ac:dyDescent="0.25">
      <c r="A3189" s="1125"/>
      <c r="B3189" s="1126"/>
      <c r="C3189" s="1127"/>
      <c r="D3189" s="1127"/>
      <c r="E3189" s="1126"/>
      <c r="F3189" s="811"/>
      <c r="G3189" s="1128"/>
      <c r="H3189" s="811"/>
      <c r="I3189" s="812"/>
    </row>
    <row r="3190" spans="1:9" s="786" customFormat="1" x14ac:dyDescent="0.25">
      <c r="A3190" s="1125"/>
      <c r="B3190" s="1126"/>
      <c r="C3190" s="1127"/>
      <c r="D3190" s="1127"/>
      <c r="E3190" s="1126"/>
      <c r="F3190" s="811"/>
      <c r="G3190" s="1128"/>
      <c r="H3190" s="811"/>
      <c r="I3190" s="812"/>
    </row>
    <row r="3191" spans="1:9" s="786" customFormat="1" x14ac:dyDescent="0.25">
      <c r="A3191" s="1125"/>
      <c r="B3191" s="1126"/>
      <c r="C3191" s="1127"/>
      <c r="D3191" s="1127"/>
      <c r="E3191" s="1126"/>
      <c r="F3191" s="811"/>
      <c r="G3191" s="1128"/>
      <c r="H3191" s="811"/>
      <c r="I3191" s="812"/>
    </row>
    <row r="3192" spans="1:9" s="786" customFormat="1" x14ac:dyDescent="0.25">
      <c r="A3192" s="1125"/>
      <c r="B3192" s="1126"/>
      <c r="C3192" s="1127"/>
      <c r="D3192" s="1127"/>
      <c r="E3192" s="1126"/>
      <c r="F3192" s="811"/>
      <c r="G3192" s="1128"/>
      <c r="H3192" s="811"/>
      <c r="I3192" s="812"/>
    </row>
    <row r="3193" spans="1:9" s="786" customFormat="1" x14ac:dyDescent="0.25">
      <c r="A3193" s="1125"/>
      <c r="B3193" s="1126"/>
      <c r="C3193" s="1127"/>
      <c r="D3193" s="1127"/>
      <c r="E3193" s="1126"/>
      <c r="F3193" s="811"/>
      <c r="G3193" s="1128"/>
      <c r="H3193" s="811"/>
      <c r="I3193" s="812"/>
    </row>
    <row r="3194" spans="1:9" s="786" customFormat="1" x14ac:dyDescent="0.25">
      <c r="A3194" s="1125"/>
      <c r="B3194" s="1126"/>
      <c r="C3194" s="1127"/>
      <c r="D3194" s="1127"/>
      <c r="E3194" s="1126"/>
      <c r="F3194" s="811"/>
      <c r="G3194" s="1128"/>
      <c r="H3194" s="811"/>
      <c r="I3194" s="812"/>
    </row>
    <row r="3195" spans="1:9" s="786" customFormat="1" x14ac:dyDescent="0.25">
      <c r="A3195" s="1125"/>
      <c r="B3195" s="1126"/>
      <c r="C3195" s="1127"/>
      <c r="D3195" s="1127"/>
      <c r="E3195" s="1126"/>
      <c r="F3195" s="811"/>
      <c r="G3195" s="1128"/>
      <c r="H3195" s="811"/>
      <c r="I3195" s="812"/>
    </row>
    <row r="3196" spans="1:9" s="786" customFormat="1" x14ac:dyDescent="0.25">
      <c r="A3196" s="1125"/>
      <c r="B3196" s="1126"/>
      <c r="C3196" s="1127"/>
      <c r="D3196" s="1127"/>
      <c r="E3196" s="1126"/>
      <c r="F3196" s="811"/>
      <c r="G3196" s="1128"/>
      <c r="H3196" s="811"/>
      <c r="I3196" s="812"/>
    </row>
    <row r="3197" spans="1:9" s="786" customFormat="1" x14ac:dyDescent="0.25">
      <c r="A3197" s="1125"/>
      <c r="B3197" s="1126"/>
      <c r="C3197" s="1127"/>
      <c r="D3197" s="1127"/>
      <c r="E3197" s="1126"/>
      <c r="F3197" s="811"/>
      <c r="G3197" s="1128"/>
      <c r="H3197" s="811"/>
      <c r="I3197" s="812"/>
    </row>
    <row r="3198" spans="1:9" s="786" customFormat="1" x14ac:dyDescent="0.25">
      <c r="A3198" s="1125"/>
      <c r="B3198" s="1126"/>
      <c r="C3198" s="1127"/>
      <c r="D3198" s="1127"/>
      <c r="E3198" s="1126"/>
      <c r="F3198" s="811"/>
      <c r="G3198" s="1128"/>
      <c r="H3198" s="811"/>
      <c r="I3198" s="812"/>
    </row>
    <row r="3199" spans="1:9" s="786" customFormat="1" x14ac:dyDescent="0.25">
      <c r="A3199" s="1125"/>
      <c r="B3199" s="1126"/>
      <c r="C3199" s="1127"/>
      <c r="D3199" s="1127"/>
      <c r="E3199" s="1126"/>
      <c r="F3199" s="811"/>
      <c r="G3199" s="1128"/>
      <c r="H3199" s="811"/>
      <c r="I3199" s="812"/>
    </row>
    <row r="3200" spans="1:9" s="786" customFormat="1" x14ac:dyDescent="0.25">
      <c r="A3200" s="1125"/>
      <c r="B3200" s="1126"/>
      <c r="C3200" s="1127"/>
      <c r="D3200" s="1127"/>
      <c r="E3200" s="1126"/>
      <c r="F3200" s="811"/>
      <c r="G3200" s="1128"/>
      <c r="H3200" s="811"/>
      <c r="I3200" s="812"/>
    </row>
    <row r="3201" spans="1:9" s="786" customFormat="1" x14ac:dyDescent="0.25">
      <c r="A3201" s="1125"/>
      <c r="B3201" s="1126"/>
      <c r="C3201" s="1127"/>
      <c r="D3201" s="1127"/>
      <c r="E3201" s="1126"/>
      <c r="F3201" s="811"/>
      <c r="G3201" s="1128"/>
      <c r="H3201" s="811"/>
      <c r="I3201" s="812"/>
    </row>
    <row r="3202" spans="1:9" s="786" customFormat="1" x14ac:dyDescent="0.25">
      <c r="A3202" s="1125"/>
      <c r="B3202" s="1126"/>
      <c r="C3202" s="1127"/>
      <c r="D3202" s="1127"/>
      <c r="E3202" s="1126"/>
      <c r="F3202" s="811"/>
      <c r="G3202" s="1128"/>
      <c r="H3202" s="811"/>
      <c r="I3202" s="812"/>
    </row>
    <row r="3203" spans="1:9" s="786" customFormat="1" x14ac:dyDescent="0.25">
      <c r="A3203" s="1125"/>
      <c r="B3203" s="1126"/>
      <c r="C3203" s="1127"/>
      <c r="D3203" s="1127"/>
      <c r="E3203" s="1126"/>
      <c r="F3203" s="811"/>
      <c r="G3203" s="1128"/>
      <c r="H3203" s="811"/>
      <c r="I3203" s="812"/>
    </row>
    <row r="3204" spans="1:9" s="786" customFormat="1" x14ac:dyDescent="0.25">
      <c r="A3204" s="1125"/>
      <c r="B3204" s="1126"/>
      <c r="C3204" s="1127"/>
      <c r="D3204" s="1127"/>
      <c r="E3204" s="1126"/>
      <c r="F3204" s="811"/>
      <c r="G3204" s="1128"/>
      <c r="H3204" s="811"/>
      <c r="I3204" s="812"/>
    </row>
    <row r="3205" spans="1:9" s="786" customFormat="1" x14ac:dyDescent="0.25">
      <c r="A3205" s="1125"/>
      <c r="B3205" s="1126"/>
      <c r="C3205" s="1127"/>
      <c r="D3205" s="1127"/>
      <c r="E3205" s="1126"/>
      <c r="F3205" s="811"/>
      <c r="G3205" s="1128"/>
      <c r="H3205" s="811"/>
      <c r="I3205" s="812"/>
    </row>
    <row r="3206" spans="1:9" s="786" customFormat="1" x14ac:dyDescent="0.25">
      <c r="A3206" s="1125"/>
      <c r="B3206" s="1126"/>
      <c r="C3206" s="1127"/>
      <c r="D3206" s="1127"/>
      <c r="E3206" s="1126"/>
      <c r="F3206" s="811"/>
      <c r="G3206" s="1128"/>
      <c r="H3206" s="811"/>
      <c r="I3206" s="812"/>
    </row>
    <row r="3207" spans="1:9" s="786" customFormat="1" x14ac:dyDescent="0.25">
      <c r="A3207" s="1125"/>
      <c r="B3207" s="1126"/>
      <c r="C3207" s="1127"/>
      <c r="D3207" s="1127"/>
      <c r="E3207" s="1126"/>
      <c r="F3207" s="811"/>
      <c r="G3207" s="1128"/>
      <c r="H3207" s="811"/>
      <c r="I3207" s="812"/>
    </row>
    <row r="3208" spans="1:9" s="786" customFormat="1" x14ac:dyDescent="0.25">
      <c r="A3208" s="1125"/>
      <c r="B3208" s="1126"/>
      <c r="C3208" s="1127"/>
      <c r="D3208" s="1127"/>
      <c r="E3208" s="1126"/>
      <c r="F3208" s="811"/>
      <c r="G3208" s="1128"/>
      <c r="H3208" s="811"/>
      <c r="I3208" s="812"/>
    </row>
    <row r="3209" spans="1:9" s="786" customFormat="1" x14ac:dyDescent="0.25">
      <c r="A3209" s="1125"/>
      <c r="B3209" s="1126"/>
      <c r="C3209" s="1127"/>
      <c r="D3209" s="1127"/>
      <c r="E3209" s="1126"/>
      <c r="F3209" s="811"/>
      <c r="G3209" s="1128"/>
      <c r="H3209" s="811"/>
      <c r="I3209" s="812"/>
    </row>
    <row r="3210" spans="1:9" s="786" customFormat="1" x14ac:dyDescent="0.25">
      <c r="A3210" s="1125"/>
      <c r="B3210" s="1126"/>
      <c r="C3210" s="1127"/>
      <c r="D3210" s="1127"/>
      <c r="E3210" s="1126"/>
      <c r="F3210" s="811"/>
      <c r="G3210" s="1128"/>
      <c r="H3210" s="811"/>
      <c r="I3210" s="812"/>
    </row>
    <row r="3211" spans="1:9" s="786" customFormat="1" x14ac:dyDescent="0.25">
      <c r="A3211" s="1125"/>
      <c r="B3211" s="1126"/>
      <c r="C3211" s="1127"/>
      <c r="D3211" s="1127"/>
      <c r="E3211" s="1126"/>
      <c r="F3211" s="811"/>
      <c r="G3211" s="1128"/>
      <c r="H3211" s="811"/>
      <c r="I3211" s="812"/>
    </row>
    <row r="3212" spans="1:9" s="786" customFormat="1" x14ac:dyDescent="0.25">
      <c r="A3212" s="1125"/>
      <c r="B3212" s="1126"/>
      <c r="C3212" s="1127"/>
      <c r="D3212" s="1127"/>
      <c r="E3212" s="1126"/>
      <c r="F3212" s="811"/>
      <c r="G3212" s="1128"/>
      <c r="H3212" s="811"/>
      <c r="I3212" s="812"/>
    </row>
    <row r="3213" spans="1:9" s="786" customFormat="1" x14ac:dyDescent="0.25">
      <c r="A3213" s="1125"/>
      <c r="B3213" s="1126"/>
      <c r="C3213" s="1127"/>
      <c r="D3213" s="1127"/>
      <c r="E3213" s="1126"/>
      <c r="F3213" s="811"/>
      <c r="G3213" s="1128"/>
      <c r="H3213" s="811"/>
      <c r="I3213" s="812"/>
    </row>
    <row r="3214" spans="1:9" s="786" customFormat="1" x14ac:dyDescent="0.25">
      <c r="A3214" s="1125"/>
      <c r="B3214" s="1126"/>
      <c r="C3214" s="1127"/>
      <c r="D3214" s="1127"/>
      <c r="E3214" s="1126"/>
      <c r="F3214" s="811"/>
      <c r="G3214" s="1128"/>
      <c r="H3214" s="811"/>
      <c r="I3214" s="812"/>
    </row>
    <row r="3215" spans="1:9" s="786" customFormat="1" x14ac:dyDescent="0.25">
      <c r="A3215" s="1125"/>
      <c r="B3215" s="1126"/>
      <c r="C3215" s="1127"/>
      <c r="D3215" s="1127"/>
      <c r="E3215" s="1126"/>
      <c r="F3215" s="811"/>
      <c r="G3215" s="1128"/>
      <c r="H3215" s="811"/>
      <c r="I3215" s="812"/>
    </row>
    <row r="3216" spans="1:9" s="786" customFormat="1" x14ac:dyDescent="0.25">
      <c r="A3216" s="1125"/>
      <c r="B3216" s="1126"/>
      <c r="C3216" s="1127"/>
      <c r="D3216" s="1127"/>
      <c r="E3216" s="1126"/>
      <c r="F3216" s="811"/>
      <c r="G3216" s="1128"/>
      <c r="H3216" s="811"/>
      <c r="I3216" s="812"/>
    </row>
    <row r="3217" spans="1:9" s="786" customFormat="1" x14ac:dyDescent="0.25">
      <c r="A3217" s="1125"/>
      <c r="B3217" s="1126"/>
      <c r="C3217" s="1127"/>
      <c r="D3217" s="1127"/>
      <c r="E3217" s="1126"/>
      <c r="F3217" s="811"/>
      <c r="G3217" s="1128"/>
      <c r="H3217" s="811"/>
      <c r="I3217" s="812"/>
    </row>
    <row r="3218" spans="1:9" s="786" customFormat="1" x14ac:dyDescent="0.25">
      <c r="A3218" s="1125"/>
      <c r="B3218" s="1126"/>
      <c r="C3218" s="1127"/>
      <c r="D3218" s="1127"/>
      <c r="E3218" s="1126"/>
      <c r="F3218" s="811"/>
      <c r="G3218" s="1128"/>
      <c r="H3218" s="811"/>
      <c r="I3218" s="812"/>
    </row>
    <row r="3219" spans="1:9" s="786" customFormat="1" x14ac:dyDescent="0.25">
      <c r="A3219" s="1125"/>
      <c r="B3219" s="1126"/>
      <c r="C3219" s="1127"/>
      <c r="D3219" s="1127"/>
      <c r="E3219" s="1126"/>
      <c r="F3219" s="811"/>
      <c r="G3219" s="1128"/>
      <c r="H3219" s="811"/>
      <c r="I3219" s="812"/>
    </row>
    <row r="3220" spans="1:9" s="786" customFormat="1" x14ac:dyDescent="0.25">
      <c r="A3220" s="1125"/>
      <c r="B3220" s="1126"/>
      <c r="C3220" s="1127"/>
      <c r="D3220" s="1127"/>
      <c r="E3220" s="1126"/>
      <c r="F3220" s="811"/>
      <c r="G3220" s="1128"/>
      <c r="H3220" s="811"/>
      <c r="I3220" s="812"/>
    </row>
    <row r="3221" spans="1:9" s="786" customFormat="1" x14ac:dyDescent="0.25">
      <c r="A3221" s="1125"/>
      <c r="B3221" s="1126"/>
      <c r="C3221" s="1127"/>
      <c r="D3221" s="1127"/>
      <c r="E3221" s="1126"/>
      <c r="F3221" s="811"/>
      <c r="G3221" s="1128"/>
      <c r="H3221" s="811"/>
      <c r="I3221" s="812"/>
    </row>
    <row r="3222" spans="1:9" s="786" customFormat="1" x14ac:dyDescent="0.25">
      <c r="A3222" s="1125"/>
      <c r="B3222" s="1126"/>
      <c r="C3222" s="1127"/>
      <c r="D3222" s="1127"/>
      <c r="E3222" s="1126"/>
      <c r="F3222" s="811"/>
      <c r="G3222" s="1128"/>
      <c r="H3222" s="811"/>
      <c r="I3222" s="812"/>
    </row>
    <row r="3223" spans="1:9" s="786" customFormat="1" x14ac:dyDescent="0.25">
      <c r="A3223" s="1125"/>
      <c r="B3223" s="1126"/>
      <c r="C3223" s="1127"/>
      <c r="D3223" s="1127"/>
      <c r="E3223" s="1126"/>
      <c r="F3223" s="811"/>
      <c r="G3223" s="1128"/>
      <c r="H3223" s="811"/>
      <c r="I3223" s="812"/>
    </row>
    <row r="3224" spans="1:9" s="786" customFormat="1" x14ac:dyDescent="0.25">
      <c r="A3224" s="1125"/>
      <c r="B3224" s="1126"/>
      <c r="C3224" s="1127"/>
      <c r="D3224" s="1127"/>
      <c r="E3224" s="1126"/>
      <c r="F3224" s="811"/>
      <c r="G3224" s="1128"/>
      <c r="H3224" s="811"/>
      <c r="I3224" s="812"/>
    </row>
    <row r="3225" spans="1:9" s="786" customFormat="1" x14ac:dyDescent="0.25">
      <c r="A3225" s="1125"/>
      <c r="B3225" s="1126"/>
      <c r="C3225" s="1127"/>
      <c r="D3225" s="1127"/>
      <c r="E3225" s="1126"/>
      <c r="F3225" s="811"/>
      <c r="G3225" s="1128"/>
      <c r="H3225" s="811"/>
      <c r="I3225" s="812"/>
    </row>
    <row r="3226" spans="1:9" s="786" customFormat="1" x14ac:dyDescent="0.25">
      <c r="A3226" s="1125"/>
      <c r="B3226" s="1126"/>
      <c r="C3226" s="1127"/>
      <c r="D3226" s="1127"/>
      <c r="E3226" s="1126"/>
      <c r="F3226" s="811"/>
      <c r="G3226" s="1128"/>
      <c r="H3226" s="811"/>
      <c r="I3226" s="812"/>
    </row>
    <row r="3227" spans="1:9" s="786" customFormat="1" x14ac:dyDescent="0.25">
      <c r="A3227" s="1125"/>
      <c r="B3227" s="1126"/>
      <c r="C3227" s="1127"/>
      <c r="D3227" s="1127"/>
      <c r="E3227" s="1126"/>
      <c r="F3227" s="811"/>
      <c r="G3227" s="1128"/>
      <c r="H3227" s="811"/>
      <c r="I3227" s="812"/>
    </row>
    <row r="3228" spans="1:9" s="786" customFormat="1" x14ac:dyDescent="0.25">
      <c r="A3228" s="1125"/>
      <c r="B3228" s="1126"/>
      <c r="C3228" s="1127"/>
      <c r="D3228" s="1127"/>
      <c r="E3228" s="1126"/>
      <c r="F3228" s="811"/>
      <c r="G3228" s="1128"/>
      <c r="H3228" s="811"/>
      <c r="I3228" s="812"/>
    </row>
    <row r="3229" spans="1:9" s="786" customFormat="1" x14ac:dyDescent="0.25">
      <c r="A3229" s="1125"/>
      <c r="B3229" s="1126"/>
      <c r="C3229" s="1127"/>
      <c r="D3229" s="1127"/>
      <c r="E3229" s="1126"/>
      <c r="F3229" s="811"/>
      <c r="G3229" s="1128"/>
      <c r="H3229" s="811"/>
      <c r="I3229" s="812"/>
    </row>
    <row r="3230" spans="1:9" s="786" customFormat="1" x14ac:dyDescent="0.25">
      <c r="A3230" s="1125"/>
      <c r="B3230" s="1126"/>
      <c r="C3230" s="1127"/>
      <c r="D3230" s="1127"/>
      <c r="E3230" s="1126"/>
      <c r="F3230" s="811"/>
      <c r="G3230" s="1128"/>
      <c r="H3230" s="811"/>
      <c r="I3230" s="812"/>
    </row>
    <row r="3231" spans="1:9" s="786" customFormat="1" x14ac:dyDescent="0.25">
      <c r="A3231" s="1125"/>
      <c r="B3231" s="1126"/>
      <c r="C3231" s="1127"/>
      <c r="D3231" s="1127"/>
      <c r="E3231" s="1126"/>
      <c r="F3231" s="811"/>
      <c r="G3231" s="1128"/>
      <c r="H3231" s="811"/>
      <c r="I3231" s="812"/>
    </row>
    <row r="3232" spans="1:9" s="786" customFormat="1" x14ac:dyDescent="0.25">
      <c r="A3232" s="1125"/>
      <c r="B3232" s="1126"/>
      <c r="C3232" s="1127"/>
      <c r="D3232" s="1127"/>
      <c r="E3232" s="1126"/>
      <c r="F3232" s="811"/>
      <c r="G3232" s="1128"/>
      <c r="H3232" s="811"/>
      <c r="I3232" s="812"/>
    </row>
    <row r="3233" spans="1:9" s="786" customFormat="1" x14ac:dyDescent="0.25">
      <c r="A3233" s="1125"/>
      <c r="B3233" s="1126"/>
      <c r="C3233" s="1127"/>
      <c r="D3233" s="1127"/>
      <c r="E3233" s="1126"/>
      <c r="F3233" s="811"/>
      <c r="G3233" s="1128"/>
      <c r="H3233" s="811"/>
      <c r="I3233" s="812"/>
    </row>
    <row r="3234" spans="1:9" s="786" customFormat="1" x14ac:dyDescent="0.25">
      <c r="A3234" s="1125"/>
      <c r="B3234" s="1126"/>
      <c r="C3234" s="1127"/>
      <c r="D3234" s="1127"/>
      <c r="E3234" s="1126"/>
      <c r="F3234" s="811"/>
      <c r="G3234" s="1128"/>
      <c r="H3234" s="811"/>
      <c r="I3234" s="812"/>
    </row>
    <row r="3235" spans="1:9" s="786" customFormat="1" x14ac:dyDescent="0.25">
      <c r="A3235" s="1125"/>
      <c r="B3235" s="1126"/>
      <c r="C3235" s="1127"/>
      <c r="D3235" s="1127"/>
      <c r="E3235" s="1126"/>
      <c r="F3235" s="811"/>
      <c r="G3235" s="1128"/>
      <c r="H3235" s="811"/>
      <c r="I3235" s="812"/>
    </row>
    <row r="3236" spans="1:9" s="786" customFormat="1" x14ac:dyDescent="0.25">
      <c r="A3236" s="1125"/>
      <c r="B3236" s="1126"/>
      <c r="C3236" s="1127"/>
      <c r="D3236" s="1127"/>
      <c r="E3236" s="1126"/>
      <c r="F3236" s="811"/>
      <c r="G3236" s="1128"/>
      <c r="H3236" s="811"/>
      <c r="I3236" s="812"/>
    </row>
    <row r="3237" spans="1:9" s="786" customFormat="1" x14ac:dyDescent="0.25">
      <c r="A3237" s="1125"/>
      <c r="B3237" s="1126"/>
      <c r="C3237" s="1127"/>
      <c r="D3237" s="1127"/>
      <c r="E3237" s="1126"/>
      <c r="F3237" s="811"/>
      <c r="G3237" s="1128"/>
      <c r="H3237" s="811"/>
      <c r="I3237" s="812"/>
    </row>
    <row r="3238" spans="1:9" s="786" customFormat="1" x14ac:dyDescent="0.25">
      <c r="A3238" s="1125"/>
      <c r="B3238" s="1126"/>
      <c r="C3238" s="1127"/>
      <c r="D3238" s="1127"/>
      <c r="E3238" s="1126"/>
      <c r="F3238" s="811"/>
      <c r="G3238" s="1128"/>
      <c r="H3238" s="811"/>
      <c r="I3238" s="812"/>
    </row>
    <row r="3239" spans="1:9" s="786" customFormat="1" x14ac:dyDescent="0.25">
      <c r="A3239" s="1125"/>
      <c r="B3239" s="1126"/>
      <c r="C3239" s="1127"/>
      <c r="D3239" s="1127"/>
      <c r="E3239" s="1126"/>
      <c r="F3239" s="811"/>
      <c r="G3239" s="1128"/>
      <c r="H3239" s="811"/>
      <c r="I3239" s="812"/>
    </row>
    <row r="3240" spans="1:9" s="786" customFormat="1" x14ac:dyDescent="0.25">
      <c r="A3240" s="1125"/>
      <c r="B3240" s="1126"/>
      <c r="C3240" s="1127"/>
      <c r="D3240" s="1127"/>
      <c r="E3240" s="1126"/>
      <c r="F3240" s="811"/>
      <c r="G3240" s="1128"/>
      <c r="H3240" s="811"/>
      <c r="I3240" s="812"/>
    </row>
    <row r="3241" spans="1:9" s="786" customFormat="1" x14ac:dyDescent="0.25">
      <c r="A3241" s="1125"/>
      <c r="B3241" s="1126"/>
      <c r="C3241" s="1127"/>
      <c r="D3241" s="1127"/>
      <c r="E3241" s="1126"/>
      <c r="F3241" s="811"/>
      <c r="G3241" s="1128"/>
      <c r="H3241" s="811"/>
      <c r="I3241" s="812"/>
    </row>
    <row r="3242" spans="1:9" s="786" customFormat="1" x14ac:dyDescent="0.25">
      <c r="A3242" s="1125"/>
      <c r="B3242" s="1126"/>
      <c r="C3242" s="1127"/>
      <c r="D3242" s="1127"/>
      <c r="E3242" s="1126"/>
      <c r="F3242" s="811"/>
      <c r="G3242" s="1128"/>
      <c r="H3242" s="811"/>
      <c r="I3242" s="812"/>
    </row>
    <row r="3243" spans="1:9" s="786" customFormat="1" x14ac:dyDescent="0.25">
      <c r="A3243" s="1125"/>
      <c r="B3243" s="1126"/>
      <c r="C3243" s="1127"/>
      <c r="D3243" s="1127"/>
      <c r="E3243" s="1126"/>
      <c r="F3243" s="811"/>
      <c r="G3243" s="1128"/>
      <c r="H3243" s="811"/>
      <c r="I3243" s="812"/>
    </row>
    <row r="3244" spans="1:9" s="786" customFormat="1" x14ac:dyDescent="0.25">
      <c r="A3244" s="1125"/>
      <c r="B3244" s="1126"/>
      <c r="C3244" s="1127"/>
      <c r="D3244" s="1127"/>
      <c r="E3244" s="1126"/>
      <c r="F3244" s="811"/>
      <c r="G3244" s="1128"/>
      <c r="H3244" s="811"/>
      <c r="I3244" s="812"/>
    </row>
    <row r="3245" spans="1:9" s="786" customFormat="1" x14ac:dyDescent="0.25">
      <c r="A3245" s="1125"/>
      <c r="B3245" s="1126"/>
      <c r="C3245" s="1127"/>
      <c r="D3245" s="1127"/>
      <c r="E3245" s="1126"/>
      <c r="F3245" s="811"/>
      <c r="G3245" s="1128"/>
      <c r="H3245" s="811"/>
      <c r="I3245" s="812"/>
    </row>
    <row r="3246" spans="1:9" s="786" customFormat="1" x14ac:dyDescent="0.25">
      <c r="A3246" s="1125"/>
      <c r="B3246" s="1126"/>
      <c r="C3246" s="1127"/>
      <c r="D3246" s="1127"/>
      <c r="E3246" s="1126"/>
      <c r="F3246" s="811"/>
      <c r="G3246" s="1128"/>
      <c r="H3246" s="811"/>
      <c r="I3246" s="812"/>
    </row>
    <row r="3247" spans="1:9" s="786" customFormat="1" x14ac:dyDescent="0.25">
      <c r="A3247" s="1125"/>
      <c r="B3247" s="1126"/>
      <c r="C3247" s="1127"/>
      <c r="D3247" s="1127"/>
      <c r="E3247" s="1126"/>
      <c r="F3247" s="811"/>
      <c r="G3247" s="1128"/>
      <c r="H3247" s="811"/>
      <c r="I3247" s="812"/>
    </row>
    <row r="3248" spans="1:9" s="786" customFormat="1" x14ac:dyDescent="0.25">
      <c r="A3248" s="1125"/>
      <c r="B3248" s="1126"/>
      <c r="C3248" s="1127"/>
      <c r="D3248" s="1127"/>
      <c r="E3248" s="1126"/>
      <c r="F3248" s="811"/>
      <c r="G3248" s="1128"/>
      <c r="H3248" s="811"/>
      <c r="I3248" s="812"/>
    </row>
    <row r="3249" spans="1:9" s="786" customFormat="1" x14ac:dyDescent="0.25">
      <c r="A3249" s="1125"/>
      <c r="B3249" s="1126"/>
      <c r="C3249" s="1127"/>
      <c r="D3249" s="1127"/>
      <c r="E3249" s="1126"/>
      <c r="F3249" s="811"/>
      <c r="G3249" s="1128"/>
      <c r="H3249" s="811"/>
      <c r="I3249" s="812"/>
    </row>
    <row r="3250" spans="1:9" s="786" customFormat="1" x14ac:dyDescent="0.25">
      <c r="A3250" s="1125"/>
      <c r="B3250" s="1126"/>
      <c r="C3250" s="1127"/>
      <c r="D3250" s="1127"/>
      <c r="E3250" s="1126"/>
      <c r="F3250" s="811"/>
      <c r="G3250" s="1128"/>
      <c r="H3250" s="811"/>
      <c r="I3250" s="812"/>
    </row>
    <row r="3251" spans="1:9" s="786" customFormat="1" x14ac:dyDescent="0.25">
      <c r="A3251" s="1125"/>
      <c r="B3251" s="1126"/>
      <c r="C3251" s="1127"/>
      <c r="D3251" s="1127"/>
      <c r="E3251" s="1126"/>
      <c r="F3251" s="811"/>
      <c r="G3251" s="1128"/>
      <c r="H3251" s="811"/>
      <c r="I3251" s="812"/>
    </row>
    <row r="3252" spans="1:9" s="786" customFormat="1" x14ac:dyDescent="0.25">
      <c r="A3252" s="1125"/>
      <c r="B3252" s="1126"/>
      <c r="C3252" s="1127"/>
      <c r="D3252" s="1127"/>
      <c r="E3252" s="1126"/>
      <c r="F3252" s="811"/>
      <c r="G3252" s="1128"/>
      <c r="H3252" s="811"/>
      <c r="I3252" s="812"/>
    </row>
    <row r="3253" spans="1:9" s="786" customFormat="1" x14ac:dyDescent="0.25">
      <c r="A3253" s="1125"/>
      <c r="B3253" s="1126"/>
      <c r="C3253" s="1127"/>
      <c r="D3253" s="1127"/>
      <c r="E3253" s="1126"/>
      <c r="F3253" s="811"/>
      <c r="G3253" s="1128"/>
      <c r="H3253" s="811"/>
      <c r="I3253" s="812"/>
    </row>
    <row r="3254" spans="1:9" s="786" customFormat="1" x14ac:dyDescent="0.25">
      <c r="A3254" s="1125"/>
      <c r="B3254" s="1126"/>
      <c r="C3254" s="1127"/>
      <c r="D3254" s="1127"/>
      <c r="E3254" s="1126"/>
      <c r="F3254" s="811"/>
      <c r="G3254" s="1128"/>
      <c r="H3254" s="811"/>
      <c r="I3254" s="812"/>
    </row>
    <row r="3255" spans="1:9" s="786" customFormat="1" x14ac:dyDescent="0.25">
      <c r="A3255" s="1125"/>
      <c r="B3255" s="1126"/>
      <c r="C3255" s="1127"/>
      <c r="D3255" s="1127"/>
      <c r="E3255" s="1126"/>
      <c r="F3255" s="811"/>
      <c r="G3255" s="1128"/>
      <c r="H3255" s="811"/>
      <c r="I3255" s="812"/>
    </row>
    <row r="3256" spans="1:9" s="786" customFormat="1" x14ac:dyDescent="0.25">
      <c r="A3256" s="1125"/>
      <c r="B3256" s="1126"/>
      <c r="C3256" s="1127"/>
      <c r="D3256" s="1127"/>
      <c r="E3256" s="1126"/>
      <c r="F3256" s="811"/>
      <c r="G3256" s="1128"/>
      <c r="H3256" s="811"/>
      <c r="I3256" s="812"/>
    </row>
    <row r="3257" spans="1:9" s="786" customFormat="1" x14ac:dyDescent="0.25">
      <c r="A3257" s="1125"/>
      <c r="B3257" s="1126"/>
      <c r="C3257" s="1127"/>
      <c r="D3257" s="1127"/>
      <c r="E3257" s="1126"/>
      <c r="F3257" s="811"/>
      <c r="G3257" s="1128"/>
      <c r="H3257" s="811"/>
      <c r="I3257" s="812"/>
    </row>
    <row r="3258" spans="1:9" s="786" customFormat="1" x14ac:dyDescent="0.25">
      <c r="A3258" s="1125"/>
      <c r="B3258" s="1126"/>
      <c r="C3258" s="1127"/>
      <c r="D3258" s="1127"/>
      <c r="E3258" s="1126"/>
      <c r="F3258" s="811"/>
      <c r="G3258" s="1128"/>
      <c r="H3258" s="811"/>
      <c r="I3258" s="812"/>
    </row>
    <row r="3259" spans="1:9" s="786" customFormat="1" x14ac:dyDescent="0.25">
      <c r="A3259" s="1125"/>
      <c r="B3259" s="1126"/>
      <c r="C3259" s="1127"/>
      <c r="D3259" s="1127"/>
      <c r="E3259" s="1126"/>
      <c r="F3259" s="811"/>
      <c r="G3259" s="1128"/>
      <c r="H3259" s="811"/>
      <c r="I3259" s="812"/>
    </row>
    <row r="3260" spans="1:9" s="786" customFormat="1" x14ac:dyDescent="0.25">
      <c r="A3260" s="1125"/>
      <c r="B3260" s="1126"/>
      <c r="C3260" s="1127"/>
      <c r="D3260" s="1127"/>
      <c r="E3260" s="1126"/>
      <c r="F3260" s="811"/>
      <c r="G3260" s="1128"/>
      <c r="H3260" s="811"/>
      <c r="I3260" s="812"/>
    </row>
    <row r="3261" spans="1:9" s="786" customFormat="1" x14ac:dyDescent="0.25">
      <c r="A3261" s="1125"/>
      <c r="B3261" s="1126"/>
      <c r="C3261" s="1127"/>
      <c r="D3261" s="1127"/>
      <c r="E3261" s="1126"/>
      <c r="F3261" s="811"/>
      <c r="G3261" s="1128"/>
      <c r="H3261" s="811"/>
      <c r="I3261" s="812"/>
    </row>
    <row r="3262" spans="1:9" s="786" customFormat="1" x14ac:dyDescent="0.25">
      <c r="A3262" s="1125"/>
      <c r="B3262" s="1126"/>
      <c r="C3262" s="1127"/>
      <c r="D3262" s="1127"/>
      <c r="E3262" s="1126"/>
      <c r="F3262" s="811"/>
      <c r="G3262" s="1128"/>
      <c r="H3262" s="811"/>
      <c r="I3262" s="812"/>
    </row>
    <row r="3263" spans="1:9" s="786" customFormat="1" x14ac:dyDescent="0.25">
      <c r="A3263" s="1125"/>
      <c r="B3263" s="1126"/>
      <c r="C3263" s="1127"/>
      <c r="D3263" s="1127"/>
      <c r="E3263" s="1126"/>
      <c r="F3263" s="811"/>
      <c r="G3263" s="1128"/>
      <c r="H3263" s="811"/>
      <c r="I3263" s="812"/>
    </row>
    <row r="3264" spans="1:9" s="786" customFormat="1" x14ac:dyDescent="0.25">
      <c r="A3264" s="1125"/>
      <c r="B3264" s="1126"/>
      <c r="C3264" s="1127"/>
      <c r="D3264" s="1127"/>
      <c r="E3264" s="1126"/>
      <c r="F3264" s="811"/>
      <c r="G3264" s="1128"/>
      <c r="H3264" s="811"/>
      <c r="I3264" s="812"/>
    </row>
    <row r="3265" spans="1:9" s="786" customFormat="1" x14ac:dyDescent="0.25">
      <c r="A3265" s="1125"/>
      <c r="B3265" s="1126"/>
      <c r="C3265" s="1127"/>
      <c r="D3265" s="1127"/>
      <c r="E3265" s="1126"/>
      <c r="F3265" s="811"/>
      <c r="G3265" s="1128"/>
      <c r="H3265" s="811"/>
      <c r="I3265" s="812"/>
    </row>
    <row r="3266" spans="1:9" s="786" customFormat="1" x14ac:dyDescent="0.25">
      <c r="A3266" s="1125"/>
      <c r="B3266" s="1126"/>
      <c r="C3266" s="1127"/>
      <c r="D3266" s="1127"/>
      <c r="E3266" s="1126"/>
      <c r="F3266" s="811"/>
      <c r="G3266" s="1128"/>
      <c r="H3266" s="811"/>
      <c r="I3266" s="812"/>
    </row>
    <row r="3267" spans="1:9" s="786" customFormat="1" x14ac:dyDescent="0.25">
      <c r="A3267" s="1125"/>
      <c r="B3267" s="1126"/>
      <c r="C3267" s="1127"/>
      <c r="D3267" s="1127"/>
      <c r="E3267" s="1126"/>
      <c r="F3267" s="811"/>
      <c r="G3267" s="1128"/>
      <c r="H3267" s="811"/>
      <c r="I3267" s="812"/>
    </row>
    <row r="3268" spans="1:9" s="786" customFormat="1" x14ac:dyDescent="0.25">
      <c r="A3268" s="1125"/>
      <c r="B3268" s="1126"/>
      <c r="C3268" s="1127"/>
      <c r="D3268" s="1127"/>
      <c r="E3268" s="1126"/>
      <c r="F3268" s="811"/>
      <c r="G3268" s="1128"/>
      <c r="H3268" s="811"/>
      <c r="I3268" s="812"/>
    </row>
    <row r="3269" spans="1:9" s="786" customFormat="1" x14ac:dyDescent="0.25">
      <c r="A3269" s="1125"/>
      <c r="B3269" s="1126"/>
      <c r="C3269" s="1127"/>
      <c r="D3269" s="1127"/>
      <c r="E3269" s="1126"/>
      <c r="F3269" s="811"/>
      <c r="G3269" s="1128"/>
      <c r="H3269" s="811"/>
      <c r="I3269" s="812"/>
    </row>
    <row r="3270" spans="1:9" s="786" customFormat="1" x14ac:dyDescent="0.25">
      <c r="A3270" s="1125"/>
      <c r="B3270" s="1126"/>
      <c r="C3270" s="1127"/>
      <c r="D3270" s="1127"/>
      <c r="E3270" s="1126"/>
      <c r="F3270" s="811"/>
      <c r="G3270" s="1128"/>
      <c r="H3270" s="811"/>
      <c r="I3270" s="812"/>
    </row>
    <row r="3271" spans="1:9" s="786" customFormat="1" x14ac:dyDescent="0.25">
      <c r="A3271" s="1125"/>
      <c r="B3271" s="1126"/>
      <c r="C3271" s="1127"/>
      <c r="D3271" s="1127"/>
      <c r="E3271" s="1126"/>
      <c r="F3271" s="811"/>
      <c r="G3271" s="1128"/>
      <c r="H3271" s="811"/>
      <c r="I3271" s="812"/>
    </row>
    <row r="3272" spans="1:9" s="786" customFormat="1" x14ac:dyDescent="0.25">
      <c r="A3272" s="1125"/>
      <c r="B3272" s="1126"/>
      <c r="C3272" s="1127"/>
      <c r="D3272" s="1127"/>
      <c r="E3272" s="1126"/>
      <c r="F3272" s="811"/>
      <c r="G3272" s="1128"/>
      <c r="H3272" s="811"/>
      <c r="I3272" s="812"/>
    </row>
    <row r="3273" spans="1:9" s="786" customFormat="1" x14ac:dyDescent="0.25">
      <c r="A3273" s="1125"/>
      <c r="B3273" s="1126"/>
      <c r="C3273" s="1127"/>
      <c r="D3273" s="1127"/>
      <c r="E3273" s="1126"/>
      <c r="F3273" s="811"/>
      <c r="G3273" s="1128"/>
      <c r="H3273" s="811"/>
      <c r="I3273" s="812"/>
    </row>
    <row r="3274" spans="1:9" s="786" customFormat="1" x14ac:dyDescent="0.25">
      <c r="A3274" s="1125"/>
      <c r="B3274" s="1126"/>
      <c r="C3274" s="1127"/>
      <c r="D3274" s="1127"/>
      <c r="E3274" s="1126"/>
      <c r="F3274" s="811"/>
      <c r="G3274" s="1128"/>
      <c r="H3274" s="811"/>
      <c r="I3274" s="812"/>
    </row>
    <row r="3275" spans="1:9" s="786" customFormat="1" x14ac:dyDescent="0.25">
      <c r="A3275" s="1125"/>
      <c r="B3275" s="1126"/>
      <c r="C3275" s="1127"/>
      <c r="D3275" s="1127"/>
      <c r="E3275" s="1126"/>
      <c r="F3275" s="811"/>
      <c r="G3275" s="1128"/>
      <c r="H3275" s="811"/>
      <c r="I3275" s="812"/>
    </row>
    <row r="3276" spans="1:9" s="786" customFormat="1" x14ac:dyDescent="0.25">
      <c r="A3276" s="1125"/>
      <c r="B3276" s="1126"/>
      <c r="C3276" s="1127"/>
      <c r="D3276" s="1127"/>
      <c r="E3276" s="1126"/>
      <c r="F3276" s="811"/>
      <c r="G3276" s="1128"/>
      <c r="H3276" s="811"/>
      <c r="I3276" s="812"/>
    </row>
    <row r="3277" spans="1:9" s="786" customFormat="1" x14ac:dyDescent="0.25">
      <c r="A3277" s="1125"/>
      <c r="B3277" s="1126"/>
      <c r="C3277" s="1127"/>
      <c r="D3277" s="1127"/>
      <c r="E3277" s="1126"/>
      <c r="F3277" s="811"/>
      <c r="G3277" s="1128"/>
      <c r="H3277" s="811"/>
      <c r="I3277" s="812"/>
    </row>
    <row r="3278" spans="1:9" s="786" customFormat="1" x14ac:dyDescent="0.25">
      <c r="A3278" s="1125"/>
      <c r="B3278" s="1126"/>
      <c r="C3278" s="1127"/>
      <c r="D3278" s="1127"/>
      <c r="E3278" s="1126"/>
      <c r="F3278" s="811"/>
      <c r="G3278" s="1128"/>
      <c r="H3278" s="811"/>
      <c r="I3278" s="812"/>
    </row>
    <row r="3279" spans="1:9" s="786" customFormat="1" x14ac:dyDescent="0.25">
      <c r="A3279" s="1125"/>
      <c r="B3279" s="1126"/>
      <c r="C3279" s="1127"/>
      <c r="D3279" s="1127"/>
      <c r="E3279" s="1126"/>
      <c r="F3279" s="811"/>
      <c r="G3279" s="1128"/>
      <c r="H3279" s="811"/>
      <c r="I3279" s="812"/>
    </row>
    <row r="3280" spans="1:9" s="786" customFormat="1" x14ac:dyDescent="0.25">
      <c r="A3280" s="1125"/>
      <c r="B3280" s="1126"/>
      <c r="C3280" s="1127"/>
      <c r="D3280" s="1127"/>
      <c r="E3280" s="1126"/>
      <c r="F3280" s="811"/>
      <c r="G3280" s="1128"/>
      <c r="H3280" s="811"/>
      <c r="I3280" s="812"/>
    </row>
    <row r="3281" spans="1:9" s="786" customFormat="1" x14ac:dyDescent="0.25">
      <c r="A3281" s="1125"/>
      <c r="B3281" s="1126"/>
      <c r="C3281" s="1127"/>
      <c r="D3281" s="1127"/>
      <c r="E3281" s="1126"/>
      <c r="F3281" s="811"/>
      <c r="G3281" s="1128"/>
      <c r="H3281" s="811"/>
      <c r="I3281" s="812"/>
    </row>
    <row r="3282" spans="1:9" s="786" customFormat="1" x14ac:dyDescent="0.25">
      <c r="A3282" s="1125"/>
      <c r="B3282" s="1126"/>
      <c r="C3282" s="1127"/>
      <c r="D3282" s="1127"/>
      <c r="E3282" s="1126"/>
      <c r="F3282" s="811"/>
      <c r="G3282" s="1128"/>
      <c r="H3282" s="811"/>
      <c r="I3282" s="812"/>
    </row>
    <row r="3283" spans="1:9" s="786" customFormat="1" x14ac:dyDescent="0.25">
      <c r="A3283" s="1125"/>
      <c r="B3283" s="1126"/>
      <c r="C3283" s="1127"/>
      <c r="D3283" s="1127"/>
      <c r="E3283" s="1126"/>
      <c r="F3283" s="811"/>
      <c r="G3283" s="1128"/>
      <c r="H3283" s="811"/>
      <c r="I3283" s="812"/>
    </row>
    <row r="3284" spans="1:9" s="786" customFormat="1" x14ac:dyDescent="0.25">
      <c r="A3284" s="1125"/>
      <c r="B3284" s="1126"/>
      <c r="C3284" s="1127"/>
      <c r="D3284" s="1127"/>
      <c r="E3284" s="1126"/>
      <c r="F3284" s="811"/>
      <c r="G3284" s="1128"/>
      <c r="H3284" s="811"/>
      <c r="I3284" s="812"/>
    </row>
    <row r="3285" spans="1:9" s="786" customFormat="1" x14ac:dyDescent="0.25">
      <c r="A3285" s="1125"/>
      <c r="B3285" s="1126"/>
      <c r="C3285" s="1127"/>
      <c r="D3285" s="1127"/>
      <c r="E3285" s="1126"/>
      <c r="F3285" s="811"/>
      <c r="G3285" s="1128"/>
      <c r="H3285" s="811"/>
      <c r="I3285" s="812"/>
    </row>
    <row r="3286" spans="1:9" s="786" customFormat="1" x14ac:dyDescent="0.25">
      <c r="A3286" s="1125"/>
      <c r="B3286" s="1126"/>
      <c r="C3286" s="1127"/>
      <c r="D3286" s="1127"/>
      <c r="E3286" s="1126"/>
      <c r="F3286" s="811"/>
      <c r="G3286" s="1128"/>
      <c r="H3286" s="811"/>
      <c r="I3286" s="812"/>
    </row>
    <row r="3287" spans="1:9" s="786" customFormat="1" x14ac:dyDescent="0.25">
      <c r="A3287" s="1125"/>
      <c r="B3287" s="1126"/>
      <c r="C3287" s="1127"/>
      <c r="D3287" s="1127"/>
      <c r="E3287" s="1126"/>
      <c r="F3287" s="811"/>
      <c r="G3287" s="1128"/>
      <c r="H3287" s="811"/>
      <c r="I3287" s="812"/>
    </row>
    <row r="3288" spans="1:9" s="786" customFormat="1" x14ac:dyDescent="0.25">
      <c r="A3288" s="1125"/>
      <c r="B3288" s="1126"/>
      <c r="C3288" s="1127"/>
      <c r="D3288" s="1127"/>
      <c r="E3288" s="1126"/>
      <c r="F3288" s="811"/>
      <c r="G3288" s="1128"/>
      <c r="H3288" s="811"/>
      <c r="I3288" s="812"/>
    </row>
    <row r="3289" spans="1:9" s="786" customFormat="1" x14ac:dyDescent="0.25">
      <c r="A3289" s="1125"/>
      <c r="B3289" s="1126"/>
      <c r="C3289" s="1127"/>
      <c r="D3289" s="1127"/>
      <c r="E3289" s="1126"/>
      <c r="F3289" s="811"/>
      <c r="G3289" s="1128"/>
      <c r="H3289" s="811"/>
      <c r="I3289" s="812"/>
    </row>
    <row r="3290" spans="1:9" s="786" customFormat="1" x14ac:dyDescent="0.25">
      <c r="A3290" s="1125"/>
      <c r="B3290" s="1126"/>
      <c r="C3290" s="1127"/>
      <c r="D3290" s="1127"/>
      <c r="E3290" s="1126"/>
      <c r="F3290" s="811"/>
      <c r="G3290" s="1128"/>
      <c r="H3290" s="811"/>
      <c r="I3290" s="812"/>
    </row>
    <row r="3291" spans="1:9" s="786" customFormat="1" x14ac:dyDescent="0.25">
      <c r="A3291" s="1125"/>
      <c r="B3291" s="1126"/>
      <c r="C3291" s="1127"/>
      <c r="D3291" s="1127"/>
      <c r="E3291" s="1126"/>
      <c r="F3291" s="811"/>
      <c r="G3291" s="1128"/>
      <c r="H3291" s="811"/>
      <c r="I3291" s="812"/>
    </row>
    <row r="3292" spans="1:9" s="786" customFormat="1" x14ac:dyDescent="0.25">
      <c r="A3292" s="1125"/>
      <c r="B3292" s="1126"/>
      <c r="C3292" s="1127"/>
      <c r="D3292" s="1127"/>
      <c r="E3292" s="1126"/>
      <c r="F3292" s="811"/>
      <c r="G3292" s="1128"/>
      <c r="H3292" s="811"/>
      <c r="I3292" s="812"/>
    </row>
    <row r="3293" spans="1:9" s="786" customFormat="1" x14ac:dyDescent="0.25">
      <c r="A3293" s="1125"/>
      <c r="B3293" s="1126"/>
      <c r="C3293" s="1127"/>
      <c r="D3293" s="1127"/>
      <c r="E3293" s="1126"/>
      <c r="F3293" s="811"/>
      <c r="G3293" s="1128"/>
      <c r="H3293" s="811"/>
      <c r="I3293" s="812"/>
    </row>
    <row r="3294" spans="1:9" s="786" customFormat="1" x14ac:dyDescent="0.25">
      <c r="A3294" s="1125"/>
      <c r="B3294" s="1126"/>
      <c r="C3294" s="1127"/>
      <c r="D3294" s="1127"/>
      <c r="E3294" s="1126"/>
      <c r="F3294" s="811"/>
      <c r="G3294" s="1128"/>
      <c r="H3294" s="811"/>
      <c r="I3294" s="812"/>
    </row>
    <row r="3295" spans="1:9" s="786" customFormat="1" x14ac:dyDescent="0.25">
      <c r="A3295" s="1125"/>
      <c r="B3295" s="1126"/>
      <c r="C3295" s="1127"/>
      <c r="D3295" s="1127"/>
      <c r="E3295" s="1126"/>
      <c r="F3295" s="811"/>
      <c r="G3295" s="1128"/>
      <c r="H3295" s="811"/>
      <c r="I3295" s="812"/>
    </row>
    <row r="3296" spans="1:9" s="786" customFormat="1" x14ac:dyDescent="0.25">
      <c r="A3296" s="1125"/>
      <c r="B3296" s="1126"/>
      <c r="C3296" s="1127"/>
      <c r="D3296" s="1127"/>
      <c r="E3296" s="1126"/>
      <c r="F3296" s="811"/>
      <c r="G3296" s="1128"/>
      <c r="H3296" s="811"/>
      <c r="I3296" s="812"/>
    </row>
    <row r="3297" spans="1:9" s="786" customFormat="1" x14ac:dyDescent="0.25">
      <c r="A3297" s="1125"/>
      <c r="B3297" s="1126"/>
      <c r="C3297" s="1127"/>
      <c r="D3297" s="1127"/>
      <c r="E3297" s="1126"/>
      <c r="F3297" s="811"/>
      <c r="G3297" s="1128"/>
      <c r="H3297" s="811"/>
      <c r="I3297" s="812"/>
    </row>
    <row r="3298" spans="1:9" s="786" customFormat="1" x14ac:dyDescent="0.25">
      <c r="A3298" s="1125"/>
      <c r="B3298" s="1126"/>
      <c r="C3298" s="1127"/>
      <c r="D3298" s="1127"/>
      <c r="E3298" s="1126"/>
      <c r="F3298" s="811"/>
      <c r="G3298" s="1128"/>
      <c r="H3298" s="811"/>
      <c r="I3298" s="812"/>
    </row>
    <row r="3299" spans="1:9" s="786" customFormat="1" x14ac:dyDescent="0.25">
      <c r="A3299" s="1125"/>
      <c r="B3299" s="1126"/>
      <c r="C3299" s="1127"/>
      <c r="D3299" s="1127"/>
      <c r="E3299" s="1126"/>
      <c r="F3299" s="811"/>
      <c r="G3299" s="1128"/>
      <c r="H3299" s="811"/>
      <c r="I3299" s="812"/>
    </row>
    <row r="3300" spans="1:9" s="786" customFormat="1" x14ac:dyDescent="0.25">
      <c r="A3300" s="1125"/>
      <c r="B3300" s="1126"/>
      <c r="C3300" s="1127"/>
      <c r="D3300" s="1127"/>
      <c r="E3300" s="1126"/>
      <c r="F3300" s="811"/>
      <c r="G3300" s="1128"/>
      <c r="H3300" s="811"/>
      <c r="I3300" s="812"/>
    </row>
    <row r="3301" spans="1:9" s="786" customFormat="1" x14ac:dyDescent="0.25">
      <c r="A3301" s="1125"/>
      <c r="B3301" s="1126"/>
      <c r="C3301" s="1127"/>
      <c r="D3301" s="1127"/>
      <c r="E3301" s="1126"/>
      <c r="F3301" s="811"/>
      <c r="G3301" s="1128"/>
      <c r="H3301" s="811"/>
      <c r="I3301" s="812"/>
    </row>
    <row r="3302" spans="1:9" s="786" customFormat="1" x14ac:dyDescent="0.25">
      <c r="A3302" s="1125"/>
      <c r="B3302" s="1126"/>
      <c r="C3302" s="1127"/>
      <c r="D3302" s="1127"/>
      <c r="E3302" s="1126"/>
      <c r="F3302" s="811"/>
      <c r="G3302" s="1128"/>
      <c r="H3302" s="811"/>
      <c r="I3302" s="812"/>
    </row>
    <row r="3303" spans="1:9" s="786" customFormat="1" x14ac:dyDescent="0.25">
      <c r="A3303" s="1125"/>
      <c r="B3303" s="1126"/>
      <c r="C3303" s="1127"/>
      <c r="D3303" s="1127"/>
      <c r="E3303" s="1126"/>
      <c r="F3303" s="811"/>
      <c r="G3303" s="1128"/>
      <c r="H3303" s="811"/>
      <c r="I3303" s="812"/>
    </row>
    <row r="3304" spans="1:9" s="786" customFormat="1" x14ac:dyDescent="0.25">
      <c r="A3304" s="1125"/>
      <c r="B3304" s="1126"/>
      <c r="C3304" s="1127"/>
      <c r="D3304" s="1127"/>
      <c r="E3304" s="1126"/>
      <c r="F3304" s="811"/>
      <c r="G3304" s="1128"/>
      <c r="H3304" s="811"/>
      <c r="I3304" s="812"/>
    </row>
    <row r="3305" spans="1:9" s="786" customFormat="1" x14ac:dyDescent="0.25">
      <c r="A3305" s="1125"/>
      <c r="B3305" s="1126"/>
      <c r="C3305" s="1127"/>
      <c r="D3305" s="1127"/>
      <c r="E3305" s="1126"/>
      <c r="F3305" s="811"/>
      <c r="G3305" s="1128"/>
      <c r="H3305" s="811"/>
      <c r="I3305" s="812"/>
    </row>
    <row r="3306" spans="1:9" s="786" customFormat="1" x14ac:dyDescent="0.25">
      <c r="A3306" s="1125"/>
      <c r="B3306" s="1126"/>
      <c r="C3306" s="1127"/>
      <c r="D3306" s="1127"/>
      <c r="E3306" s="1126"/>
      <c r="F3306" s="811"/>
      <c r="G3306" s="1128"/>
      <c r="H3306" s="811"/>
      <c r="I3306" s="812"/>
    </row>
    <row r="3307" spans="1:9" s="786" customFormat="1" x14ac:dyDescent="0.25">
      <c r="A3307" s="1125"/>
      <c r="B3307" s="1126"/>
      <c r="C3307" s="1127"/>
      <c r="D3307" s="1127"/>
      <c r="E3307" s="1126"/>
      <c r="F3307" s="811"/>
      <c r="G3307" s="1128"/>
      <c r="H3307" s="811"/>
      <c r="I3307" s="812"/>
    </row>
    <row r="3308" spans="1:9" s="786" customFormat="1" x14ac:dyDescent="0.25">
      <c r="A3308" s="1125"/>
      <c r="B3308" s="1126"/>
      <c r="C3308" s="1127"/>
      <c r="D3308" s="1127"/>
      <c r="E3308" s="1126"/>
      <c r="F3308" s="811"/>
      <c r="G3308" s="1128"/>
      <c r="H3308" s="811"/>
      <c r="I3308" s="812"/>
    </row>
    <row r="3309" spans="1:9" s="786" customFormat="1" x14ac:dyDescent="0.25">
      <c r="A3309" s="1125"/>
      <c r="B3309" s="1126"/>
      <c r="C3309" s="1127"/>
      <c r="D3309" s="1127"/>
      <c r="E3309" s="1126"/>
      <c r="F3309" s="811"/>
      <c r="G3309" s="1128"/>
      <c r="H3309" s="811"/>
      <c r="I3309" s="812"/>
    </row>
    <row r="3310" spans="1:9" s="786" customFormat="1" x14ac:dyDescent="0.25">
      <c r="A3310" s="1125"/>
      <c r="B3310" s="1126"/>
      <c r="C3310" s="1127"/>
      <c r="D3310" s="1127"/>
      <c r="E3310" s="1126"/>
      <c r="F3310" s="811"/>
      <c r="G3310" s="1128"/>
      <c r="H3310" s="811"/>
      <c r="I3310" s="812"/>
    </row>
    <row r="3311" spans="1:9" s="786" customFormat="1" x14ac:dyDescent="0.25">
      <c r="A3311" s="1125"/>
      <c r="B3311" s="1126"/>
      <c r="C3311" s="1127"/>
      <c r="D3311" s="1127"/>
      <c r="E3311" s="1126"/>
      <c r="F3311" s="811"/>
      <c r="G3311" s="1128"/>
      <c r="H3311" s="811"/>
      <c r="I3311" s="812"/>
    </row>
    <row r="3312" spans="1:9" s="786" customFormat="1" x14ac:dyDescent="0.25">
      <c r="A3312" s="1125"/>
      <c r="B3312" s="1126"/>
      <c r="C3312" s="1127"/>
      <c r="D3312" s="1127"/>
      <c r="E3312" s="1126"/>
      <c r="F3312" s="811"/>
      <c r="G3312" s="1128"/>
      <c r="H3312" s="811"/>
      <c r="I3312" s="812"/>
    </row>
    <row r="3313" spans="1:9" s="786" customFormat="1" x14ac:dyDescent="0.25">
      <c r="A3313" s="1125"/>
      <c r="B3313" s="1126"/>
      <c r="C3313" s="1127"/>
      <c r="D3313" s="1127"/>
      <c r="E3313" s="1126"/>
      <c r="F3313" s="811"/>
      <c r="G3313" s="1128"/>
      <c r="H3313" s="811"/>
      <c r="I3313" s="812"/>
    </row>
    <row r="3314" spans="1:9" s="786" customFormat="1" x14ac:dyDescent="0.25">
      <c r="A3314" s="1125"/>
      <c r="B3314" s="1126"/>
      <c r="C3314" s="1127"/>
      <c r="D3314" s="1127"/>
      <c r="E3314" s="1126"/>
      <c r="F3314" s="811"/>
      <c r="G3314" s="1128"/>
      <c r="H3314" s="811"/>
      <c r="I3314" s="812"/>
    </row>
    <row r="3315" spans="1:9" s="786" customFormat="1" x14ac:dyDescent="0.25">
      <c r="A3315" s="1125"/>
      <c r="B3315" s="1126"/>
      <c r="C3315" s="1127"/>
      <c r="D3315" s="1127"/>
      <c r="E3315" s="1126"/>
      <c r="F3315" s="811"/>
      <c r="G3315" s="1128"/>
      <c r="H3315" s="811"/>
      <c r="I3315" s="812"/>
    </row>
    <row r="3316" spans="1:9" s="786" customFormat="1" x14ac:dyDescent="0.25">
      <c r="A3316" s="1125"/>
      <c r="B3316" s="1126"/>
      <c r="C3316" s="1127"/>
      <c r="D3316" s="1127"/>
      <c r="E3316" s="1126"/>
      <c r="F3316" s="811"/>
      <c r="G3316" s="1128"/>
      <c r="H3316" s="811"/>
      <c r="I3316" s="812"/>
    </row>
    <row r="3317" spans="1:9" s="786" customFormat="1" x14ac:dyDescent="0.25">
      <c r="A3317" s="1125"/>
      <c r="B3317" s="1126"/>
      <c r="C3317" s="1127"/>
      <c r="D3317" s="1127"/>
      <c r="E3317" s="1126"/>
      <c r="F3317" s="811"/>
      <c r="G3317" s="1128"/>
      <c r="H3317" s="811"/>
      <c r="I3317" s="812"/>
    </row>
    <row r="3318" spans="1:9" s="786" customFormat="1" x14ac:dyDescent="0.25">
      <c r="A3318" s="1125"/>
      <c r="B3318" s="1126"/>
      <c r="C3318" s="1127"/>
      <c r="D3318" s="1127"/>
      <c r="E3318" s="1126"/>
      <c r="F3318" s="811"/>
      <c r="G3318" s="1128"/>
      <c r="H3318" s="811"/>
      <c r="I3318" s="812"/>
    </row>
    <row r="3319" spans="1:9" s="786" customFormat="1" x14ac:dyDescent="0.25">
      <c r="A3319" s="1125"/>
      <c r="B3319" s="1126"/>
      <c r="C3319" s="1127"/>
      <c r="D3319" s="1127"/>
      <c r="E3319" s="1126"/>
      <c r="F3319" s="811"/>
      <c r="G3319" s="1128"/>
      <c r="H3319" s="811"/>
      <c r="I3319" s="812"/>
    </row>
    <row r="3320" spans="1:9" s="786" customFormat="1" x14ac:dyDescent="0.25">
      <c r="A3320" s="1125"/>
      <c r="B3320" s="1126"/>
      <c r="C3320" s="1127"/>
      <c r="D3320" s="1127"/>
      <c r="E3320" s="1126"/>
      <c r="F3320" s="811"/>
      <c r="G3320" s="1128"/>
      <c r="H3320" s="811"/>
      <c r="I3320" s="812"/>
    </row>
    <row r="3321" spans="1:9" s="786" customFormat="1" x14ac:dyDescent="0.25">
      <c r="A3321" s="1125"/>
      <c r="B3321" s="1126"/>
      <c r="C3321" s="1127"/>
      <c r="D3321" s="1127"/>
      <c r="E3321" s="1126"/>
      <c r="F3321" s="811"/>
      <c r="G3321" s="1128"/>
      <c r="H3321" s="811"/>
      <c r="I3321" s="812"/>
    </row>
    <row r="3322" spans="1:9" s="786" customFormat="1" x14ac:dyDescent="0.25">
      <c r="A3322" s="1125"/>
      <c r="B3322" s="1126"/>
      <c r="C3322" s="1127"/>
      <c r="D3322" s="1127"/>
      <c r="E3322" s="1126"/>
      <c r="F3322" s="811"/>
      <c r="G3322" s="1128"/>
      <c r="H3322" s="811"/>
      <c r="I3322" s="812"/>
    </row>
    <row r="3323" spans="1:9" s="786" customFormat="1" x14ac:dyDescent="0.25">
      <c r="A3323" s="1125"/>
      <c r="B3323" s="1126"/>
      <c r="C3323" s="1127"/>
      <c r="D3323" s="1127"/>
      <c r="E3323" s="1126"/>
      <c r="F3323" s="811"/>
      <c r="G3323" s="1128"/>
      <c r="H3323" s="811"/>
      <c r="I3323" s="812"/>
    </row>
    <row r="3324" spans="1:9" s="786" customFormat="1" x14ac:dyDescent="0.25">
      <c r="A3324" s="1125"/>
      <c r="B3324" s="1126"/>
      <c r="C3324" s="1127"/>
      <c r="D3324" s="1127"/>
      <c r="E3324" s="1126"/>
      <c r="F3324" s="811"/>
      <c r="G3324" s="1128"/>
      <c r="H3324" s="811"/>
      <c r="I3324" s="812"/>
    </row>
    <row r="3325" spans="1:9" s="786" customFormat="1" x14ac:dyDescent="0.25">
      <c r="A3325" s="1125"/>
      <c r="B3325" s="1126"/>
      <c r="C3325" s="1127"/>
      <c r="D3325" s="1127"/>
      <c r="E3325" s="1126"/>
      <c r="F3325" s="811"/>
      <c r="G3325" s="1128"/>
      <c r="H3325" s="811"/>
      <c r="I3325" s="812"/>
    </row>
    <row r="3326" spans="1:9" s="786" customFormat="1" x14ac:dyDescent="0.25">
      <c r="A3326" s="1125"/>
      <c r="B3326" s="1126"/>
      <c r="C3326" s="1127"/>
      <c r="D3326" s="1127"/>
      <c r="E3326" s="1126"/>
      <c r="F3326" s="811"/>
      <c r="G3326" s="1128"/>
      <c r="H3326" s="811"/>
      <c r="I3326" s="812"/>
    </row>
    <row r="3327" spans="1:9" s="786" customFormat="1" x14ac:dyDescent="0.25">
      <c r="A3327" s="1125"/>
      <c r="B3327" s="1126"/>
      <c r="C3327" s="1127"/>
      <c r="D3327" s="1127"/>
      <c r="E3327" s="1126"/>
      <c r="F3327" s="811"/>
      <c r="G3327" s="1128"/>
      <c r="H3327" s="811"/>
      <c r="I3327" s="812"/>
    </row>
    <row r="3328" spans="1:9" s="786" customFormat="1" x14ac:dyDescent="0.25">
      <c r="A3328" s="1125"/>
      <c r="B3328" s="1126"/>
      <c r="C3328" s="1127"/>
      <c r="D3328" s="1127"/>
      <c r="E3328" s="1126"/>
      <c r="F3328" s="811"/>
      <c r="G3328" s="1128"/>
      <c r="H3328" s="811"/>
      <c r="I3328" s="812"/>
    </row>
    <row r="3329" spans="1:9" s="786" customFormat="1" x14ac:dyDescent="0.25">
      <c r="A3329" s="1125"/>
      <c r="B3329" s="1126"/>
      <c r="C3329" s="1127"/>
      <c r="D3329" s="1127"/>
      <c r="E3329" s="1126"/>
      <c r="F3329" s="811"/>
      <c r="G3329" s="1128"/>
      <c r="H3329" s="811"/>
      <c r="I3329" s="812"/>
    </row>
    <row r="3330" spans="1:9" s="786" customFormat="1" x14ac:dyDescent="0.25">
      <c r="A3330" s="1125"/>
      <c r="B3330" s="1126"/>
      <c r="C3330" s="1127"/>
      <c r="D3330" s="1127"/>
      <c r="E3330" s="1126"/>
      <c r="F3330" s="811"/>
      <c r="G3330" s="1128"/>
      <c r="H3330" s="811"/>
      <c r="I3330" s="812"/>
    </row>
    <row r="3331" spans="1:9" s="786" customFormat="1" x14ac:dyDescent="0.25">
      <c r="A3331" s="1125"/>
      <c r="B3331" s="1126"/>
      <c r="C3331" s="1127"/>
      <c r="D3331" s="1127"/>
      <c r="E3331" s="1126"/>
      <c r="F3331" s="811"/>
      <c r="G3331" s="1128"/>
      <c r="H3331" s="811"/>
      <c r="I3331" s="812"/>
    </row>
    <row r="3332" spans="1:9" s="786" customFormat="1" x14ac:dyDescent="0.25">
      <c r="A3332" s="1125"/>
      <c r="B3332" s="1126"/>
      <c r="C3332" s="1127"/>
      <c r="D3332" s="1127"/>
      <c r="E3332" s="1126"/>
      <c r="F3332" s="811"/>
      <c r="G3332" s="1128"/>
      <c r="H3332" s="811"/>
      <c r="I3332" s="812"/>
    </row>
    <row r="3333" spans="1:9" s="786" customFormat="1" x14ac:dyDescent="0.25">
      <c r="A3333" s="1125"/>
      <c r="B3333" s="1126"/>
      <c r="C3333" s="1127"/>
      <c r="D3333" s="1127"/>
      <c r="E3333" s="1126"/>
      <c r="F3333" s="811"/>
      <c r="G3333" s="1128"/>
      <c r="H3333" s="811"/>
      <c r="I3333" s="812"/>
    </row>
    <row r="3334" spans="1:9" s="786" customFormat="1" x14ac:dyDescent="0.25">
      <c r="A3334" s="1125"/>
      <c r="B3334" s="1126"/>
      <c r="C3334" s="1127"/>
      <c r="D3334" s="1127"/>
      <c r="E3334" s="1126"/>
      <c r="F3334" s="811"/>
      <c r="G3334" s="1128"/>
      <c r="H3334" s="811"/>
      <c r="I3334" s="812"/>
    </row>
    <row r="3335" spans="1:9" s="786" customFormat="1" x14ac:dyDescent="0.25">
      <c r="A3335" s="1125"/>
      <c r="B3335" s="1126"/>
      <c r="C3335" s="1127"/>
      <c r="D3335" s="1127"/>
      <c r="E3335" s="1126"/>
      <c r="F3335" s="811"/>
      <c r="G3335" s="1128"/>
      <c r="H3335" s="811"/>
      <c r="I3335" s="812"/>
    </row>
    <row r="3336" spans="1:9" s="786" customFormat="1" x14ac:dyDescent="0.25">
      <c r="A3336" s="1125"/>
      <c r="B3336" s="1126"/>
      <c r="C3336" s="1127"/>
      <c r="D3336" s="1127"/>
      <c r="E3336" s="1126"/>
      <c r="F3336" s="811"/>
      <c r="G3336" s="1128"/>
      <c r="H3336" s="811"/>
      <c r="I3336" s="812"/>
    </row>
    <row r="3337" spans="1:9" s="786" customFormat="1" x14ac:dyDescent="0.25">
      <c r="A3337" s="1125"/>
      <c r="B3337" s="1126"/>
      <c r="C3337" s="1127"/>
      <c r="D3337" s="1127"/>
      <c r="E3337" s="1126"/>
      <c r="F3337" s="811"/>
      <c r="G3337" s="1128"/>
      <c r="H3337" s="811"/>
      <c r="I3337" s="812"/>
    </row>
    <row r="3338" spans="1:9" s="786" customFormat="1" x14ac:dyDescent="0.25">
      <c r="A3338" s="1125"/>
      <c r="B3338" s="1126"/>
      <c r="C3338" s="1127"/>
      <c r="D3338" s="1127"/>
      <c r="E3338" s="1126"/>
      <c r="F3338" s="811"/>
      <c r="G3338" s="1128"/>
      <c r="H3338" s="811"/>
      <c r="I3338" s="812"/>
    </row>
    <row r="3339" spans="1:9" s="786" customFormat="1" x14ac:dyDescent="0.25">
      <c r="A3339" s="1125"/>
      <c r="B3339" s="1126"/>
      <c r="C3339" s="1127"/>
      <c r="D3339" s="1127"/>
      <c r="E3339" s="1126"/>
      <c r="F3339" s="811"/>
      <c r="G3339" s="1128"/>
      <c r="H3339" s="811"/>
      <c r="I3339" s="812"/>
    </row>
    <row r="3340" spans="1:9" s="786" customFormat="1" x14ac:dyDescent="0.25">
      <c r="A3340" s="1125"/>
      <c r="B3340" s="1126"/>
      <c r="C3340" s="1127"/>
      <c r="D3340" s="1127"/>
      <c r="E3340" s="1126"/>
      <c r="F3340" s="811"/>
      <c r="G3340" s="1128"/>
      <c r="H3340" s="811"/>
      <c r="I3340" s="812"/>
    </row>
    <row r="3341" spans="1:9" s="786" customFormat="1" x14ac:dyDescent="0.25">
      <c r="A3341" s="1125"/>
      <c r="B3341" s="1126"/>
      <c r="C3341" s="1127"/>
      <c r="D3341" s="1127"/>
      <c r="E3341" s="1126"/>
      <c r="F3341" s="811"/>
      <c r="G3341" s="1128"/>
      <c r="H3341" s="811"/>
      <c r="I3341" s="812"/>
    </row>
    <row r="3342" spans="1:9" s="786" customFormat="1" x14ac:dyDescent="0.25">
      <c r="A3342" s="1125"/>
      <c r="B3342" s="1126"/>
      <c r="C3342" s="1127"/>
      <c r="D3342" s="1127"/>
      <c r="E3342" s="1126"/>
      <c r="F3342" s="811"/>
      <c r="G3342" s="1128"/>
      <c r="H3342" s="811"/>
      <c r="I3342" s="812"/>
    </row>
    <row r="3343" spans="1:9" s="786" customFormat="1" x14ac:dyDescent="0.25">
      <c r="A3343" s="1125"/>
      <c r="B3343" s="1126"/>
      <c r="C3343" s="1127"/>
      <c r="D3343" s="1127"/>
      <c r="E3343" s="1126"/>
      <c r="F3343" s="811"/>
      <c r="G3343" s="1128"/>
      <c r="H3343" s="811"/>
      <c r="I3343" s="812"/>
    </row>
    <row r="3344" spans="1:9" s="786" customFormat="1" x14ac:dyDescent="0.25">
      <c r="A3344" s="1125"/>
      <c r="B3344" s="1126"/>
      <c r="C3344" s="1127"/>
      <c r="D3344" s="1127"/>
      <c r="E3344" s="1126"/>
      <c r="F3344" s="811"/>
      <c r="G3344" s="1128"/>
      <c r="H3344" s="811"/>
      <c r="I3344" s="812"/>
    </row>
    <row r="3345" spans="1:9" s="786" customFormat="1" x14ac:dyDescent="0.25">
      <c r="A3345" s="1125"/>
      <c r="B3345" s="1126"/>
      <c r="C3345" s="1127"/>
      <c r="D3345" s="1127"/>
      <c r="E3345" s="1126"/>
      <c r="F3345" s="811"/>
      <c r="G3345" s="1128"/>
      <c r="H3345" s="811"/>
      <c r="I3345" s="812"/>
    </row>
    <row r="3346" spans="1:9" s="786" customFormat="1" x14ac:dyDescent="0.25">
      <c r="A3346" s="1125"/>
      <c r="B3346" s="1126"/>
      <c r="C3346" s="1127"/>
      <c r="D3346" s="1127"/>
      <c r="E3346" s="1126"/>
      <c r="F3346" s="811"/>
      <c r="G3346" s="1128"/>
      <c r="H3346" s="811"/>
      <c r="I3346" s="812"/>
    </row>
    <row r="3347" spans="1:9" s="786" customFormat="1" x14ac:dyDescent="0.25">
      <c r="A3347" s="1125"/>
      <c r="B3347" s="1126"/>
      <c r="C3347" s="1127"/>
      <c r="D3347" s="1127"/>
      <c r="E3347" s="1126"/>
      <c r="F3347" s="811"/>
      <c r="G3347" s="1128"/>
      <c r="H3347" s="811"/>
      <c r="I3347" s="812"/>
    </row>
    <row r="3348" spans="1:9" s="786" customFormat="1" x14ac:dyDescent="0.25">
      <c r="A3348" s="1125"/>
      <c r="B3348" s="1126"/>
      <c r="C3348" s="1127"/>
      <c r="D3348" s="1127"/>
      <c r="E3348" s="1126"/>
      <c r="F3348" s="811"/>
      <c r="G3348" s="1128"/>
      <c r="H3348" s="811"/>
      <c r="I3348" s="812"/>
    </row>
    <row r="3349" spans="1:9" s="786" customFormat="1" x14ac:dyDescent="0.25">
      <c r="A3349" s="1125"/>
      <c r="B3349" s="1126"/>
      <c r="C3349" s="1127"/>
      <c r="D3349" s="1127"/>
      <c r="E3349" s="1126"/>
      <c r="F3349" s="811"/>
      <c r="G3349" s="1128"/>
      <c r="H3349" s="811"/>
      <c r="I3349" s="812"/>
    </row>
    <row r="3350" spans="1:9" s="786" customFormat="1" x14ac:dyDescent="0.25">
      <c r="A3350" s="1125"/>
      <c r="B3350" s="1126"/>
      <c r="C3350" s="1127"/>
      <c r="D3350" s="1127"/>
      <c r="E3350" s="1126"/>
      <c r="F3350" s="811"/>
      <c r="G3350" s="1128"/>
      <c r="H3350" s="811"/>
      <c r="I3350" s="812"/>
    </row>
    <row r="3351" spans="1:9" s="786" customFormat="1" x14ac:dyDescent="0.25">
      <c r="A3351" s="1125"/>
      <c r="B3351" s="1126"/>
      <c r="C3351" s="1127"/>
      <c r="D3351" s="1127"/>
      <c r="E3351" s="1126"/>
      <c r="F3351" s="811"/>
      <c r="G3351" s="1128"/>
      <c r="H3351" s="811"/>
      <c r="I3351" s="812"/>
    </row>
    <row r="3352" spans="1:9" s="786" customFormat="1" x14ac:dyDescent="0.25">
      <c r="A3352" s="1125"/>
      <c r="B3352" s="1126"/>
      <c r="C3352" s="1127"/>
      <c r="D3352" s="1127"/>
      <c r="E3352" s="1126"/>
      <c r="F3352" s="811"/>
      <c r="G3352" s="1128"/>
      <c r="H3352" s="811"/>
      <c r="I3352" s="812"/>
    </row>
    <row r="3353" spans="1:9" s="786" customFormat="1" x14ac:dyDescent="0.25">
      <c r="A3353" s="1125"/>
      <c r="B3353" s="1126"/>
      <c r="C3353" s="1127"/>
      <c r="D3353" s="1127"/>
      <c r="E3353" s="1126"/>
      <c r="F3353" s="811"/>
      <c r="G3353" s="1128"/>
      <c r="H3353" s="811"/>
      <c r="I3353" s="812"/>
    </row>
    <row r="3354" spans="1:9" s="786" customFormat="1" x14ac:dyDescent="0.25">
      <c r="A3354" s="1125"/>
      <c r="B3354" s="1126"/>
      <c r="C3354" s="1127"/>
      <c r="D3354" s="1127"/>
      <c r="E3354" s="1126"/>
      <c r="F3354" s="811"/>
      <c r="G3354" s="1128"/>
      <c r="H3354" s="811"/>
      <c r="I3354" s="812"/>
    </row>
    <row r="3355" spans="1:9" s="786" customFormat="1" x14ac:dyDescent="0.25">
      <c r="A3355" s="1125"/>
      <c r="B3355" s="1126"/>
      <c r="C3355" s="1127"/>
      <c r="D3355" s="1127"/>
      <c r="E3355" s="1126"/>
      <c r="F3355" s="811"/>
      <c r="G3355" s="1128"/>
      <c r="H3355" s="811"/>
      <c r="I3355" s="812"/>
    </row>
    <row r="3356" spans="1:9" s="786" customFormat="1" x14ac:dyDescent="0.25">
      <c r="A3356" s="1125"/>
      <c r="B3356" s="1126"/>
      <c r="C3356" s="1127"/>
      <c r="D3356" s="1127"/>
      <c r="E3356" s="1126"/>
      <c r="F3356" s="811"/>
      <c r="G3356" s="1128"/>
      <c r="H3356" s="811"/>
      <c r="I3356" s="812"/>
    </row>
    <row r="3357" spans="1:9" s="786" customFormat="1" x14ac:dyDescent="0.25">
      <c r="A3357" s="1125"/>
      <c r="B3357" s="1126"/>
      <c r="C3357" s="1127"/>
      <c r="D3357" s="1127"/>
      <c r="E3357" s="1126"/>
      <c r="F3357" s="811"/>
      <c r="G3357" s="1128"/>
      <c r="H3357" s="811"/>
      <c r="I3357" s="812"/>
    </row>
    <row r="3358" spans="1:9" s="786" customFormat="1" x14ac:dyDescent="0.25">
      <c r="A3358" s="1125"/>
      <c r="B3358" s="1126"/>
      <c r="C3358" s="1127"/>
      <c r="D3358" s="1127"/>
      <c r="E3358" s="1126"/>
      <c r="F3358" s="811"/>
      <c r="G3358" s="1128"/>
      <c r="H3358" s="811"/>
      <c r="I3358" s="812"/>
    </row>
    <row r="3359" spans="1:9" s="786" customFormat="1" x14ac:dyDescent="0.25">
      <c r="A3359" s="1125"/>
      <c r="B3359" s="1126"/>
      <c r="C3359" s="1127"/>
      <c r="D3359" s="1127"/>
      <c r="E3359" s="1126"/>
      <c r="F3359" s="811"/>
      <c r="G3359" s="1128"/>
      <c r="H3359" s="811"/>
      <c r="I3359" s="812"/>
    </row>
    <row r="3360" spans="1:9" s="786" customFormat="1" x14ac:dyDescent="0.25">
      <c r="A3360" s="1125"/>
      <c r="B3360" s="1126"/>
      <c r="C3360" s="1127"/>
      <c r="D3360" s="1127"/>
      <c r="E3360" s="1126"/>
      <c r="F3360" s="811"/>
      <c r="G3360" s="1128"/>
      <c r="H3360" s="811"/>
      <c r="I3360" s="812"/>
    </row>
    <row r="3361" spans="1:9" s="786" customFormat="1" x14ac:dyDescent="0.25">
      <c r="A3361" s="1125"/>
      <c r="B3361" s="1126"/>
      <c r="C3361" s="1127"/>
      <c r="D3361" s="1127"/>
      <c r="E3361" s="1126"/>
      <c r="F3361" s="811"/>
      <c r="G3361" s="1128"/>
      <c r="H3361" s="811"/>
      <c r="I3361" s="812"/>
    </row>
    <row r="3362" spans="1:9" s="786" customFormat="1" x14ac:dyDescent="0.25">
      <c r="A3362" s="1125"/>
      <c r="B3362" s="1126"/>
      <c r="C3362" s="1127"/>
      <c r="D3362" s="1127"/>
      <c r="E3362" s="1126"/>
      <c r="F3362" s="811"/>
      <c r="G3362" s="1128"/>
      <c r="H3362" s="811"/>
      <c r="I3362" s="812"/>
    </row>
    <row r="3363" spans="1:9" s="786" customFormat="1" x14ac:dyDescent="0.25">
      <c r="A3363" s="1125"/>
      <c r="B3363" s="1126"/>
      <c r="C3363" s="1127"/>
      <c r="D3363" s="1127"/>
      <c r="E3363" s="1126"/>
      <c r="F3363" s="811"/>
      <c r="G3363" s="1128"/>
      <c r="H3363" s="811"/>
      <c r="I3363" s="812"/>
    </row>
    <row r="3364" spans="1:9" s="786" customFormat="1" x14ac:dyDescent="0.25">
      <c r="A3364" s="1125"/>
      <c r="B3364" s="1126"/>
      <c r="C3364" s="1127"/>
      <c r="D3364" s="1127"/>
      <c r="E3364" s="1126"/>
      <c r="F3364" s="811"/>
      <c r="G3364" s="1128"/>
      <c r="H3364" s="811"/>
      <c r="I3364" s="812"/>
    </row>
    <row r="3365" spans="1:9" s="786" customFormat="1" x14ac:dyDescent="0.25">
      <c r="A3365" s="1125"/>
      <c r="B3365" s="1126"/>
      <c r="C3365" s="1127"/>
      <c r="D3365" s="1127"/>
      <c r="E3365" s="1126"/>
      <c r="F3365" s="811"/>
      <c r="G3365" s="1128"/>
      <c r="H3365" s="811"/>
      <c r="I3365" s="812"/>
    </row>
    <row r="3366" spans="1:9" s="786" customFormat="1" x14ac:dyDescent="0.25">
      <c r="A3366" s="1125"/>
      <c r="B3366" s="1126"/>
      <c r="C3366" s="1127"/>
      <c r="D3366" s="1127"/>
      <c r="E3366" s="1126"/>
      <c r="F3366" s="811"/>
      <c r="G3366" s="1128"/>
      <c r="H3366" s="811"/>
      <c r="I3366" s="812"/>
    </row>
    <row r="3367" spans="1:9" s="786" customFormat="1" x14ac:dyDescent="0.25">
      <c r="A3367" s="1125"/>
      <c r="B3367" s="1126"/>
      <c r="C3367" s="1127"/>
      <c r="D3367" s="1127"/>
      <c r="E3367" s="1126"/>
      <c r="F3367" s="811"/>
      <c r="G3367" s="1128"/>
      <c r="H3367" s="811"/>
      <c r="I3367" s="812"/>
    </row>
    <row r="3368" spans="1:9" s="786" customFormat="1" x14ac:dyDescent="0.25">
      <c r="A3368" s="1125"/>
      <c r="B3368" s="1126"/>
      <c r="C3368" s="1127"/>
      <c r="D3368" s="1127"/>
      <c r="E3368" s="1126"/>
      <c r="F3368" s="811"/>
      <c r="G3368" s="1128"/>
      <c r="H3368" s="811"/>
      <c r="I3368" s="812"/>
    </row>
    <row r="3369" spans="1:9" s="786" customFormat="1" x14ac:dyDescent="0.25">
      <c r="A3369" s="1125"/>
      <c r="B3369" s="1126"/>
      <c r="C3369" s="1127"/>
      <c r="D3369" s="1127"/>
      <c r="E3369" s="1126"/>
      <c r="F3369" s="811"/>
      <c r="G3369" s="1128"/>
      <c r="H3369" s="811"/>
      <c r="I3369" s="812"/>
    </row>
    <row r="3370" spans="1:9" s="786" customFormat="1" x14ac:dyDescent="0.25">
      <c r="A3370" s="1125"/>
      <c r="B3370" s="1126"/>
      <c r="C3370" s="1127"/>
      <c r="D3370" s="1127"/>
      <c r="E3370" s="1126"/>
      <c r="F3370" s="811"/>
      <c r="G3370" s="1128"/>
      <c r="H3370" s="811"/>
      <c r="I3370" s="812"/>
    </row>
    <row r="3371" spans="1:9" s="786" customFormat="1" x14ac:dyDescent="0.25">
      <c r="A3371" s="1125"/>
      <c r="B3371" s="1126"/>
      <c r="C3371" s="1127"/>
      <c r="D3371" s="1127"/>
      <c r="E3371" s="1126"/>
      <c r="F3371" s="811"/>
      <c r="G3371" s="1128"/>
      <c r="H3371" s="811"/>
      <c r="I3371" s="812"/>
    </row>
    <row r="3372" spans="1:9" s="786" customFormat="1" x14ac:dyDescent="0.25">
      <c r="A3372" s="1125"/>
      <c r="B3372" s="1126"/>
      <c r="C3372" s="1127"/>
      <c r="D3372" s="1127"/>
      <c r="E3372" s="1126"/>
      <c r="F3372" s="811"/>
      <c r="G3372" s="1128"/>
      <c r="H3372" s="811"/>
      <c r="I3372" s="812"/>
    </row>
    <row r="3373" spans="1:9" s="786" customFormat="1" x14ac:dyDescent="0.25">
      <c r="A3373" s="1125"/>
      <c r="B3373" s="1126"/>
      <c r="C3373" s="1127"/>
      <c r="D3373" s="1127"/>
      <c r="E3373" s="1126"/>
      <c r="F3373" s="811"/>
      <c r="G3373" s="1128"/>
      <c r="H3373" s="811"/>
      <c r="I3373" s="812"/>
    </row>
    <row r="3374" spans="1:9" s="786" customFormat="1" x14ac:dyDescent="0.25">
      <c r="A3374" s="1125"/>
      <c r="B3374" s="1126"/>
      <c r="C3374" s="1127"/>
      <c r="D3374" s="1127"/>
      <c r="E3374" s="1126"/>
      <c r="F3374" s="811"/>
      <c r="G3374" s="1128"/>
      <c r="H3374" s="811"/>
      <c r="I3374" s="812"/>
    </row>
    <row r="3375" spans="1:9" s="786" customFormat="1" x14ac:dyDescent="0.25">
      <c r="A3375" s="1125"/>
      <c r="B3375" s="1126"/>
      <c r="C3375" s="1127"/>
      <c r="D3375" s="1127"/>
      <c r="E3375" s="1126"/>
      <c r="F3375" s="811"/>
      <c r="G3375" s="1128"/>
      <c r="H3375" s="811"/>
      <c r="I3375" s="812"/>
    </row>
    <row r="3376" spans="1:9" s="786" customFormat="1" x14ac:dyDescent="0.25">
      <c r="A3376" s="1125"/>
      <c r="B3376" s="1126"/>
      <c r="C3376" s="1127"/>
      <c r="D3376" s="1127"/>
      <c r="E3376" s="1126"/>
      <c r="F3376" s="811"/>
      <c r="G3376" s="1128"/>
      <c r="H3376" s="811"/>
      <c r="I3376" s="812"/>
    </row>
    <row r="3377" spans="1:9" s="786" customFormat="1" x14ac:dyDescent="0.25">
      <c r="A3377" s="1125"/>
      <c r="B3377" s="1126"/>
      <c r="C3377" s="1127"/>
      <c r="D3377" s="1127"/>
      <c r="E3377" s="1126"/>
      <c r="F3377" s="811"/>
      <c r="G3377" s="1128"/>
      <c r="H3377" s="811"/>
      <c r="I3377" s="812"/>
    </row>
    <row r="3378" spans="1:9" s="786" customFormat="1" x14ac:dyDescent="0.25">
      <c r="A3378" s="1125"/>
      <c r="B3378" s="1126"/>
      <c r="C3378" s="1127"/>
      <c r="D3378" s="1127"/>
      <c r="E3378" s="1126"/>
      <c r="F3378" s="811"/>
      <c r="G3378" s="1128"/>
      <c r="H3378" s="811"/>
      <c r="I3378" s="812"/>
    </row>
    <row r="3379" spans="1:9" s="786" customFormat="1" x14ac:dyDescent="0.25">
      <c r="A3379" s="1125"/>
      <c r="B3379" s="1126"/>
      <c r="C3379" s="1127"/>
      <c r="D3379" s="1127"/>
      <c r="E3379" s="1126"/>
      <c r="F3379" s="811"/>
      <c r="G3379" s="1128"/>
      <c r="H3379" s="811"/>
      <c r="I3379" s="812"/>
    </row>
    <row r="3380" spans="1:9" s="786" customFormat="1" x14ac:dyDescent="0.25">
      <c r="A3380" s="1125"/>
      <c r="B3380" s="1126"/>
      <c r="C3380" s="1127"/>
      <c r="D3380" s="1127"/>
      <c r="E3380" s="1126"/>
      <c r="F3380" s="811"/>
      <c r="G3380" s="1128"/>
      <c r="H3380" s="811"/>
      <c r="I3380" s="812"/>
    </row>
    <row r="3381" spans="1:9" s="786" customFormat="1" x14ac:dyDescent="0.25">
      <c r="A3381" s="1125"/>
      <c r="B3381" s="1126"/>
      <c r="C3381" s="1127"/>
      <c r="D3381" s="1127"/>
      <c r="E3381" s="1126"/>
      <c r="F3381" s="811"/>
      <c r="G3381" s="1128"/>
      <c r="H3381" s="811"/>
      <c r="I3381" s="812"/>
    </row>
    <row r="3382" spans="1:9" s="786" customFormat="1" x14ac:dyDescent="0.25">
      <c r="A3382" s="1125"/>
      <c r="B3382" s="1126"/>
      <c r="C3382" s="1127"/>
      <c r="D3382" s="1127"/>
      <c r="E3382" s="1126"/>
      <c r="F3382" s="811"/>
      <c r="G3382" s="1128"/>
      <c r="H3382" s="811"/>
      <c r="I3382" s="812"/>
    </row>
    <row r="3383" spans="1:9" s="786" customFormat="1" x14ac:dyDescent="0.25">
      <c r="A3383" s="1125"/>
      <c r="B3383" s="1126"/>
      <c r="C3383" s="1127"/>
      <c r="D3383" s="1127"/>
      <c r="E3383" s="1126"/>
      <c r="F3383" s="811"/>
      <c r="G3383" s="1128"/>
      <c r="H3383" s="811"/>
      <c r="I3383" s="812"/>
    </row>
    <row r="3384" spans="1:9" s="786" customFormat="1" x14ac:dyDescent="0.25">
      <c r="A3384" s="1125"/>
      <c r="B3384" s="1126"/>
      <c r="C3384" s="1127"/>
      <c r="D3384" s="1127"/>
      <c r="E3384" s="1126"/>
      <c r="F3384" s="811"/>
      <c r="G3384" s="1128"/>
      <c r="H3384" s="811"/>
      <c r="I3384" s="812"/>
    </row>
    <row r="3385" spans="1:9" s="786" customFormat="1" x14ac:dyDescent="0.25">
      <c r="A3385" s="1125"/>
      <c r="B3385" s="1126"/>
      <c r="C3385" s="1127"/>
      <c r="D3385" s="1127"/>
      <c r="E3385" s="1126"/>
      <c r="F3385" s="811"/>
      <c r="G3385" s="1128"/>
      <c r="H3385" s="811"/>
      <c r="I3385" s="812"/>
    </row>
    <row r="3386" spans="1:9" s="786" customFormat="1" x14ac:dyDescent="0.25">
      <c r="A3386" s="1125"/>
      <c r="B3386" s="1126"/>
      <c r="C3386" s="1127"/>
      <c r="D3386" s="1127"/>
      <c r="E3386" s="1126"/>
      <c r="F3386" s="811"/>
      <c r="G3386" s="1128"/>
      <c r="H3386" s="811"/>
      <c r="I3386" s="812"/>
    </row>
    <row r="3387" spans="1:9" s="786" customFormat="1" x14ac:dyDescent="0.25">
      <c r="A3387" s="1125"/>
      <c r="B3387" s="1126"/>
      <c r="C3387" s="1127"/>
      <c r="D3387" s="1127"/>
      <c r="E3387" s="1126"/>
      <c r="F3387" s="811"/>
      <c r="G3387" s="1128"/>
      <c r="H3387" s="811"/>
      <c r="I3387" s="812"/>
    </row>
    <row r="3388" spans="1:9" s="786" customFormat="1" x14ac:dyDescent="0.25">
      <c r="A3388" s="1125"/>
      <c r="B3388" s="1126"/>
      <c r="C3388" s="1127"/>
      <c r="D3388" s="1127"/>
      <c r="E3388" s="1126"/>
      <c r="F3388" s="811"/>
      <c r="G3388" s="1128"/>
      <c r="H3388" s="811"/>
      <c r="I3388" s="812"/>
    </row>
    <row r="3389" spans="1:9" s="786" customFormat="1" x14ac:dyDescent="0.25">
      <c r="A3389" s="1125"/>
      <c r="B3389" s="1126"/>
      <c r="C3389" s="1127"/>
      <c r="D3389" s="1127"/>
      <c r="E3389" s="1126"/>
      <c r="F3389" s="811"/>
      <c r="G3389" s="1128"/>
      <c r="H3389" s="811"/>
      <c r="I3389" s="812"/>
    </row>
    <row r="3390" spans="1:9" s="786" customFormat="1" x14ac:dyDescent="0.25">
      <c r="A3390" s="1125"/>
      <c r="B3390" s="1126"/>
      <c r="C3390" s="1127"/>
      <c r="D3390" s="1127"/>
      <c r="E3390" s="1126"/>
      <c r="F3390" s="811"/>
      <c r="G3390" s="1128"/>
      <c r="H3390" s="811"/>
      <c r="I3390" s="812"/>
    </row>
    <row r="3391" spans="1:9" s="786" customFormat="1" x14ac:dyDescent="0.25">
      <c r="A3391" s="1125"/>
      <c r="B3391" s="1126"/>
      <c r="C3391" s="1127"/>
      <c r="D3391" s="1127"/>
      <c r="E3391" s="1126"/>
      <c r="F3391" s="811"/>
      <c r="G3391" s="1128"/>
      <c r="H3391" s="811"/>
      <c r="I3391" s="812"/>
    </row>
    <row r="3392" spans="1:9" s="786" customFormat="1" x14ac:dyDescent="0.25">
      <c r="A3392" s="1125"/>
      <c r="B3392" s="1126"/>
      <c r="C3392" s="1127"/>
      <c r="D3392" s="1127"/>
      <c r="E3392" s="1126"/>
      <c r="F3392" s="811"/>
      <c r="G3392" s="1128"/>
      <c r="H3392" s="811"/>
      <c r="I3392" s="812"/>
    </row>
    <row r="3393" spans="1:9" s="786" customFormat="1" x14ac:dyDescent="0.25">
      <c r="A3393" s="1125"/>
      <c r="B3393" s="1126"/>
      <c r="C3393" s="1127"/>
      <c r="D3393" s="1127"/>
      <c r="E3393" s="1126"/>
      <c r="F3393" s="811"/>
      <c r="G3393" s="1128"/>
      <c r="H3393" s="811"/>
      <c r="I3393" s="812"/>
    </row>
    <row r="3394" spans="1:9" s="786" customFormat="1" x14ac:dyDescent="0.25">
      <c r="A3394" s="1125"/>
      <c r="B3394" s="1126"/>
      <c r="C3394" s="1127"/>
      <c r="D3394" s="1127"/>
      <c r="E3394" s="1126"/>
      <c r="F3394" s="811"/>
      <c r="G3394" s="1128"/>
      <c r="H3394" s="811"/>
      <c r="I3394" s="812"/>
    </row>
    <row r="3395" spans="1:9" s="786" customFormat="1" x14ac:dyDescent="0.25">
      <c r="A3395" s="1125"/>
      <c r="B3395" s="1126"/>
      <c r="C3395" s="1127"/>
      <c r="D3395" s="1127"/>
      <c r="E3395" s="1126"/>
      <c r="F3395" s="811"/>
      <c r="G3395" s="1128"/>
      <c r="H3395" s="811"/>
      <c r="I3395" s="812"/>
    </row>
    <row r="3396" spans="1:9" s="786" customFormat="1" x14ac:dyDescent="0.25">
      <c r="A3396" s="1125"/>
      <c r="B3396" s="1126"/>
      <c r="C3396" s="1127"/>
      <c r="D3396" s="1127"/>
      <c r="E3396" s="1126"/>
      <c r="F3396" s="811"/>
      <c r="G3396" s="1128"/>
      <c r="H3396" s="811"/>
      <c r="I3396" s="812"/>
    </row>
    <row r="3397" spans="1:9" s="786" customFormat="1" x14ac:dyDescent="0.25">
      <c r="A3397" s="1125"/>
      <c r="B3397" s="1126"/>
      <c r="C3397" s="1127"/>
      <c r="D3397" s="1127"/>
      <c r="E3397" s="1126"/>
      <c r="F3397" s="811"/>
      <c r="G3397" s="1128"/>
      <c r="H3397" s="811"/>
      <c r="I3397" s="812"/>
    </row>
    <row r="3398" spans="1:9" s="786" customFormat="1" x14ac:dyDescent="0.25">
      <c r="A3398" s="1125"/>
      <c r="B3398" s="1126"/>
      <c r="C3398" s="1127"/>
      <c r="D3398" s="1127"/>
      <c r="E3398" s="1126"/>
      <c r="F3398" s="811"/>
      <c r="G3398" s="1128"/>
      <c r="H3398" s="811"/>
      <c r="I3398" s="812"/>
    </row>
    <row r="3399" spans="1:9" s="786" customFormat="1" x14ac:dyDescent="0.25">
      <c r="A3399" s="1125"/>
      <c r="B3399" s="1126"/>
      <c r="C3399" s="1127"/>
      <c r="D3399" s="1127"/>
      <c r="E3399" s="1126"/>
      <c r="F3399" s="811"/>
      <c r="G3399" s="1128"/>
      <c r="H3399" s="811"/>
      <c r="I3399" s="812"/>
    </row>
    <row r="3400" spans="1:9" s="786" customFormat="1" x14ac:dyDescent="0.25">
      <c r="A3400" s="1125"/>
      <c r="B3400" s="1126"/>
      <c r="C3400" s="1127"/>
      <c r="D3400" s="1127"/>
      <c r="E3400" s="1126"/>
      <c r="F3400" s="811"/>
      <c r="G3400" s="1128"/>
      <c r="H3400" s="811"/>
      <c r="I3400" s="812"/>
    </row>
    <row r="3401" spans="1:9" s="786" customFormat="1" x14ac:dyDescent="0.25">
      <c r="A3401" s="1125"/>
      <c r="B3401" s="1126"/>
      <c r="C3401" s="1127"/>
      <c r="D3401" s="1127"/>
      <c r="E3401" s="1126"/>
      <c r="F3401" s="811"/>
      <c r="G3401" s="1128"/>
      <c r="H3401" s="811"/>
      <c r="I3401" s="812"/>
    </row>
    <row r="3402" spans="1:9" s="786" customFormat="1" x14ac:dyDescent="0.25">
      <c r="A3402" s="1125"/>
      <c r="B3402" s="1126"/>
      <c r="C3402" s="1127"/>
      <c r="D3402" s="1127"/>
      <c r="E3402" s="1126"/>
      <c r="F3402" s="811"/>
      <c r="G3402" s="1128"/>
      <c r="H3402" s="811"/>
      <c r="I3402" s="812"/>
    </row>
    <row r="3403" spans="1:9" s="786" customFormat="1" x14ac:dyDescent="0.25">
      <c r="A3403" s="1125"/>
      <c r="B3403" s="1126"/>
      <c r="C3403" s="1127"/>
      <c r="D3403" s="1127"/>
      <c r="E3403" s="1126"/>
      <c r="F3403" s="811"/>
      <c r="G3403" s="1128"/>
      <c r="H3403" s="811"/>
      <c r="I3403" s="812"/>
    </row>
    <row r="3404" spans="1:9" s="786" customFormat="1" x14ac:dyDescent="0.25">
      <c r="A3404" s="1125"/>
      <c r="B3404" s="1126"/>
      <c r="C3404" s="1127"/>
      <c r="D3404" s="1127"/>
      <c r="E3404" s="1126"/>
      <c r="F3404" s="811"/>
      <c r="G3404" s="1128"/>
      <c r="H3404" s="811"/>
      <c r="I3404" s="812"/>
    </row>
    <row r="3405" spans="1:9" s="786" customFormat="1" x14ac:dyDescent="0.25">
      <c r="A3405" s="1125"/>
      <c r="B3405" s="1126"/>
      <c r="C3405" s="1127"/>
      <c r="D3405" s="1127"/>
      <c r="E3405" s="1126"/>
      <c r="F3405" s="811"/>
      <c r="G3405" s="1128"/>
      <c r="H3405" s="811"/>
      <c r="I3405" s="812"/>
    </row>
    <row r="3406" spans="1:9" s="786" customFormat="1" x14ac:dyDescent="0.25">
      <c r="A3406" s="1125"/>
      <c r="B3406" s="1126"/>
      <c r="C3406" s="1127"/>
      <c r="D3406" s="1127"/>
      <c r="E3406" s="1126"/>
      <c r="F3406" s="811"/>
      <c r="G3406" s="1128"/>
      <c r="H3406" s="811"/>
      <c r="I3406" s="812"/>
    </row>
    <row r="3407" spans="1:9" s="786" customFormat="1" x14ac:dyDescent="0.25">
      <c r="A3407" s="1125"/>
      <c r="B3407" s="1126"/>
      <c r="C3407" s="1127"/>
      <c r="D3407" s="1127"/>
      <c r="E3407" s="1126"/>
      <c r="F3407" s="811"/>
      <c r="G3407" s="1128"/>
      <c r="H3407" s="811"/>
      <c r="I3407" s="812"/>
    </row>
    <row r="3408" spans="1:9" s="786" customFormat="1" x14ac:dyDescent="0.25">
      <c r="A3408" s="1125"/>
      <c r="B3408" s="1126"/>
      <c r="C3408" s="1127"/>
      <c r="D3408" s="1127"/>
      <c r="E3408" s="1126"/>
      <c r="F3408" s="811"/>
      <c r="G3408" s="1128"/>
      <c r="H3408" s="811"/>
      <c r="I3408" s="812"/>
    </row>
    <row r="3409" spans="1:9" s="786" customFormat="1" x14ac:dyDescent="0.25">
      <c r="A3409" s="1125"/>
      <c r="B3409" s="1126"/>
      <c r="C3409" s="1127"/>
      <c r="D3409" s="1127"/>
      <c r="E3409" s="1126"/>
      <c r="F3409" s="811"/>
      <c r="G3409" s="1128"/>
      <c r="H3409" s="811"/>
      <c r="I3409" s="812"/>
    </row>
    <row r="3410" spans="1:9" s="786" customFormat="1" x14ac:dyDescent="0.25">
      <c r="A3410" s="1125"/>
      <c r="B3410" s="1126"/>
      <c r="C3410" s="1127"/>
      <c r="D3410" s="1127"/>
      <c r="E3410" s="1126"/>
      <c r="F3410" s="811"/>
      <c r="G3410" s="1128"/>
      <c r="H3410" s="811"/>
      <c r="I3410" s="812"/>
    </row>
    <row r="3411" spans="1:9" s="786" customFormat="1" x14ac:dyDescent="0.25">
      <c r="A3411" s="1125"/>
      <c r="B3411" s="1126"/>
      <c r="C3411" s="1127"/>
      <c r="D3411" s="1127"/>
      <c r="E3411" s="1126"/>
      <c r="F3411" s="811"/>
      <c r="G3411" s="1128"/>
      <c r="H3411" s="811"/>
      <c r="I3411" s="812"/>
    </row>
    <row r="3412" spans="1:9" s="786" customFormat="1" x14ac:dyDescent="0.25">
      <c r="A3412" s="1125"/>
      <c r="B3412" s="1126"/>
      <c r="C3412" s="1127"/>
      <c r="D3412" s="1127"/>
      <c r="E3412" s="1126"/>
      <c r="F3412" s="811"/>
      <c r="G3412" s="1128"/>
      <c r="H3412" s="811"/>
      <c r="I3412" s="812"/>
    </row>
    <row r="3413" spans="1:9" s="786" customFormat="1" x14ac:dyDescent="0.25">
      <c r="A3413" s="1125"/>
      <c r="B3413" s="1126"/>
      <c r="C3413" s="1127"/>
      <c r="D3413" s="1127"/>
      <c r="E3413" s="1126"/>
      <c r="F3413" s="811"/>
      <c r="G3413" s="1128"/>
      <c r="H3413" s="811"/>
      <c r="I3413" s="812"/>
    </row>
    <row r="3414" spans="1:9" s="786" customFormat="1" x14ac:dyDescent="0.25">
      <c r="A3414" s="1125"/>
      <c r="B3414" s="1126"/>
      <c r="C3414" s="1127"/>
      <c r="D3414" s="1127"/>
      <c r="E3414" s="1126"/>
      <c r="F3414" s="811"/>
      <c r="G3414" s="1128"/>
      <c r="H3414" s="811"/>
      <c r="I3414" s="812"/>
    </row>
    <row r="3415" spans="1:9" s="786" customFormat="1" x14ac:dyDescent="0.25">
      <c r="A3415" s="1125"/>
      <c r="B3415" s="1126"/>
      <c r="C3415" s="1127"/>
      <c r="D3415" s="1127"/>
      <c r="E3415" s="1126"/>
      <c r="F3415" s="811"/>
      <c r="G3415" s="1128"/>
      <c r="H3415" s="811"/>
      <c r="I3415" s="812"/>
    </row>
    <row r="3416" spans="1:9" s="786" customFormat="1" x14ac:dyDescent="0.25">
      <c r="A3416" s="1125"/>
      <c r="B3416" s="1126"/>
      <c r="C3416" s="1127"/>
      <c r="D3416" s="1127"/>
      <c r="E3416" s="1126"/>
      <c r="F3416" s="811"/>
      <c r="G3416" s="1128"/>
      <c r="H3416" s="811"/>
      <c r="I3416" s="812"/>
    </row>
    <row r="3417" spans="1:9" s="786" customFormat="1" x14ac:dyDescent="0.25">
      <c r="A3417" s="1125"/>
      <c r="B3417" s="1126"/>
      <c r="C3417" s="1127"/>
      <c r="D3417" s="1127"/>
      <c r="E3417" s="1126"/>
      <c r="F3417" s="811"/>
      <c r="G3417" s="1128"/>
      <c r="H3417" s="811"/>
      <c r="I3417" s="812"/>
    </row>
    <row r="3418" spans="1:9" s="786" customFormat="1" x14ac:dyDescent="0.25">
      <c r="A3418" s="1125"/>
      <c r="B3418" s="1126"/>
      <c r="C3418" s="1127"/>
      <c r="D3418" s="1127"/>
      <c r="E3418" s="1126"/>
      <c r="F3418" s="811"/>
      <c r="G3418" s="1128"/>
      <c r="H3418" s="811"/>
      <c r="I3418" s="812"/>
    </row>
    <row r="3419" spans="1:9" s="786" customFormat="1" x14ac:dyDescent="0.25">
      <c r="A3419" s="1125"/>
      <c r="B3419" s="1126"/>
      <c r="C3419" s="1127"/>
      <c r="D3419" s="1127"/>
      <c r="E3419" s="1126"/>
      <c r="F3419" s="811"/>
      <c r="G3419" s="1128"/>
      <c r="H3419" s="811"/>
      <c r="I3419" s="812"/>
    </row>
    <row r="3420" spans="1:9" s="786" customFormat="1" x14ac:dyDescent="0.25">
      <c r="A3420" s="1125"/>
      <c r="B3420" s="1126"/>
      <c r="C3420" s="1127"/>
      <c r="D3420" s="1127"/>
      <c r="E3420" s="1126"/>
      <c r="F3420" s="811"/>
      <c r="G3420" s="1128"/>
      <c r="H3420" s="811"/>
      <c r="I3420" s="812"/>
    </row>
    <row r="3421" spans="1:9" s="786" customFormat="1" x14ac:dyDescent="0.25">
      <c r="A3421" s="1125"/>
      <c r="B3421" s="1126"/>
      <c r="C3421" s="1127"/>
      <c r="D3421" s="1127"/>
      <c r="E3421" s="1126"/>
      <c r="F3421" s="811"/>
      <c r="G3421" s="1128"/>
      <c r="H3421" s="811"/>
      <c r="I3421" s="812"/>
    </row>
    <row r="3422" spans="1:9" s="786" customFormat="1" x14ac:dyDescent="0.25">
      <c r="A3422" s="1125"/>
      <c r="B3422" s="1126"/>
      <c r="C3422" s="1127"/>
      <c r="D3422" s="1127"/>
      <c r="E3422" s="1126"/>
      <c r="F3422" s="811"/>
      <c r="G3422" s="1128"/>
      <c r="H3422" s="811"/>
      <c r="I3422" s="812"/>
    </row>
    <row r="3423" spans="1:9" s="786" customFormat="1" x14ac:dyDescent="0.25">
      <c r="A3423" s="1125"/>
      <c r="B3423" s="1126"/>
      <c r="C3423" s="1127"/>
      <c r="D3423" s="1127"/>
      <c r="E3423" s="1126"/>
      <c r="F3423" s="811"/>
      <c r="G3423" s="1128"/>
      <c r="H3423" s="811"/>
      <c r="I3423" s="812"/>
    </row>
    <row r="3424" spans="1:9" s="786" customFormat="1" x14ac:dyDescent="0.25">
      <c r="A3424" s="1125"/>
      <c r="B3424" s="1126"/>
      <c r="C3424" s="1127"/>
      <c r="D3424" s="1127"/>
      <c r="E3424" s="1126"/>
      <c r="F3424" s="811"/>
      <c r="G3424" s="1128"/>
      <c r="H3424" s="811"/>
      <c r="I3424" s="812"/>
    </row>
    <row r="3425" spans="1:9" s="786" customFormat="1" x14ac:dyDescent="0.25">
      <c r="A3425" s="1125"/>
      <c r="B3425" s="1126"/>
      <c r="C3425" s="1127"/>
      <c r="D3425" s="1127"/>
      <c r="E3425" s="1126"/>
      <c r="F3425" s="811"/>
      <c r="G3425" s="1128"/>
      <c r="H3425" s="811"/>
      <c r="I3425" s="812"/>
    </row>
    <row r="3426" spans="1:9" s="786" customFormat="1" x14ac:dyDescent="0.25">
      <c r="A3426" s="1125"/>
      <c r="B3426" s="1126"/>
      <c r="C3426" s="1127"/>
      <c r="D3426" s="1127"/>
      <c r="E3426" s="1126"/>
      <c r="F3426" s="811"/>
      <c r="G3426" s="1128"/>
      <c r="H3426" s="811"/>
      <c r="I3426" s="812"/>
    </row>
    <row r="3427" spans="1:9" s="786" customFormat="1" x14ac:dyDescent="0.25">
      <c r="A3427" s="1125"/>
      <c r="B3427" s="1126"/>
      <c r="C3427" s="1127"/>
      <c r="D3427" s="1127"/>
      <c r="E3427" s="1126"/>
      <c r="F3427" s="811"/>
      <c r="G3427" s="1128"/>
      <c r="H3427" s="811"/>
      <c r="I3427" s="812"/>
    </row>
    <row r="3428" spans="1:9" s="786" customFormat="1" x14ac:dyDescent="0.25">
      <c r="A3428" s="1125"/>
      <c r="B3428" s="1126"/>
      <c r="C3428" s="1127"/>
      <c r="D3428" s="1127"/>
      <c r="E3428" s="1126"/>
      <c r="F3428" s="811"/>
      <c r="G3428" s="1128"/>
      <c r="H3428" s="811"/>
      <c r="I3428" s="812"/>
    </row>
    <row r="3429" spans="1:9" s="786" customFormat="1" x14ac:dyDescent="0.25">
      <c r="A3429" s="1125"/>
      <c r="B3429" s="1126"/>
      <c r="C3429" s="1127"/>
      <c r="D3429" s="1127"/>
      <c r="E3429" s="1126"/>
      <c r="F3429" s="811"/>
      <c r="G3429" s="1128"/>
      <c r="H3429" s="811"/>
      <c r="I3429" s="812"/>
    </row>
    <row r="3430" spans="1:9" s="786" customFormat="1" x14ac:dyDescent="0.25">
      <c r="A3430" s="1125"/>
      <c r="B3430" s="1126"/>
      <c r="C3430" s="1127"/>
      <c r="D3430" s="1127"/>
      <c r="E3430" s="1126"/>
      <c r="F3430" s="811"/>
      <c r="G3430" s="1128"/>
      <c r="H3430" s="811"/>
      <c r="I3430" s="812"/>
    </row>
    <row r="3431" spans="1:9" s="786" customFormat="1" x14ac:dyDescent="0.25">
      <c r="A3431" s="1125"/>
      <c r="B3431" s="1126"/>
      <c r="C3431" s="1127"/>
      <c r="D3431" s="1127"/>
      <c r="E3431" s="1126"/>
      <c r="F3431" s="811"/>
      <c r="G3431" s="1128"/>
      <c r="H3431" s="811"/>
      <c r="I3431" s="812"/>
    </row>
    <row r="3432" spans="1:9" s="786" customFormat="1" x14ac:dyDescent="0.25">
      <c r="A3432" s="1125"/>
      <c r="B3432" s="1126"/>
      <c r="C3432" s="1127"/>
      <c r="D3432" s="1127"/>
      <c r="E3432" s="1126"/>
      <c r="F3432" s="811"/>
      <c r="G3432" s="1128"/>
      <c r="H3432" s="811"/>
      <c r="I3432" s="812"/>
    </row>
    <row r="3433" spans="1:9" s="786" customFormat="1" x14ac:dyDescent="0.25">
      <c r="A3433" s="1125"/>
      <c r="B3433" s="1126"/>
      <c r="C3433" s="1127"/>
      <c r="D3433" s="1127"/>
      <c r="E3433" s="1126"/>
      <c r="F3433" s="811"/>
      <c r="G3433" s="1128"/>
      <c r="H3433" s="811"/>
      <c r="I3433" s="812"/>
    </row>
    <row r="3434" spans="1:9" s="786" customFormat="1" x14ac:dyDescent="0.25">
      <c r="A3434" s="1125"/>
      <c r="B3434" s="1126"/>
      <c r="C3434" s="1127"/>
      <c r="D3434" s="1127"/>
      <c r="E3434" s="1126"/>
      <c r="F3434" s="811"/>
      <c r="G3434" s="1128"/>
      <c r="H3434" s="811"/>
      <c r="I3434" s="812"/>
    </row>
    <row r="3435" spans="1:9" s="786" customFormat="1" x14ac:dyDescent="0.25">
      <c r="A3435" s="1125"/>
      <c r="B3435" s="1126"/>
      <c r="C3435" s="1127"/>
      <c r="D3435" s="1127"/>
      <c r="E3435" s="1126"/>
      <c r="F3435" s="811"/>
      <c r="G3435" s="1128"/>
      <c r="H3435" s="811"/>
      <c r="I3435" s="812"/>
    </row>
    <row r="3436" spans="1:9" s="786" customFormat="1" x14ac:dyDescent="0.25">
      <c r="A3436" s="1125"/>
      <c r="B3436" s="1126"/>
      <c r="C3436" s="1127"/>
      <c r="D3436" s="1127"/>
      <c r="E3436" s="1126"/>
      <c r="F3436" s="811"/>
      <c r="G3436" s="1128"/>
      <c r="H3436" s="811"/>
      <c r="I3436" s="812"/>
    </row>
    <row r="3437" spans="1:9" s="786" customFormat="1" x14ac:dyDescent="0.25">
      <c r="A3437" s="1125"/>
      <c r="B3437" s="1126"/>
      <c r="C3437" s="1127"/>
      <c r="D3437" s="1127"/>
      <c r="E3437" s="1126"/>
      <c r="F3437" s="811"/>
      <c r="G3437" s="1128"/>
      <c r="H3437" s="811"/>
      <c r="I3437" s="812"/>
    </row>
    <row r="3438" spans="1:9" s="786" customFormat="1" x14ac:dyDescent="0.25">
      <c r="A3438" s="1125"/>
      <c r="B3438" s="1126"/>
      <c r="C3438" s="1127"/>
      <c r="D3438" s="1127"/>
      <c r="E3438" s="1126"/>
      <c r="F3438" s="811"/>
      <c r="G3438" s="1128"/>
      <c r="H3438" s="811"/>
      <c r="I3438" s="812"/>
    </row>
    <row r="3439" spans="1:9" s="786" customFormat="1" x14ac:dyDescent="0.25">
      <c r="A3439" s="1125"/>
      <c r="B3439" s="1126"/>
      <c r="C3439" s="1127"/>
      <c r="D3439" s="1127"/>
      <c r="E3439" s="1126"/>
      <c r="F3439" s="811"/>
      <c r="G3439" s="1128"/>
      <c r="H3439" s="811"/>
      <c r="I3439" s="812"/>
    </row>
    <row r="3440" spans="1:9" s="786" customFormat="1" x14ac:dyDescent="0.25">
      <c r="A3440" s="1125"/>
      <c r="B3440" s="1126"/>
      <c r="C3440" s="1127"/>
      <c r="D3440" s="1127"/>
      <c r="E3440" s="1126"/>
      <c r="F3440" s="811"/>
      <c r="G3440" s="1128"/>
      <c r="H3440" s="811"/>
      <c r="I3440" s="812"/>
    </row>
    <row r="3441" spans="1:9" s="786" customFormat="1" x14ac:dyDescent="0.25">
      <c r="A3441" s="1125"/>
      <c r="B3441" s="1126"/>
      <c r="C3441" s="1127"/>
      <c r="D3441" s="1127"/>
      <c r="E3441" s="1126"/>
      <c r="F3441" s="811"/>
      <c r="G3441" s="1128"/>
      <c r="H3441" s="811"/>
      <c r="I3441" s="812"/>
    </row>
    <row r="3442" spans="1:9" s="786" customFormat="1" x14ac:dyDescent="0.25">
      <c r="A3442" s="1125"/>
      <c r="B3442" s="1126"/>
      <c r="C3442" s="1127"/>
      <c r="D3442" s="1127"/>
      <c r="E3442" s="1126"/>
      <c r="F3442" s="811"/>
      <c r="G3442" s="1128"/>
      <c r="H3442" s="811"/>
      <c r="I3442" s="812"/>
    </row>
    <row r="3443" spans="1:9" s="786" customFormat="1" x14ac:dyDescent="0.25">
      <c r="A3443" s="1125"/>
      <c r="B3443" s="1126"/>
      <c r="C3443" s="1127"/>
      <c r="D3443" s="1127"/>
      <c r="E3443" s="1126"/>
      <c r="F3443" s="811"/>
      <c r="G3443" s="1128"/>
      <c r="H3443" s="811"/>
      <c r="I3443" s="812"/>
    </row>
    <row r="3444" spans="1:9" s="786" customFormat="1" x14ac:dyDescent="0.25">
      <c r="A3444" s="1125"/>
      <c r="B3444" s="1126"/>
      <c r="C3444" s="1127"/>
      <c r="D3444" s="1127"/>
      <c r="E3444" s="1126"/>
      <c r="F3444" s="811"/>
      <c r="G3444" s="1128"/>
      <c r="H3444" s="811"/>
      <c r="I3444" s="812"/>
    </row>
    <row r="3445" spans="1:9" s="786" customFormat="1" x14ac:dyDescent="0.25">
      <c r="A3445" s="1125"/>
      <c r="B3445" s="1126"/>
      <c r="C3445" s="1127"/>
      <c r="D3445" s="1127"/>
      <c r="E3445" s="1126"/>
      <c r="F3445" s="811"/>
      <c r="G3445" s="1128"/>
      <c r="H3445" s="811"/>
      <c r="I3445" s="812"/>
    </row>
    <row r="3446" spans="1:9" s="786" customFormat="1" x14ac:dyDescent="0.25">
      <c r="A3446" s="1125"/>
      <c r="B3446" s="1126"/>
      <c r="C3446" s="1127"/>
      <c r="D3446" s="1127"/>
      <c r="E3446" s="1126"/>
      <c r="F3446" s="811"/>
      <c r="G3446" s="1128"/>
      <c r="H3446" s="811"/>
      <c r="I3446" s="812"/>
    </row>
    <row r="3447" spans="1:9" s="786" customFormat="1" x14ac:dyDescent="0.25">
      <c r="A3447" s="1125"/>
      <c r="B3447" s="1126"/>
      <c r="C3447" s="1127"/>
      <c r="D3447" s="1127"/>
      <c r="E3447" s="1126"/>
      <c r="F3447" s="811"/>
      <c r="G3447" s="1128"/>
      <c r="H3447" s="811"/>
      <c r="I3447" s="812"/>
    </row>
    <row r="3448" spans="1:9" s="786" customFormat="1" x14ac:dyDescent="0.25">
      <c r="A3448" s="1125"/>
      <c r="B3448" s="1126"/>
      <c r="C3448" s="1127"/>
      <c r="D3448" s="1127"/>
      <c r="E3448" s="1126"/>
      <c r="F3448" s="811"/>
      <c r="G3448" s="1128"/>
      <c r="H3448" s="811"/>
      <c r="I3448" s="812"/>
    </row>
    <row r="3449" spans="1:9" s="786" customFormat="1" x14ac:dyDescent="0.25">
      <c r="A3449" s="1125"/>
      <c r="B3449" s="1126"/>
      <c r="C3449" s="1127"/>
      <c r="D3449" s="1127"/>
      <c r="E3449" s="1126"/>
      <c r="F3449" s="811"/>
      <c r="G3449" s="1128"/>
      <c r="H3449" s="811"/>
      <c r="I3449" s="812"/>
    </row>
    <row r="3450" spans="1:9" s="786" customFormat="1" x14ac:dyDescent="0.25">
      <c r="A3450" s="1125"/>
      <c r="B3450" s="1126"/>
      <c r="C3450" s="1127"/>
      <c r="D3450" s="1127"/>
      <c r="E3450" s="1126"/>
      <c r="F3450" s="811"/>
      <c r="G3450" s="1128"/>
      <c r="H3450" s="811"/>
      <c r="I3450" s="812"/>
    </row>
    <row r="3451" spans="1:9" s="786" customFormat="1" x14ac:dyDescent="0.25">
      <c r="A3451" s="1125"/>
      <c r="B3451" s="1126"/>
      <c r="C3451" s="1127"/>
      <c r="D3451" s="1127"/>
      <c r="E3451" s="1126"/>
      <c r="F3451" s="811"/>
      <c r="G3451" s="1128"/>
      <c r="H3451" s="811"/>
      <c r="I3451" s="812"/>
    </row>
    <row r="3452" spans="1:9" s="786" customFormat="1" x14ac:dyDescent="0.25">
      <c r="A3452" s="1125"/>
      <c r="B3452" s="1126"/>
      <c r="C3452" s="1127"/>
      <c r="D3452" s="1127"/>
      <c r="E3452" s="1126"/>
      <c r="F3452" s="811"/>
      <c r="G3452" s="1128"/>
      <c r="H3452" s="811"/>
      <c r="I3452" s="812"/>
    </row>
    <row r="3453" spans="1:9" s="786" customFormat="1" x14ac:dyDescent="0.25">
      <c r="A3453" s="1125"/>
      <c r="B3453" s="1126"/>
      <c r="C3453" s="1127"/>
      <c r="D3453" s="1127"/>
      <c r="E3453" s="1126"/>
      <c r="F3453" s="811"/>
      <c r="G3453" s="1128"/>
      <c r="H3453" s="811"/>
      <c r="I3453" s="812"/>
    </row>
    <row r="3454" spans="1:9" s="786" customFormat="1" x14ac:dyDescent="0.25">
      <c r="A3454" s="1125"/>
      <c r="B3454" s="1126"/>
      <c r="C3454" s="1127"/>
      <c r="D3454" s="1127"/>
      <c r="E3454" s="1126"/>
      <c r="F3454" s="811"/>
      <c r="G3454" s="1128"/>
      <c r="H3454" s="811"/>
      <c r="I3454" s="812"/>
    </row>
    <row r="3455" spans="1:9" s="786" customFormat="1" x14ac:dyDescent="0.25">
      <c r="A3455" s="1125"/>
      <c r="B3455" s="1126"/>
      <c r="C3455" s="1127"/>
      <c r="D3455" s="1127"/>
      <c r="E3455" s="1126"/>
      <c r="F3455" s="811"/>
      <c r="G3455" s="1128"/>
      <c r="H3455" s="811"/>
      <c r="I3455" s="812"/>
    </row>
    <row r="3456" spans="1:9" s="786" customFormat="1" x14ac:dyDescent="0.25">
      <c r="A3456" s="1125"/>
      <c r="B3456" s="1126"/>
      <c r="C3456" s="1127"/>
      <c r="D3456" s="1127"/>
      <c r="E3456" s="1126"/>
      <c r="F3456" s="811"/>
      <c r="G3456" s="1128"/>
      <c r="H3456" s="811"/>
      <c r="I3456" s="812"/>
    </row>
    <row r="3457" spans="1:9" s="786" customFormat="1" x14ac:dyDescent="0.25">
      <c r="A3457" s="1125"/>
      <c r="B3457" s="1126"/>
      <c r="C3457" s="1127"/>
      <c r="D3457" s="1127"/>
      <c r="E3457" s="1126"/>
      <c r="F3457" s="811"/>
      <c r="G3457" s="1128"/>
      <c r="H3457" s="811"/>
      <c r="I3457" s="812"/>
    </row>
    <row r="3458" spans="1:9" s="786" customFormat="1" x14ac:dyDescent="0.25">
      <c r="A3458" s="1125"/>
      <c r="B3458" s="1126"/>
      <c r="C3458" s="1127"/>
      <c r="D3458" s="1127"/>
      <c r="E3458" s="1126"/>
      <c r="F3458" s="811"/>
      <c r="G3458" s="1128"/>
      <c r="H3458" s="811"/>
      <c r="I3458" s="812"/>
    </row>
    <row r="3459" spans="1:9" s="786" customFormat="1" x14ac:dyDescent="0.25">
      <c r="A3459" s="1125"/>
      <c r="B3459" s="1126"/>
      <c r="C3459" s="1127"/>
      <c r="D3459" s="1127"/>
      <c r="E3459" s="1126"/>
      <c r="F3459" s="811"/>
      <c r="G3459" s="1128"/>
      <c r="H3459" s="811"/>
      <c r="I3459" s="812"/>
    </row>
    <row r="3460" spans="1:9" s="786" customFormat="1" x14ac:dyDescent="0.25">
      <c r="A3460" s="1125"/>
      <c r="B3460" s="1126"/>
      <c r="C3460" s="1127"/>
      <c r="D3460" s="1127"/>
      <c r="E3460" s="1126"/>
      <c r="F3460" s="811"/>
      <c r="G3460" s="1128"/>
      <c r="H3460" s="811"/>
      <c r="I3460" s="812"/>
    </row>
    <row r="3461" spans="1:9" s="786" customFormat="1" x14ac:dyDescent="0.25">
      <c r="A3461" s="1125"/>
      <c r="B3461" s="1126"/>
      <c r="C3461" s="1127"/>
      <c r="D3461" s="1127"/>
      <c r="E3461" s="1126"/>
      <c r="F3461" s="811"/>
      <c r="G3461" s="1128"/>
      <c r="H3461" s="811"/>
      <c r="I3461" s="812"/>
    </row>
    <row r="3462" spans="1:9" s="786" customFormat="1" x14ac:dyDescent="0.25">
      <c r="A3462" s="1125"/>
      <c r="B3462" s="1126"/>
      <c r="C3462" s="1127"/>
      <c r="D3462" s="1127"/>
      <c r="E3462" s="1126"/>
      <c r="F3462" s="811"/>
      <c r="G3462" s="1128"/>
      <c r="H3462" s="811"/>
      <c r="I3462" s="812"/>
    </row>
    <row r="3463" spans="1:9" s="786" customFormat="1" x14ac:dyDescent="0.25">
      <c r="A3463" s="1125"/>
      <c r="B3463" s="1126"/>
      <c r="C3463" s="1127"/>
      <c r="D3463" s="1127"/>
      <c r="E3463" s="1126"/>
      <c r="F3463" s="811"/>
      <c r="G3463" s="1128"/>
      <c r="H3463" s="811"/>
      <c r="I3463" s="812"/>
    </row>
    <row r="3464" spans="1:9" s="786" customFormat="1" x14ac:dyDescent="0.25">
      <c r="A3464" s="1125"/>
      <c r="B3464" s="1126"/>
      <c r="C3464" s="1127"/>
      <c r="D3464" s="1127"/>
      <c r="E3464" s="1126"/>
      <c r="F3464" s="811"/>
      <c r="G3464" s="1128"/>
      <c r="H3464" s="811"/>
      <c r="I3464" s="812"/>
    </row>
    <row r="3465" spans="1:9" s="786" customFormat="1" x14ac:dyDescent="0.25">
      <c r="A3465" s="1125"/>
      <c r="B3465" s="1126"/>
      <c r="C3465" s="1127"/>
      <c r="D3465" s="1127"/>
      <c r="E3465" s="1126"/>
      <c r="F3465" s="811"/>
      <c r="G3465" s="1128"/>
      <c r="H3465" s="811"/>
      <c r="I3465" s="812"/>
    </row>
    <row r="3466" spans="1:9" s="786" customFormat="1" x14ac:dyDescent="0.25">
      <c r="A3466" s="1125"/>
      <c r="B3466" s="1126"/>
      <c r="C3466" s="1127"/>
      <c r="D3466" s="1127"/>
      <c r="E3466" s="1126"/>
      <c r="F3466" s="811"/>
      <c r="G3466" s="1128"/>
      <c r="H3466" s="811"/>
      <c r="I3466" s="812"/>
    </row>
    <row r="3467" spans="1:9" s="786" customFormat="1" x14ac:dyDescent="0.25">
      <c r="A3467" s="1125"/>
      <c r="B3467" s="1126"/>
      <c r="C3467" s="1127"/>
      <c r="D3467" s="1127"/>
      <c r="E3467" s="1126"/>
      <c r="F3467" s="811"/>
      <c r="G3467" s="1128"/>
      <c r="H3467" s="811"/>
      <c r="I3467" s="812"/>
    </row>
    <row r="3468" spans="1:9" s="786" customFormat="1" x14ac:dyDescent="0.25">
      <c r="A3468" s="1125"/>
      <c r="B3468" s="1126"/>
      <c r="C3468" s="1127"/>
      <c r="D3468" s="1127"/>
      <c r="E3468" s="1126"/>
      <c r="F3468" s="811"/>
      <c r="G3468" s="1128"/>
      <c r="H3468" s="811"/>
      <c r="I3468" s="812"/>
    </row>
    <row r="3469" spans="1:9" s="786" customFormat="1" x14ac:dyDescent="0.25">
      <c r="A3469" s="1125"/>
      <c r="B3469" s="1126"/>
      <c r="C3469" s="1127"/>
      <c r="D3469" s="1127"/>
      <c r="E3469" s="1126"/>
      <c r="F3469" s="811"/>
      <c r="G3469" s="1128"/>
      <c r="H3469" s="811"/>
      <c r="I3469" s="812"/>
    </row>
    <row r="3470" spans="1:9" s="786" customFormat="1" x14ac:dyDescent="0.25">
      <c r="A3470" s="1125"/>
      <c r="B3470" s="1126"/>
      <c r="C3470" s="1127"/>
      <c r="D3470" s="1127"/>
      <c r="E3470" s="1126"/>
      <c r="F3470" s="811"/>
      <c r="G3470" s="1128"/>
      <c r="H3470" s="811"/>
      <c r="I3470" s="812"/>
    </row>
    <row r="3471" spans="1:9" s="786" customFormat="1" x14ac:dyDescent="0.25">
      <c r="A3471" s="1125"/>
      <c r="B3471" s="1126"/>
      <c r="C3471" s="1127"/>
      <c r="D3471" s="1127"/>
      <c r="E3471" s="1126"/>
      <c r="F3471" s="811"/>
      <c r="G3471" s="1128"/>
      <c r="H3471" s="811"/>
      <c r="I3471" s="812"/>
    </row>
    <row r="3472" spans="1:9" s="786" customFormat="1" x14ac:dyDescent="0.25">
      <c r="A3472" s="1125"/>
      <c r="B3472" s="1126"/>
      <c r="C3472" s="1127"/>
      <c r="D3472" s="1127"/>
      <c r="E3472" s="1126"/>
      <c r="F3472" s="811"/>
      <c r="G3472" s="1128"/>
      <c r="H3472" s="811"/>
      <c r="I3472" s="812"/>
    </row>
    <row r="3473" spans="1:9" s="786" customFormat="1" x14ac:dyDescent="0.25">
      <c r="A3473" s="1125"/>
      <c r="B3473" s="1126"/>
      <c r="C3473" s="1127"/>
      <c r="D3473" s="1127"/>
      <c r="E3473" s="1126"/>
      <c r="F3473" s="811"/>
      <c r="G3473" s="1128"/>
      <c r="H3473" s="811"/>
      <c r="I3473" s="812"/>
    </row>
    <row r="3474" spans="1:9" s="786" customFormat="1" x14ac:dyDescent="0.25">
      <c r="A3474" s="1125"/>
      <c r="B3474" s="1126"/>
      <c r="C3474" s="1127"/>
      <c r="D3474" s="1127"/>
      <c r="E3474" s="1126"/>
      <c r="F3474" s="811"/>
      <c r="G3474" s="1128"/>
      <c r="H3474" s="811"/>
      <c r="I3474" s="812"/>
    </row>
    <row r="3475" spans="1:9" s="786" customFormat="1" x14ac:dyDescent="0.25">
      <c r="A3475" s="1125"/>
      <c r="B3475" s="1126"/>
      <c r="C3475" s="1127"/>
      <c r="D3475" s="1127"/>
      <c r="E3475" s="1126"/>
      <c r="F3475" s="811"/>
      <c r="G3475" s="1128"/>
      <c r="H3475" s="811"/>
      <c r="I3475" s="812"/>
    </row>
    <row r="3476" spans="1:9" s="786" customFormat="1" x14ac:dyDescent="0.25">
      <c r="A3476" s="1125"/>
      <c r="B3476" s="1126"/>
      <c r="C3476" s="1127"/>
      <c r="D3476" s="1127"/>
      <c r="E3476" s="1126"/>
      <c r="F3476" s="811"/>
      <c r="G3476" s="1128"/>
      <c r="H3476" s="811"/>
      <c r="I3476" s="812"/>
    </row>
    <row r="3477" spans="1:9" s="786" customFormat="1" x14ac:dyDescent="0.25">
      <c r="A3477" s="1125"/>
      <c r="B3477" s="1126"/>
      <c r="C3477" s="1127"/>
      <c r="D3477" s="1127"/>
      <c r="E3477" s="1126"/>
      <c r="F3477" s="811"/>
      <c r="G3477" s="1128"/>
      <c r="H3477" s="811"/>
      <c r="I3477" s="812"/>
    </row>
    <row r="3478" spans="1:9" s="786" customFormat="1" x14ac:dyDescent="0.25">
      <c r="A3478" s="1125"/>
      <c r="B3478" s="1126"/>
      <c r="C3478" s="1127"/>
      <c r="D3478" s="1127"/>
      <c r="E3478" s="1126"/>
      <c r="F3478" s="811"/>
      <c r="G3478" s="1128"/>
      <c r="H3478" s="811"/>
      <c r="I3478" s="812"/>
    </row>
    <row r="3479" spans="1:9" s="786" customFormat="1" x14ac:dyDescent="0.25">
      <c r="A3479" s="1125"/>
      <c r="B3479" s="1126"/>
      <c r="C3479" s="1127"/>
      <c r="D3479" s="1127"/>
      <c r="E3479" s="1126"/>
      <c r="F3479" s="811"/>
      <c r="G3479" s="1128"/>
      <c r="H3479" s="811"/>
      <c r="I3479" s="812"/>
    </row>
    <row r="3480" spans="1:9" s="786" customFormat="1" x14ac:dyDescent="0.25">
      <c r="A3480" s="1125"/>
      <c r="B3480" s="1126"/>
      <c r="C3480" s="1127"/>
      <c r="D3480" s="1127"/>
      <c r="E3480" s="1126"/>
      <c r="F3480" s="811"/>
      <c r="G3480" s="1128"/>
      <c r="H3480" s="811"/>
      <c r="I3480" s="812"/>
    </row>
    <row r="3481" spans="1:9" s="786" customFormat="1" x14ac:dyDescent="0.25">
      <c r="A3481" s="1125"/>
      <c r="B3481" s="1126"/>
      <c r="C3481" s="1127"/>
      <c r="D3481" s="1127"/>
      <c r="E3481" s="1126"/>
      <c r="F3481" s="811"/>
      <c r="G3481" s="1128"/>
      <c r="H3481" s="811"/>
      <c r="I3481" s="812"/>
    </row>
    <row r="3482" spans="1:9" s="786" customFormat="1" x14ac:dyDescent="0.25">
      <c r="A3482" s="1125"/>
      <c r="B3482" s="1126"/>
      <c r="C3482" s="1127"/>
      <c r="D3482" s="1127"/>
      <c r="E3482" s="1126"/>
      <c r="F3482" s="811"/>
      <c r="G3482" s="1128"/>
      <c r="H3482" s="811"/>
      <c r="I3482" s="812"/>
    </row>
    <row r="3483" spans="1:9" s="786" customFormat="1" x14ac:dyDescent="0.25">
      <c r="A3483" s="1125"/>
      <c r="B3483" s="1126"/>
      <c r="C3483" s="1127"/>
      <c r="D3483" s="1127"/>
      <c r="E3483" s="1126"/>
      <c r="F3483" s="811"/>
      <c r="G3483" s="1128"/>
      <c r="H3483" s="811"/>
      <c r="I3483" s="812"/>
    </row>
    <row r="3484" spans="1:9" s="786" customFormat="1" x14ac:dyDescent="0.25">
      <c r="A3484" s="1125"/>
      <c r="B3484" s="1126"/>
      <c r="C3484" s="1127"/>
      <c r="D3484" s="1127"/>
      <c r="E3484" s="1126"/>
      <c r="F3484" s="811"/>
      <c r="G3484" s="1128"/>
      <c r="H3484" s="811"/>
      <c r="I3484" s="812"/>
    </row>
    <row r="3485" spans="1:9" s="786" customFormat="1" x14ac:dyDescent="0.25">
      <c r="A3485" s="1125"/>
      <c r="B3485" s="1126"/>
      <c r="C3485" s="1127"/>
      <c r="D3485" s="1127"/>
      <c r="E3485" s="1126"/>
      <c r="F3485" s="811"/>
      <c r="G3485" s="1128"/>
      <c r="H3485" s="811"/>
      <c r="I3485" s="812"/>
    </row>
    <row r="3486" spans="1:9" s="786" customFormat="1" x14ac:dyDescent="0.25">
      <c r="A3486" s="1125"/>
      <c r="B3486" s="1126"/>
      <c r="C3486" s="1127"/>
      <c r="D3486" s="1127"/>
      <c r="E3486" s="1126"/>
      <c r="F3486" s="811"/>
      <c r="G3486" s="1128"/>
      <c r="H3486" s="811"/>
      <c r="I3486" s="812"/>
    </row>
    <row r="3487" spans="1:9" s="786" customFormat="1" x14ac:dyDescent="0.25">
      <c r="A3487" s="1125"/>
      <c r="B3487" s="1126"/>
      <c r="C3487" s="1127"/>
      <c r="D3487" s="1127"/>
      <c r="E3487" s="1126"/>
      <c r="F3487" s="811"/>
      <c r="G3487" s="1128"/>
      <c r="H3487" s="811"/>
      <c r="I3487" s="812"/>
    </row>
    <row r="3488" spans="1:9" s="786" customFormat="1" x14ac:dyDescent="0.25">
      <c r="A3488" s="1125"/>
      <c r="B3488" s="1126"/>
      <c r="C3488" s="1127"/>
      <c r="D3488" s="1127"/>
      <c r="E3488" s="1126"/>
      <c r="F3488" s="811"/>
      <c r="G3488" s="1128"/>
      <c r="H3488" s="811"/>
      <c r="I3488" s="812"/>
    </row>
    <row r="3489" spans="1:9" s="786" customFormat="1" x14ac:dyDescent="0.25">
      <c r="A3489" s="1125"/>
      <c r="B3489" s="1126"/>
      <c r="C3489" s="1127"/>
      <c r="D3489" s="1127"/>
      <c r="E3489" s="1126"/>
      <c r="F3489" s="811"/>
      <c r="G3489" s="1128"/>
      <c r="H3489" s="811"/>
      <c r="I3489" s="812"/>
    </row>
    <row r="3490" spans="1:9" s="786" customFormat="1" x14ac:dyDescent="0.25">
      <c r="A3490" s="1125"/>
      <c r="B3490" s="1126"/>
      <c r="C3490" s="1127"/>
      <c r="D3490" s="1127"/>
      <c r="E3490" s="1126"/>
      <c r="F3490" s="811"/>
      <c r="G3490" s="1128"/>
      <c r="H3490" s="811"/>
      <c r="I3490" s="812"/>
    </row>
    <row r="3491" spans="1:9" s="786" customFormat="1" x14ac:dyDescent="0.25">
      <c r="A3491" s="1125"/>
      <c r="B3491" s="1126"/>
      <c r="C3491" s="1127"/>
      <c r="D3491" s="1127"/>
      <c r="E3491" s="1126"/>
      <c r="F3491" s="811"/>
      <c r="G3491" s="1128"/>
      <c r="H3491" s="811"/>
      <c r="I3491" s="812"/>
    </row>
    <row r="3492" spans="1:9" s="786" customFormat="1" x14ac:dyDescent="0.25">
      <c r="A3492" s="1125"/>
      <c r="B3492" s="1126"/>
      <c r="C3492" s="1127"/>
      <c r="D3492" s="1127"/>
      <c r="E3492" s="1126"/>
      <c r="F3492" s="811"/>
      <c r="G3492" s="1128"/>
      <c r="H3492" s="811"/>
      <c r="I3492" s="812"/>
    </row>
    <row r="3493" spans="1:9" s="786" customFormat="1" x14ac:dyDescent="0.25">
      <c r="A3493" s="1125"/>
      <c r="B3493" s="1126"/>
      <c r="C3493" s="1127"/>
      <c r="D3493" s="1127"/>
      <c r="E3493" s="1126"/>
      <c r="F3493" s="811"/>
      <c r="G3493" s="1128"/>
      <c r="H3493" s="811"/>
      <c r="I3493" s="812"/>
    </row>
    <row r="3494" spans="1:9" s="786" customFormat="1" x14ac:dyDescent="0.25">
      <c r="A3494" s="1125"/>
      <c r="B3494" s="1126"/>
      <c r="C3494" s="1127"/>
      <c r="D3494" s="1127"/>
      <c r="E3494" s="1126"/>
      <c r="F3494" s="811"/>
      <c r="G3494" s="1128"/>
      <c r="H3494" s="811"/>
      <c r="I3494" s="812"/>
    </row>
    <row r="3495" spans="1:9" s="786" customFormat="1" x14ac:dyDescent="0.25">
      <c r="A3495" s="1125"/>
      <c r="B3495" s="1126"/>
      <c r="C3495" s="1127"/>
      <c r="D3495" s="1127"/>
      <c r="E3495" s="1126"/>
      <c r="F3495" s="811"/>
      <c r="G3495" s="1128"/>
      <c r="H3495" s="811"/>
      <c r="I3495" s="812"/>
    </row>
    <row r="3496" spans="1:9" s="786" customFormat="1" x14ac:dyDescent="0.25">
      <c r="A3496" s="1125"/>
      <c r="B3496" s="1126"/>
      <c r="C3496" s="1127"/>
      <c r="D3496" s="1127"/>
      <c r="E3496" s="1126"/>
      <c r="F3496" s="811"/>
      <c r="G3496" s="1128"/>
      <c r="H3496" s="811"/>
      <c r="I3496" s="812"/>
    </row>
    <row r="3497" spans="1:9" s="786" customFormat="1" x14ac:dyDescent="0.25">
      <c r="A3497" s="1125"/>
      <c r="B3497" s="1126"/>
      <c r="C3497" s="1127"/>
      <c r="D3497" s="1127"/>
      <c r="E3497" s="1126"/>
      <c r="F3497" s="811"/>
      <c r="G3497" s="1128"/>
      <c r="H3497" s="811"/>
      <c r="I3497" s="812"/>
    </row>
    <row r="3498" spans="1:9" s="786" customFormat="1" x14ac:dyDescent="0.25">
      <c r="A3498" s="1125"/>
      <c r="B3498" s="1126"/>
      <c r="C3498" s="1127"/>
      <c r="D3498" s="1127"/>
      <c r="E3498" s="1126"/>
      <c r="F3498" s="811"/>
      <c r="G3498" s="1128"/>
      <c r="H3498" s="811"/>
      <c r="I3498" s="812"/>
    </row>
    <row r="3499" spans="1:9" s="786" customFormat="1" x14ac:dyDescent="0.25">
      <c r="A3499" s="1125"/>
      <c r="B3499" s="1126"/>
      <c r="C3499" s="1127"/>
      <c r="D3499" s="1127"/>
      <c r="E3499" s="1126"/>
      <c r="F3499" s="811"/>
      <c r="G3499" s="1128"/>
      <c r="H3499" s="811"/>
      <c r="I3499" s="812"/>
    </row>
    <row r="3500" spans="1:9" s="786" customFormat="1" x14ac:dyDescent="0.25">
      <c r="A3500" s="1125"/>
      <c r="B3500" s="1126"/>
      <c r="C3500" s="1127"/>
      <c r="D3500" s="1127"/>
      <c r="E3500" s="1126"/>
      <c r="F3500" s="811"/>
      <c r="G3500" s="1128"/>
      <c r="H3500" s="811"/>
      <c r="I3500" s="812"/>
    </row>
    <row r="3501" spans="1:9" s="786" customFormat="1" x14ac:dyDescent="0.25">
      <c r="A3501" s="1125"/>
      <c r="B3501" s="1126"/>
      <c r="C3501" s="1127"/>
      <c r="D3501" s="1127"/>
      <c r="E3501" s="1126"/>
      <c r="F3501" s="811"/>
      <c r="G3501" s="1128"/>
      <c r="H3501" s="811"/>
      <c r="I3501" s="812"/>
    </row>
    <row r="3502" spans="1:9" s="786" customFormat="1" x14ac:dyDescent="0.25">
      <c r="A3502" s="1125"/>
      <c r="B3502" s="1126"/>
      <c r="C3502" s="1127"/>
      <c r="D3502" s="1127"/>
      <c r="E3502" s="1126"/>
      <c r="F3502" s="811"/>
      <c r="G3502" s="1128"/>
      <c r="H3502" s="811"/>
      <c r="I3502" s="812"/>
    </row>
    <row r="3503" spans="1:9" s="786" customFormat="1" x14ac:dyDescent="0.25">
      <c r="A3503" s="1125"/>
      <c r="B3503" s="1126"/>
      <c r="C3503" s="1127"/>
      <c r="D3503" s="1127"/>
      <c r="E3503" s="1126"/>
      <c r="F3503" s="811"/>
      <c r="G3503" s="1128"/>
      <c r="H3503" s="811"/>
      <c r="I3503" s="812"/>
    </row>
    <row r="3504" spans="1:9" s="786" customFormat="1" x14ac:dyDescent="0.25">
      <c r="A3504" s="1125"/>
      <c r="B3504" s="1126"/>
      <c r="C3504" s="1127"/>
      <c r="D3504" s="1127"/>
      <c r="E3504" s="1126"/>
      <c r="F3504" s="811"/>
      <c r="G3504" s="1128"/>
      <c r="H3504" s="811"/>
      <c r="I3504" s="812"/>
    </row>
    <row r="3505" spans="1:9" s="786" customFormat="1" x14ac:dyDescent="0.25">
      <c r="A3505" s="1125"/>
      <c r="B3505" s="1126"/>
      <c r="C3505" s="1127"/>
      <c r="D3505" s="1127"/>
      <c r="E3505" s="1126"/>
      <c r="F3505" s="811"/>
      <c r="G3505" s="1128"/>
      <c r="H3505" s="811"/>
      <c r="I3505" s="812"/>
    </row>
    <row r="3506" spans="1:9" s="786" customFormat="1" x14ac:dyDescent="0.25">
      <c r="A3506" s="1125"/>
      <c r="B3506" s="1126"/>
      <c r="C3506" s="1127"/>
      <c r="D3506" s="1127"/>
      <c r="E3506" s="1126"/>
      <c r="F3506" s="811"/>
      <c r="G3506" s="1128"/>
      <c r="H3506" s="811"/>
      <c r="I3506" s="812"/>
    </row>
    <row r="3507" spans="1:9" s="786" customFormat="1" x14ac:dyDescent="0.25">
      <c r="A3507" s="1125"/>
      <c r="B3507" s="1126"/>
      <c r="C3507" s="1127"/>
      <c r="D3507" s="1127"/>
      <c r="E3507" s="1126"/>
      <c r="F3507" s="811"/>
      <c r="G3507" s="1128"/>
      <c r="H3507" s="811"/>
      <c r="I3507" s="812"/>
    </row>
    <row r="3508" spans="1:9" s="786" customFormat="1" x14ac:dyDescent="0.25">
      <c r="A3508" s="1125"/>
      <c r="B3508" s="1126"/>
      <c r="C3508" s="1127"/>
      <c r="D3508" s="1127"/>
      <c r="E3508" s="1126"/>
      <c r="F3508" s="811"/>
      <c r="G3508" s="1128"/>
      <c r="H3508" s="811"/>
      <c r="I3508" s="812"/>
    </row>
    <row r="3509" spans="1:9" s="786" customFormat="1" x14ac:dyDescent="0.25">
      <c r="A3509" s="1125"/>
      <c r="B3509" s="1126"/>
      <c r="C3509" s="1127"/>
      <c r="D3509" s="1127"/>
      <c r="E3509" s="1126"/>
      <c r="F3509" s="811"/>
      <c r="G3509" s="1128"/>
      <c r="H3509" s="811"/>
      <c r="I3509" s="812"/>
    </row>
    <row r="3510" spans="1:9" s="786" customFormat="1" x14ac:dyDescent="0.25">
      <c r="A3510" s="1125"/>
      <c r="B3510" s="1126"/>
      <c r="C3510" s="1127"/>
      <c r="D3510" s="1127"/>
      <c r="E3510" s="1126"/>
      <c r="F3510" s="811"/>
      <c r="G3510" s="1128"/>
      <c r="H3510" s="811"/>
      <c r="I3510" s="812"/>
    </row>
    <row r="3511" spans="1:9" s="786" customFormat="1" x14ac:dyDescent="0.25">
      <c r="A3511" s="1125"/>
      <c r="B3511" s="1126"/>
      <c r="C3511" s="1127"/>
      <c r="D3511" s="1127"/>
      <c r="E3511" s="1126"/>
      <c r="F3511" s="811"/>
      <c r="G3511" s="1128"/>
      <c r="H3511" s="811"/>
      <c r="I3511" s="812"/>
    </row>
    <row r="3512" spans="1:9" s="786" customFormat="1" x14ac:dyDescent="0.25">
      <c r="A3512" s="1125"/>
      <c r="B3512" s="1126"/>
      <c r="C3512" s="1127"/>
      <c r="D3512" s="1127"/>
      <c r="E3512" s="1126"/>
      <c r="F3512" s="811"/>
      <c r="G3512" s="1128"/>
      <c r="H3512" s="811"/>
      <c r="I3512" s="812"/>
    </row>
    <row r="3513" spans="1:9" s="786" customFormat="1" x14ac:dyDescent="0.25">
      <c r="A3513" s="1125"/>
      <c r="B3513" s="1126"/>
      <c r="C3513" s="1127"/>
      <c r="D3513" s="1127"/>
      <c r="E3513" s="1126"/>
      <c r="F3513" s="811"/>
      <c r="G3513" s="1128"/>
      <c r="H3513" s="811"/>
      <c r="I3513" s="812"/>
    </row>
    <row r="3514" spans="1:9" s="786" customFormat="1" x14ac:dyDescent="0.25">
      <c r="A3514" s="1125"/>
      <c r="B3514" s="1126"/>
      <c r="C3514" s="1127"/>
      <c r="D3514" s="1127"/>
      <c r="E3514" s="1126"/>
      <c r="F3514" s="811"/>
      <c r="G3514" s="1128"/>
      <c r="H3514" s="811"/>
      <c r="I3514" s="812"/>
    </row>
    <row r="3515" spans="1:9" s="786" customFormat="1" x14ac:dyDescent="0.25">
      <c r="A3515" s="1125"/>
      <c r="B3515" s="1126"/>
      <c r="C3515" s="1127"/>
      <c r="D3515" s="1127"/>
      <c r="E3515" s="1126"/>
      <c r="F3515" s="811"/>
      <c r="G3515" s="1128"/>
      <c r="H3515" s="811"/>
      <c r="I3515" s="812"/>
    </row>
    <row r="3516" spans="1:9" s="786" customFormat="1" x14ac:dyDescent="0.25">
      <c r="A3516" s="1125"/>
      <c r="B3516" s="1126"/>
      <c r="C3516" s="1127"/>
      <c r="D3516" s="1127"/>
      <c r="E3516" s="1126"/>
      <c r="F3516" s="811"/>
      <c r="G3516" s="1128"/>
      <c r="H3516" s="811"/>
      <c r="I3516" s="812"/>
    </row>
    <row r="3517" spans="1:9" s="786" customFormat="1" x14ac:dyDescent="0.25">
      <c r="A3517" s="1125"/>
      <c r="B3517" s="1126"/>
      <c r="C3517" s="1127"/>
      <c r="D3517" s="1127"/>
      <c r="E3517" s="1126"/>
      <c r="F3517" s="811"/>
      <c r="G3517" s="1128"/>
      <c r="H3517" s="811"/>
      <c r="I3517" s="812"/>
    </row>
    <row r="3518" spans="1:9" s="786" customFormat="1" x14ac:dyDescent="0.25">
      <c r="A3518" s="1125"/>
      <c r="B3518" s="1126"/>
      <c r="C3518" s="1127"/>
      <c r="D3518" s="1127"/>
      <c r="E3518" s="1126"/>
      <c r="F3518" s="811"/>
      <c r="G3518" s="1128"/>
      <c r="H3518" s="811"/>
      <c r="I3518" s="812"/>
    </row>
    <row r="3519" spans="1:9" s="786" customFormat="1" x14ac:dyDescent="0.25">
      <c r="A3519" s="1125"/>
      <c r="B3519" s="1126"/>
      <c r="C3519" s="1127"/>
      <c r="D3519" s="1127"/>
      <c r="E3519" s="1126"/>
      <c r="F3519" s="811"/>
      <c r="G3519" s="1128"/>
      <c r="H3519" s="811"/>
      <c r="I3519" s="812"/>
    </row>
    <row r="3520" spans="1:9" s="786" customFormat="1" x14ac:dyDescent="0.25">
      <c r="A3520" s="1125"/>
      <c r="B3520" s="1126"/>
      <c r="C3520" s="1127"/>
      <c r="D3520" s="1127"/>
      <c r="E3520" s="1126"/>
      <c r="F3520" s="811"/>
      <c r="G3520" s="1128"/>
      <c r="H3520" s="811"/>
      <c r="I3520" s="812"/>
    </row>
    <row r="3521" spans="1:9" s="786" customFormat="1" x14ac:dyDescent="0.25">
      <c r="A3521" s="1125"/>
      <c r="B3521" s="1126"/>
      <c r="C3521" s="1127"/>
      <c r="D3521" s="1127"/>
      <c r="E3521" s="1126"/>
      <c r="F3521" s="811"/>
      <c r="G3521" s="1128"/>
      <c r="H3521" s="811"/>
      <c r="I3521" s="812"/>
    </row>
    <row r="3522" spans="1:9" s="786" customFormat="1" x14ac:dyDescent="0.25">
      <c r="A3522" s="1125"/>
      <c r="B3522" s="1126"/>
      <c r="C3522" s="1127"/>
      <c r="D3522" s="1127"/>
      <c r="E3522" s="1126"/>
      <c r="F3522" s="811"/>
      <c r="G3522" s="1128"/>
      <c r="H3522" s="811"/>
      <c r="I3522" s="812"/>
    </row>
    <row r="3523" spans="1:9" s="786" customFormat="1" x14ac:dyDescent="0.25">
      <c r="A3523" s="1125"/>
      <c r="B3523" s="1126"/>
      <c r="C3523" s="1127"/>
      <c r="D3523" s="1127"/>
      <c r="E3523" s="1126"/>
      <c r="F3523" s="811"/>
      <c r="G3523" s="1128"/>
      <c r="H3523" s="811"/>
      <c r="I3523" s="812"/>
    </row>
    <row r="3524" spans="1:9" s="786" customFormat="1" x14ac:dyDescent="0.25">
      <c r="A3524" s="1125"/>
      <c r="B3524" s="1126"/>
      <c r="C3524" s="1127"/>
      <c r="D3524" s="1127"/>
      <c r="E3524" s="1126"/>
      <c r="F3524" s="811"/>
      <c r="G3524" s="1128"/>
      <c r="H3524" s="811"/>
      <c r="I3524" s="812"/>
    </row>
    <row r="3525" spans="1:9" s="786" customFormat="1" x14ac:dyDescent="0.25">
      <c r="A3525" s="1125"/>
      <c r="B3525" s="1126"/>
      <c r="C3525" s="1127"/>
      <c r="D3525" s="1127"/>
      <c r="E3525" s="1126"/>
      <c r="F3525" s="811"/>
      <c r="G3525" s="1128"/>
      <c r="H3525" s="811"/>
      <c r="I3525" s="812"/>
    </row>
    <row r="3526" spans="1:9" s="786" customFormat="1" x14ac:dyDescent="0.25">
      <c r="A3526" s="1125"/>
      <c r="B3526" s="1126"/>
      <c r="C3526" s="1127"/>
      <c r="D3526" s="1127"/>
      <c r="E3526" s="1126"/>
      <c r="F3526" s="811"/>
      <c r="G3526" s="1128"/>
      <c r="H3526" s="811"/>
      <c r="I3526" s="812"/>
    </row>
    <row r="3527" spans="1:9" s="786" customFormat="1" x14ac:dyDescent="0.25">
      <c r="A3527" s="1125"/>
      <c r="B3527" s="1126"/>
      <c r="C3527" s="1127"/>
      <c r="D3527" s="1127"/>
      <c r="E3527" s="1126"/>
      <c r="F3527" s="811"/>
      <c r="G3527" s="1128"/>
      <c r="H3527" s="811"/>
      <c r="I3527" s="812"/>
    </row>
    <row r="3528" spans="1:9" s="786" customFormat="1" x14ac:dyDescent="0.25">
      <c r="A3528" s="1125"/>
      <c r="B3528" s="1126"/>
      <c r="C3528" s="1127"/>
      <c r="D3528" s="1127"/>
      <c r="E3528" s="1126"/>
      <c r="F3528" s="811"/>
      <c r="G3528" s="1128"/>
      <c r="H3528" s="811"/>
      <c r="I3528" s="812"/>
    </row>
    <row r="3529" spans="1:9" s="786" customFormat="1" x14ac:dyDescent="0.25">
      <c r="A3529" s="1125"/>
      <c r="B3529" s="1126"/>
      <c r="C3529" s="1127"/>
      <c r="D3529" s="1127"/>
      <c r="E3529" s="1126"/>
      <c r="F3529" s="811"/>
      <c r="G3529" s="1128"/>
      <c r="H3529" s="811"/>
      <c r="I3529" s="812"/>
    </row>
    <row r="3530" spans="1:9" s="786" customFormat="1" x14ac:dyDescent="0.25">
      <c r="A3530" s="1125"/>
      <c r="B3530" s="1126"/>
      <c r="C3530" s="1127"/>
      <c r="D3530" s="1127"/>
      <c r="E3530" s="1126"/>
      <c r="F3530" s="811"/>
      <c r="G3530" s="1128"/>
      <c r="H3530" s="811"/>
      <c r="I3530" s="812"/>
    </row>
    <row r="3531" spans="1:9" s="786" customFormat="1" x14ac:dyDescent="0.25">
      <c r="A3531" s="1125"/>
      <c r="B3531" s="1126"/>
      <c r="C3531" s="1127"/>
      <c r="D3531" s="1127"/>
      <c r="E3531" s="1126"/>
      <c r="F3531" s="811"/>
      <c r="G3531" s="1128"/>
      <c r="H3531" s="811"/>
      <c r="I3531" s="812"/>
    </row>
    <row r="3532" spans="1:9" s="786" customFormat="1" x14ac:dyDescent="0.25">
      <c r="A3532" s="1125"/>
      <c r="B3532" s="1126"/>
      <c r="C3532" s="1127"/>
      <c r="D3532" s="1127"/>
      <c r="E3532" s="1126"/>
      <c r="F3532" s="811"/>
      <c r="G3532" s="1128"/>
      <c r="H3532" s="811"/>
      <c r="I3532" s="812"/>
    </row>
    <row r="3533" spans="1:9" s="786" customFormat="1" x14ac:dyDescent="0.25">
      <c r="A3533" s="1125"/>
      <c r="B3533" s="1126"/>
      <c r="C3533" s="1127"/>
      <c r="D3533" s="1127"/>
      <c r="E3533" s="1126"/>
      <c r="F3533" s="811"/>
      <c r="G3533" s="1128"/>
      <c r="H3533" s="811"/>
      <c r="I3533" s="812"/>
    </row>
    <row r="3534" spans="1:9" s="786" customFormat="1" x14ac:dyDescent="0.25">
      <c r="A3534" s="1125"/>
      <c r="B3534" s="1126"/>
      <c r="C3534" s="1127"/>
      <c r="D3534" s="1127"/>
      <c r="E3534" s="1126"/>
      <c r="F3534" s="811"/>
      <c r="G3534" s="1128"/>
      <c r="H3534" s="811"/>
      <c r="I3534" s="812"/>
    </row>
    <row r="3535" spans="1:9" s="786" customFormat="1" x14ac:dyDescent="0.25">
      <c r="A3535" s="1125"/>
      <c r="B3535" s="1126"/>
      <c r="C3535" s="1127"/>
      <c r="D3535" s="1127"/>
      <c r="E3535" s="1126"/>
      <c r="F3535" s="811"/>
      <c r="G3535" s="1128"/>
      <c r="H3535" s="811"/>
      <c r="I3535" s="812"/>
    </row>
    <row r="3536" spans="1:9" s="786" customFormat="1" x14ac:dyDescent="0.25">
      <c r="A3536" s="1125"/>
      <c r="B3536" s="1126"/>
      <c r="C3536" s="1127"/>
      <c r="D3536" s="1127"/>
      <c r="E3536" s="1126"/>
      <c r="F3536" s="811"/>
      <c r="G3536" s="1128"/>
      <c r="H3536" s="811"/>
      <c r="I3536" s="812"/>
    </row>
    <row r="3537" spans="1:9" s="786" customFormat="1" x14ac:dyDescent="0.25">
      <c r="A3537" s="1125"/>
      <c r="B3537" s="1126"/>
      <c r="C3537" s="1127"/>
      <c r="D3537" s="1127"/>
      <c r="E3537" s="1126"/>
      <c r="F3537" s="811"/>
      <c r="G3537" s="1128"/>
      <c r="H3537" s="811"/>
      <c r="I3537" s="812"/>
    </row>
    <row r="3538" spans="1:9" s="786" customFormat="1" x14ac:dyDescent="0.25">
      <c r="A3538" s="1125"/>
      <c r="B3538" s="1126"/>
      <c r="C3538" s="1127"/>
      <c r="D3538" s="1127"/>
      <c r="E3538" s="1126"/>
      <c r="F3538" s="811"/>
      <c r="G3538" s="1128"/>
      <c r="H3538" s="811"/>
      <c r="I3538" s="812"/>
    </row>
    <row r="3539" spans="1:9" s="786" customFormat="1" x14ac:dyDescent="0.25">
      <c r="A3539" s="1125"/>
      <c r="B3539" s="1126"/>
      <c r="C3539" s="1127"/>
      <c r="D3539" s="1127"/>
      <c r="E3539" s="1126"/>
      <c r="F3539" s="811"/>
      <c r="G3539" s="1128"/>
      <c r="H3539" s="811"/>
      <c r="I3539" s="812"/>
    </row>
    <row r="3540" spans="1:9" s="786" customFormat="1" x14ac:dyDescent="0.25">
      <c r="A3540" s="1125"/>
      <c r="B3540" s="1126"/>
      <c r="C3540" s="1127"/>
      <c r="D3540" s="1127"/>
      <c r="E3540" s="1126"/>
      <c r="F3540" s="811"/>
      <c r="G3540" s="1128"/>
      <c r="H3540" s="811"/>
      <c r="I3540" s="812"/>
    </row>
    <row r="3541" spans="1:9" s="786" customFormat="1" x14ac:dyDescent="0.25">
      <c r="A3541" s="1125"/>
      <c r="B3541" s="1126"/>
      <c r="C3541" s="1127"/>
      <c r="D3541" s="1127"/>
      <c r="E3541" s="1126"/>
      <c r="F3541" s="811"/>
      <c r="G3541" s="1128"/>
      <c r="H3541" s="811"/>
      <c r="I3541" s="812"/>
    </row>
    <row r="3542" spans="1:9" s="786" customFormat="1" x14ac:dyDescent="0.25">
      <c r="A3542" s="1125"/>
      <c r="B3542" s="1126"/>
      <c r="C3542" s="1127"/>
      <c r="D3542" s="1127"/>
      <c r="E3542" s="1126"/>
      <c r="F3542" s="811"/>
      <c r="G3542" s="1128"/>
      <c r="H3542" s="811"/>
      <c r="I3542" s="812"/>
    </row>
    <row r="3543" spans="1:9" s="786" customFormat="1" x14ac:dyDescent="0.25">
      <c r="A3543" s="1125"/>
      <c r="B3543" s="1126"/>
      <c r="C3543" s="1127"/>
      <c r="D3543" s="1127"/>
      <c r="E3543" s="1126"/>
      <c r="F3543" s="811"/>
      <c r="G3543" s="1128"/>
      <c r="H3543" s="811"/>
      <c r="I3543" s="812"/>
    </row>
    <row r="3544" spans="1:9" s="786" customFormat="1" x14ac:dyDescent="0.25">
      <c r="A3544" s="1125"/>
      <c r="B3544" s="1126"/>
      <c r="C3544" s="1127"/>
      <c r="D3544" s="1127"/>
      <c r="E3544" s="1126"/>
      <c r="F3544" s="811"/>
      <c r="G3544" s="1128"/>
      <c r="H3544" s="811"/>
      <c r="I3544" s="812"/>
    </row>
    <row r="3545" spans="1:9" s="786" customFormat="1" x14ac:dyDescent="0.25">
      <c r="A3545" s="1125"/>
      <c r="B3545" s="1126"/>
      <c r="C3545" s="1127"/>
      <c r="D3545" s="1127"/>
      <c r="E3545" s="1126"/>
      <c r="F3545" s="811"/>
      <c r="G3545" s="1128"/>
      <c r="H3545" s="811"/>
      <c r="I3545" s="812"/>
    </row>
    <row r="3546" spans="1:9" s="786" customFormat="1" x14ac:dyDescent="0.25">
      <c r="A3546" s="1125"/>
      <c r="B3546" s="1126"/>
      <c r="C3546" s="1127"/>
      <c r="D3546" s="1127"/>
      <c r="E3546" s="1126"/>
      <c r="F3546" s="811"/>
      <c r="G3546" s="1128"/>
      <c r="H3546" s="811"/>
      <c r="I3546" s="812"/>
    </row>
    <row r="3547" spans="1:9" s="786" customFormat="1" x14ac:dyDescent="0.25">
      <c r="A3547" s="1125"/>
      <c r="B3547" s="1126"/>
      <c r="C3547" s="1127"/>
      <c r="D3547" s="1127"/>
      <c r="E3547" s="1126"/>
      <c r="F3547" s="811"/>
      <c r="G3547" s="1128"/>
      <c r="H3547" s="811"/>
      <c r="I3547" s="812"/>
    </row>
    <row r="3548" spans="1:9" s="786" customFormat="1" x14ac:dyDescent="0.25">
      <c r="A3548" s="1125"/>
      <c r="B3548" s="1126"/>
      <c r="C3548" s="1127"/>
      <c r="D3548" s="1127"/>
      <c r="E3548" s="1126"/>
      <c r="F3548" s="811"/>
      <c r="G3548" s="1128"/>
      <c r="H3548" s="811"/>
      <c r="I3548" s="812"/>
    </row>
    <row r="3549" spans="1:9" s="786" customFormat="1" x14ac:dyDescent="0.25">
      <c r="A3549" s="1125"/>
      <c r="B3549" s="1126"/>
      <c r="C3549" s="1127"/>
      <c r="D3549" s="1127"/>
      <c r="E3549" s="1126"/>
      <c r="F3549" s="811"/>
      <c r="G3549" s="1128"/>
      <c r="H3549" s="811"/>
      <c r="I3549" s="812"/>
    </row>
    <row r="3550" spans="1:9" s="786" customFormat="1" x14ac:dyDescent="0.25">
      <c r="A3550" s="1125"/>
      <c r="B3550" s="1126"/>
      <c r="C3550" s="1127"/>
      <c r="D3550" s="1127"/>
      <c r="E3550" s="1126"/>
      <c r="F3550" s="811"/>
      <c r="G3550" s="1128"/>
      <c r="H3550" s="811"/>
      <c r="I3550" s="812"/>
    </row>
    <row r="3551" spans="1:9" s="786" customFormat="1" x14ac:dyDescent="0.25">
      <c r="A3551" s="1125"/>
      <c r="B3551" s="1126"/>
      <c r="C3551" s="1127"/>
      <c r="D3551" s="1127"/>
      <c r="E3551" s="1126"/>
      <c r="F3551" s="811"/>
      <c r="G3551" s="1128"/>
      <c r="H3551" s="811"/>
      <c r="I3551" s="812"/>
    </row>
    <row r="3552" spans="1:9" s="786" customFormat="1" x14ac:dyDescent="0.25">
      <c r="A3552" s="1125"/>
      <c r="B3552" s="1126"/>
      <c r="C3552" s="1127"/>
      <c r="D3552" s="1127"/>
      <c r="E3552" s="1126"/>
      <c r="F3552" s="811"/>
      <c r="G3552" s="1128"/>
      <c r="H3552" s="811"/>
      <c r="I3552" s="812"/>
    </row>
    <row r="3553" spans="1:9" s="786" customFormat="1" x14ac:dyDescent="0.25">
      <c r="A3553" s="1125"/>
      <c r="B3553" s="1126"/>
      <c r="C3553" s="1127"/>
      <c r="D3553" s="1127"/>
      <c r="E3553" s="1126"/>
      <c r="F3553" s="811"/>
      <c r="G3553" s="1128"/>
      <c r="H3553" s="811"/>
      <c r="I3553" s="812"/>
    </row>
    <row r="3554" spans="1:9" s="786" customFormat="1" x14ac:dyDescent="0.25">
      <c r="A3554" s="1125"/>
      <c r="B3554" s="1126"/>
      <c r="C3554" s="1127"/>
      <c r="D3554" s="1127"/>
      <c r="E3554" s="1126"/>
      <c r="F3554" s="811"/>
      <c r="G3554" s="1128"/>
      <c r="H3554" s="811"/>
      <c r="I3554" s="812"/>
    </row>
    <row r="3555" spans="1:9" s="786" customFormat="1" x14ac:dyDescent="0.25">
      <c r="A3555" s="1125"/>
      <c r="B3555" s="1126"/>
      <c r="C3555" s="1127"/>
      <c r="D3555" s="1127"/>
      <c r="E3555" s="1126"/>
      <c r="F3555" s="811"/>
      <c r="G3555" s="1128"/>
      <c r="H3555" s="811"/>
      <c r="I3555" s="812"/>
    </row>
    <row r="3556" spans="1:9" s="786" customFormat="1" x14ac:dyDescent="0.25">
      <c r="A3556" s="1125"/>
      <c r="B3556" s="1126"/>
      <c r="C3556" s="1127"/>
      <c r="D3556" s="1127"/>
      <c r="E3556" s="1126"/>
      <c r="F3556" s="811"/>
      <c r="G3556" s="1128"/>
      <c r="H3556" s="811"/>
      <c r="I3556" s="812"/>
    </row>
    <row r="3557" spans="1:9" s="786" customFormat="1" x14ac:dyDescent="0.25">
      <c r="A3557" s="1125"/>
      <c r="B3557" s="1126"/>
      <c r="C3557" s="1127"/>
      <c r="D3557" s="1127"/>
      <c r="E3557" s="1126"/>
      <c r="F3557" s="811"/>
      <c r="G3557" s="1128"/>
      <c r="H3557" s="811"/>
      <c r="I3557" s="812"/>
    </row>
    <row r="3558" spans="1:9" s="786" customFormat="1" x14ac:dyDescent="0.25">
      <c r="A3558" s="1125"/>
      <c r="B3558" s="1126"/>
      <c r="C3558" s="1127"/>
      <c r="D3558" s="1127"/>
      <c r="E3558" s="1126"/>
      <c r="F3558" s="811"/>
      <c r="G3558" s="1128"/>
      <c r="H3558" s="811"/>
      <c r="I3558" s="812"/>
    </row>
    <row r="3559" spans="1:9" s="786" customFormat="1" x14ac:dyDescent="0.25">
      <c r="A3559" s="1125"/>
      <c r="B3559" s="1126"/>
      <c r="C3559" s="1127"/>
      <c r="D3559" s="1127"/>
      <c r="E3559" s="1126"/>
      <c r="F3559" s="811"/>
      <c r="G3559" s="1128"/>
      <c r="H3559" s="811"/>
      <c r="I3559" s="812"/>
    </row>
    <row r="3560" spans="1:9" s="786" customFormat="1" x14ac:dyDescent="0.25">
      <c r="A3560" s="1125"/>
      <c r="B3560" s="1126"/>
      <c r="C3560" s="1127"/>
      <c r="D3560" s="1127"/>
      <c r="E3560" s="1126"/>
      <c r="F3560" s="811"/>
      <c r="G3560" s="1128"/>
      <c r="H3560" s="811"/>
      <c r="I3560" s="812"/>
    </row>
    <row r="3561" spans="1:9" s="786" customFormat="1" x14ac:dyDescent="0.25">
      <c r="A3561" s="1125"/>
      <c r="B3561" s="1126"/>
      <c r="C3561" s="1127"/>
      <c r="D3561" s="1127"/>
      <c r="E3561" s="1126"/>
      <c r="F3561" s="811"/>
      <c r="G3561" s="1128"/>
      <c r="H3561" s="811"/>
      <c r="I3561" s="812"/>
    </row>
    <row r="3562" spans="1:9" s="786" customFormat="1" x14ac:dyDescent="0.25">
      <c r="A3562" s="1125"/>
      <c r="B3562" s="1126"/>
      <c r="C3562" s="1127"/>
      <c r="D3562" s="1127"/>
      <c r="E3562" s="1126"/>
      <c r="F3562" s="811"/>
      <c r="G3562" s="1128"/>
      <c r="H3562" s="811"/>
      <c r="I3562" s="812"/>
    </row>
    <row r="3563" spans="1:9" s="786" customFormat="1" x14ac:dyDescent="0.25">
      <c r="A3563" s="1125"/>
      <c r="B3563" s="1126"/>
      <c r="C3563" s="1127"/>
      <c r="D3563" s="1127"/>
      <c r="E3563" s="1126"/>
      <c r="F3563" s="811"/>
      <c r="G3563" s="1128"/>
      <c r="H3563" s="811"/>
      <c r="I3563" s="812"/>
    </row>
    <row r="3564" spans="1:9" s="786" customFormat="1" x14ac:dyDescent="0.25">
      <c r="A3564" s="1125"/>
      <c r="B3564" s="1126"/>
      <c r="C3564" s="1127"/>
      <c r="D3564" s="1127"/>
      <c r="E3564" s="1126"/>
      <c r="F3564" s="811"/>
      <c r="G3564" s="1128"/>
      <c r="H3564" s="811"/>
      <c r="I3564" s="812"/>
    </row>
    <row r="3565" spans="1:9" s="786" customFormat="1" x14ac:dyDescent="0.25">
      <c r="A3565" s="1125"/>
      <c r="B3565" s="1126"/>
      <c r="C3565" s="1127"/>
      <c r="D3565" s="1127"/>
      <c r="E3565" s="1126"/>
      <c r="F3565" s="811"/>
      <c r="G3565" s="1128"/>
      <c r="H3565" s="811"/>
      <c r="I3565" s="812"/>
    </row>
    <row r="3566" spans="1:9" s="786" customFormat="1" x14ac:dyDescent="0.25">
      <c r="A3566" s="1125"/>
      <c r="B3566" s="1126"/>
      <c r="C3566" s="1127"/>
      <c r="D3566" s="1127"/>
      <c r="E3566" s="1126"/>
      <c r="F3566" s="811"/>
      <c r="G3566" s="1128"/>
      <c r="H3566" s="811"/>
      <c r="I3566" s="812"/>
    </row>
    <row r="3567" spans="1:9" s="786" customFormat="1" x14ac:dyDescent="0.25">
      <c r="A3567" s="1125"/>
      <c r="B3567" s="1126"/>
      <c r="C3567" s="1127"/>
      <c r="D3567" s="1127"/>
      <c r="E3567" s="1126"/>
      <c r="F3567" s="811"/>
      <c r="G3567" s="1128"/>
      <c r="H3567" s="811"/>
      <c r="I3567" s="812"/>
    </row>
    <row r="3568" spans="1:9" s="786" customFormat="1" x14ac:dyDescent="0.25">
      <c r="A3568" s="1125"/>
      <c r="B3568" s="1126"/>
      <c r="C3568" s="1127"/>
      <c r="D3568" s="1127"/>
      <c r="E3568" s="1126"/>
      <c r="F3568" s="811"/>
      <c r="G3568" s="1128"/>
      <c r="H3568" s="811"/>
      <c r="I3568" s="812"/>
    </row>
    <row r="3569" spans="1:9" s="786" customFormat="1" x14ac:dyDescent="0.25">
      <c r="A3569" s="1125"/>
      <c r="B3569" s="1126"/>
      <c r="C3569" s="1127"/>
      <c r="D3569" s="1127"/>
      <c r="E3569" s="1126"/>
      <c r="F3569" s="811"/>
      <c r="G3569" s="1128"/>
      <c r="H3569" s="811"/>
      <c r="I3569" s="812"/>
    </row>
    <row r="3570" spans="1:9" s="786" customFormat="1" x14ac:dyDescent="0.25">
      <c r="A3570" s="1125"/>
      <c r="B3570" s="1126"/>
      <c r="C3570" s="1127"/>
      <c r="D3570" s="1127"/>
      <c r="E3570" s="1126"/>
      <c r="F3570" s="811"/>
      <c r="G3570" s="1128"/>
      <c r="H3570" s="811"/>
      <c r="I3570" s="812"/>
    </row>
    <row r="3571" spans="1:9" s="786" customFormat="1" x14ac:dyDescent="0.25">
      <c r="A3571" s="1125"/>
      <c r="B3571" s="1126"/>
      <c r="C3571" s="1127"/>
      <c r="D3571" s="1127"/>
      <c r="E3571" s="1126"/>
      <c r="F3571" s="811"/>
      <c r="G3571" s="1128"/>
      <c r="H3571" s="811"/>
      <c r="I3571" s="812"/>
    </row>
    <row r="3572" spans="1:9" s="786" customFormat="1" x14ac:dyDescent="0.25">
      <c r="A3572" s="1125"/>
      <c r="B3572" s="1126"/>
      <c r="C3572" s="1127"/>
      <c r="D3572" s="1127"/>
      <c r="E3572" s="1126"/>
      <c r="F3572" s="811"/>
      <c r="G3572" s="1128"/>
      <c r="H3572" s="811"/>
      <c r="I3572" s="812"/>
    </row>
    <row r="3573" spans="1:9" s="786" customFormat="1" x14ac:dyDescent="0.25">
      <c r="A3573" s="1125"/>
      <c r="B3573" s="1126"/>
      <c r="C3573" s="1127"/>
      <c r="D3573" s="1127"/>
      <c r="E3573" s="1126"/>
      <c r="F3573" s="811"/>
      <c r="G3573" s="1128"/>
      <c r="H3573" s="811"/>
      <c r="I3573" s="812"/>
    </row>
    <row r="3574" spans="1:9" s="786" customFormat="1" x14ac:dyDescent="0.25">
      <c r="A3574" s="1125"/>
      <c r="B3574" s="1126"/>
      <c r="C3574" s="1127"/>
      <c r="D3574" s="1127"/>
      <c r="E3574" s="1126"/>
      <c r="F3574" s="811"/>
      <c r="G3574" s="1128"/>
      <c r="H3574" s="811"/>
      <c r="I3574" s="812"/>
    </row>
    <row r="3575" spans="1:9" s="786" customFormat="1" x14ac:dyDescent="0.25">
      <c r="A3575" s="1125"/>
      <c r="B3575" s="1126"/>
      <c r="C3575" s="1127"/>
      <c r="D3575" s="1127"/>
      <c r="E3575" s="1126"/>
      <c r="F3575" s="811"/>
      <c r="G3575" s="1128"/>
      <c r="H3575" s="811"/>
      <c r="I3575" s="812"/>
    </row>
    <row r="3576" spans="1:9" s="786" customFormat="1" x14ac:dyDescent="0.25">
      <c r="A3576" s="1125"/>
      <c r="B3576" s="1126"/>
      <c r="C3576" s="1127"/>
      <c r="D3576" s="1127"/>
      <c r="E3576" s="1126"/>
      <c r="F3576" s="811"/>
      <c r="G3576" s="1128"/>
      <c r="H3576" s="811"/>
      <c r="I3576" s="812"/>
    </row>
    <row r="3577" spans="1:9" s="786" customFormat="1" x14ac:dyDescent="0.25">
      <c r="A3577" s="1125"/>
      <c r="B3577" s="1126"/>
      <c r="C3577" s="1127"/>
      <c r="D3577" s="1127"/>
      <c r="E3577" s="1126"/>
      <c r="F3577" s="811"/>
      <c r="G3577" s="1128"/>
      <c r="H3577" s="811"/>
      <c r="I3577" s="812"/>
    </row>
    <row r="3578" spans="1:9" s="786" customFormat="1" x14ac:dyDescent="0.25">
      <c r="A3578" s="1125"/>
      <c r="B3578" s="1126"/>
      <c r="C3578" s="1127"/>
      <c r="D3578" s="1127"/>
      <c r="E3578" s="1126"/>
      <c r="F3578" s="811"/>
      <c r="G3578" s="1128"/>
      <c r="H3578" s="811"/>
      <c r="I3578" s="812"/>
    </row>
    <row r="3579" spans="1:9" s="786" customFormat="1" x14ac:dyDescent="0.25">
      <c r="A3579" s="1125"/>
      <c r="B3579" s="1126"/>
      <c r="C3579" s="1127"/>
      <c r="D3579" s="1127"/>
      <c r="E3579" s="1126"/>
      <c r="F3579" s="811"/>
      <c r="G3579" s="1128"/>
      <c r="H3579" s="811"/>
      <c r="I3579" s="812"/>
    </row>
    <row r="3580" spans="1:9" s="786" customFormat="1" x14ac:dyDescent="0.25">
      <c r="A3580" s="1125"/>
      <c r="B3580" s="1126"/>
      <c r="C3580" s="1127"/>
      <c r="D3580" s="1127"/>
      <c r="E3580" s="1126"/>
      <c r="F3580" s="811"/>
      <c r="G3580" s="1128"/>
      <c r="H3580" s="811"/>
      <c r="I3580" s="812"/>
    </row>
    <row r="3581" spans="1:9" s="786" customFormat="1" x14ac:dyDescent="0.25">
      <c r="A3581" s="1125"/>
      <c r="B3581" s="1126"/>
      <c r="C3581" s="1127"/>
      <c r="D3581" s="1127"/>
      <c r="E3581" s="1126"/>
      <c r="F3581" s="811"/>
      <c r="G3581" s="1128"/>
      <c r="H3581" s="811"/>
      <c r="I3581" s="812"/>
    </row>
    <row r="3582" spans="1:9" s="786" customFormat="1" x14ac:dyDescent="0.25">
      <c r="A3582" s="1125"/>
      <c r="B3582" s="1126"/>
      <c r="C3582" s="1127"/>
      <c r="D3582" s="1127"/>
      <c r="E3582" s="1126"/>
      <c r="F3582" s="811"/>
      <c r="G3582" s="1128"/>
      <c r="H3582" s="811"/>
      <c r="I3582" s="812"/>
    </row>
    <row r="3583" spans="1:9" s="786" customFormat="1" x14ac:dyDescent="0.25">
      <c r="A3583" s="1125"/>
      <c r="B3583" s="1126"/>
      <c r="C3583" s="1127"/>
      <c r="D3583" s="1127"/>
      <c r="E3583" s="1126"/>
      <c r="F3583" s="811"/>
      <c r="G3583" s="1128"/>
      <c r="H3583" s="811"/>
      <c r="I3583" s="812"/>
    </row>
    <row r="3584" spans="1:9" s="786" customFormat="1" x14ac:dyDescent="0.25">
      <c r="A3584" s="1125"/>
      <c r="B3584" s="1126"/>
      <c r="C3584" s="1127"/>
      <c r="D3584" s="1127"/>
      <c r="E3584" s="1126"/>
      <c r="F3584" s="811"/>
      <c r="G3584" s="1128"/>
      <c r="H3584" s="811"/>
      <c r="I3584" s="812"/>
    </row>
    <row r="3585" spans="1:9" s="786" customFormat="1" x14ac:dyDescent="0.25">
      <c r="A3585" s="1125"/>
      <c r="B3585" s="1126"/>
      <c r="C3585" s="1127"/>
      <c r="D3585" s="1127"/>
      <c r="E3585" s="1126"/>
      <c r="F3585" s="811"/>
      <c r="G3585" s="1128"/>
      <c r="H3585" s="811"/>
      <c r="I3585" s="812"/>
    </row>
    <row r="3586" spans="1:9" s="786" customFormat="1" x14ac:dyDescent="0.25">
      <c r="A3586" s="1125"/>
      <c r="B3586" s="1126"/>
      <c r="C3586" s="1127"/>
      <c r="D3586" s="1127"/>
      <c r="E3586" s="1126"/>
      <c r="F3586" s="811"/>
      <c r="G3586" s="1128"/>
      <c r="H3586" s="811"/>
      <c r="I3586" s="812"/>
    </row>
    <row r="3587" spans="1:9" s="786" customFormat="1" x14ac:dyDescent="0.25">
      <c r="A3587" s="1125"/>
      <c r="B3587" s="1126"/>
      <c r="C3587" s="1127"/>
      <c r="D3587" s="1127"/>
      <c r="E3587" s="1126"/>
      <c r="F3587" s="811"/>
      <c r="G3587" s="1128"/>
      <c r="H3587" s="811"/>
      <c r="I3587" s="812"/>
    </row>
    <row r="3588" spans="1:9" s="786" customFormat="1" x14ac:dyDescent="0.25">
      <c r="A3588" s="1125"/>
      <c r="B3588" s="1126"/>
      <c r="C3588" s="1127"/>
      <c r="D3588" s="1127"/>
      <c r="E3588" s="1126"/>
      <c r="F3588" s="811"/>
      <c r="G3588" s="1128"/>
      <c r="H3588" s="811"/>
      <c r="I3588" s="812"/>
    </row>
    <row r="3589" spans="1:9" s="786" customFormat="1" x14ac:dyDescent="0.25">
      <c r="A3589" s="1125"/>
      <c r="B3589" s="1126"/>
      <c r="C3589" s="1127"/>
      <c r="D3589" s="1127"/>
      <c r="E3589" s="1126"/>
      <c r="F3589" s="811"/>
      <c r="G3589" s="1128"/>
      <c r="H3589" s="811"/>
      <c r="I3589" s="812"/>
    </row>
    <row r="3590" spans="1:9" s="786" customFormat="1" x14ac:dyDescent="0.25">
      <c r="A3590" s="1125"/>
      <c r="B3590" s="1126"/>
      <c r="C3590" s="1127"/>
      <c r="D3590" s="1127"/>
      <c r="E3590" s="1126"/>
      <c r="F3590" s="811"/>
      <c r="G3590" s="1128"/>
      <c r="H3590" s="811"/>
      <c r="I3590" s="812"/>
    </row>
    <row r="3591" spans="1:9" s="786" customFormat="1" x14ac:dyDescent="0.25">
      <c r="A3591" s="1125"/>
      <c r="B3591" s="1126"/>
      <c r="C3591" s="1127"/>
      <c r="D3591" s="1127"/>
      <c r="E3591" s="1126"/>
      <c r="F3591" s="811"/>
      <c r="G3591" s="1128"/>
      <c r="H3591" s="811"/>
      <c r="I3591" s="812"/>
    </row>
    <row r="3592" spans="1:9" s="786" customFormat="1" x14ac:dyDescent="0.25">
      <c r="A3592" s="1125"/>
      <c r="B3592" s="1126"/>
      <c r="C3592" s="1127"/>
      <c r="D3592" s="1127"/>
      <c r="E3592" s="1126"/>
      <c r="F3592" s="811"/>
      <c r="G3592" s="1128"/>
      <c r="H3592" s="811"/>
      <c r="I3592" s="812"/>
    </row>
    <row r="3593" spans="1:9" s="786" customFormat="1" x14ac:dyDescent="0.25">
      <c r="A3593" s="1125"/>
      <c r="B3593" s="1126"/>
      <c r="C3593" s="1127"/>
      <c r="D3593" s="1127"/>
      <c r="E3593" s="1126"/>
      <c r="F3593" s="811"/>
      <c r="G3593" s="1128"/>
      <c r="H3593" s="811"/>
      <c r="I3593" s="812"/>
    </row>
    <row r="3594" spans="1:9" s="786" customFormat="1" x14ac:dyDescent="0.25">
      <c r="A3594" s="1125"/>
      <c r="B3594" s="1126"/>
      <c r="C3594" s="1127"/>
      <c r="D3594" s="1127"/>
      <c r="E3594" s="1126"/>
      <c r="F3594" s="811"/>
      <c r="G3594" s="1128"/>
      <c r="H3594" s="811"/>
      <c r="I3594" s="812"/>
    </row>
    <row r="3595" spans="1:9" s="786" customFormat="1" x14ac:dyDescent="0.25">
      <c r="A3595" s="1125"/>
      <c r="B3595" s="1126"/>
      <c r="C3595" s="1127"/>
      <c r="D3595" s="1127"/>
      <c r="E3595" s="1126"/>
      <c r="F3595" s="811"/>
      <c r="G3595" s="1128"/>
      <c r="H3595" s="811"/>
      <c r="I3595" s="812"/>
    </row>
    <row r="3596" spans="1:9" s="786" customFormat="1" x14ac:dyDescent="0.25">
      <c r="A3596" s="1125"/>
      <c r="B3596" s="1126"/>
      <c r="C3596" s="1127"/>
      <c r="D3596" s="1127"/>
      <c r="E3596" s="1126"/>
      <c r="F3596" s="811"/>
      <c r="G3596" s="1128"/>
      <c r="H3596" s="811"/>
      <c r="I3596" s="812"/>
    </row>
    <row r="3597" spans="1:9" s="786" customFormat="1" x14ac:dyDescent="0.25">
      <c r="A3597" s="1125"/>
      <c r="B3597" s="1126"/>
      <c r="C3597" s="1127"/>
      <c r="D3597" s="1127"/>
      <c r="E3597" s="1126"/>
      <c r="F3597" s="811"/>
      <c r="G3597" s="1128"/>
      <c r="H3597" s="811"/>
      <c r="I3597" s="812"/>
    </row>
    <row r="3598" spans="1:9" s="786" customFormat="1" x14ac:dyDescent="0.25">
      <c r="A3598" s="1125"/>
      <c r="B3598" s="1126"/>
      <c r="C3598" s="1127"/>
      <c r="D3598" s="1127"/>
      <c r="E3598" s="1126"/>
      <c r="F3598" s="811"/>
      <c r="G3598" s="1128"/>
      <c r="H3598" s="811"/>
      <c r="I3598" s="812"/>
    </row>
    <row r="3599" spans="1:9" s="786" customFormat="1" x14ac:dyDescent="0.25">
      <c r="A3599" s="1125"/>
      <c r="B3599" s="1126"/>
      <c r="C3599" s="1127"/>
      <c r="D3599" s="1127"/>
      <c r="E3599" s="1126"/>
      <c r="F3599" s="811"/>
      <c r="G3599" s="1128"/>
      <c r="H3599" s="811"/>
      <c r="I3599" s="812"/>
    </row>
    <row r="3600" spans="1:9" s="786" customFormat="1" x14ac:dyDescent="0.25">
      <c r="A3600" s="1125"/>
      <c r="B3600" s="1126"/>
      <c r="C3600" s="1127"/>
      <c r="D3600" s="1127"/>
      <c r="E3600" s="1126"/>
      <c r="F3600" s="811"/>
      <c r="G3600" s="1128"/>
      <c r="H3600" s="811"/>
      <c r="I3600" s="812"/>
    </row>
    <row r="3601" spans="1:9" s="786" customFormat="1" x14ac:dyDescent="0.25">
      <c r="A3601" s="1125"/>
      <c r="B3601" s="1126"/>
      <c r="C3601" s="1127"/>
      <c r="D3601" s="1127"/>
      <c r="E3601" s="1126"/>
      <c r="F3601" s="811"/>
      <c r="G3601" s="1128"/>
      <c r="H3601" s="811"/>
      <c r="I3601" s="812"/>
    </row>
    <row r="3602" spans="1:9" s="786" customFormat="1" x14ac:dyDescent="0.25">
      <c r="A3602" s="1125"/>
      <c r="B3602" s="1126"/>
      <c r="C3602" s="1127"/>
      <c r="D3602" s="1127"/>
      <c r="E3602" s="1126"/>
      <c r="F3602" s="811"/>
      <c r="G3602" s="1128"/>
      <c r="H3602" s="811"/>
      <c r="I3602" s="812"/>
    </row>
    <row r="3603" spans="1:9" s="786" customFormat="1" x14ac:dyDescent="0.25">
      <c r="A3603" s="1125"/>
      <c r="B3603" s="1126"/>
      <c r="C3603" s="1127"/>
      <c r="D3603" s="1127"/>
      <c r="E3603" s="1126"/>
      <c r="F3603" s="811"/>
      <c r="G3603" s="1128"/>
      <c r="H3603" s="811"/>
      <c r="I3603" s="812"/>
    </row>
    <row r="3604" spans="1:9" s="786" customFormat="1" x14ac:dyDescent="0.25">
      <c r="A3604" s="1125"/>
      <c r="B3604" s="1126"/>
      <c r="C3604" s="1127"/>
      <c r="D3604" s="1127"/>
      <c r="E3604" s="1126"/>
      <c r="F3604" s="811"/>
      <c r="G3604" s="1128"/>
      <c r="H3604" s="811"/>
      <c r="I3604" s="812"/>
    </row>
    <row r="3605" spans="1:9" s="786" customFormat="1" x14ac:dyDescent="0.25">
      <c r="A3605" s="1125"/>
      <c r="B3605" s="1126"/>
      <c r="C3605" s="1127"/>
      <c r="D3605" s="1127"/>
      <c r="E3605" s="1126"/>
      <c r="F3605" s="811"/>
      <c r="G3605" s="1128"/>
      <c r="H3605" s="811"/>
      <c r="I3605" s="812"/>
    </row>
    <row r="3606" spans="1:9" s="786" customFormat="1" x14ac:dyDescent="0.25">
      <c r="A3606" s="1125"/>
      <c r="B3606" s="1126"/>
      <c r="C3606" s="1127"/>
      <c r="D3606" s="1127"/>
      <c r="E3606" s="1126"/>
      <c r="F3606" s="811"/>
      <c r="G3606" s="1128"/>
      <c r="H3606" s="811"/>
      <c r="I3606" s="812"/>
    </row>
    <row r="3607" spans="1:9" s="786" customFormat="1" x14ac:dyDescent="0.25">
      <c r="A3607" s="1125"/>
      <c r="B3607" s="1126"/>
      <c r="C3607" s="1127"/>
      <c r="D3607" s="1127"/>
      <c r="E3607" s="1126"/>
      <c r="F3607" s="811"/>
      <c r="G3607" s="1128"/>
      <c r="H3607" s="811"/>
      <c r="I3607" s="812"/>
    </row>
    <row r="3608" spans="1:9" s="786" customFormat="1" x14ac:dyDescent="0.25">
      <c r="A3608" s="1125"/>
      <c r="B3608" s="1126"/>
      <c r="C3608" s="1127"/>
      <c r="D3608" s="1127"/>
      <c r="E3608" s="1126"/>
      <c r="F3608" s="811"/>
      <c r="G3608" s="1128"/>
      <c r="H3608" s="811"/>
      <c r="I3608" s="812"/>
    </row>
    <row r="3609" spans="1:9" s="786" customFormat="1" x14ac:dyDescent="0.25">
      <c r="A3609" s="1125"/>
      <c r="B3609" s="1126"/>
      <c r="C3609" s="1127"/>
      <c r="D3609" s="1127"/>
      <c r="E3609" s="1126"/>
      <c r="F3609" s="811"/>
      <c r="G3609" s="1128"/>
      <c r="H3609" s="811"/>
      <c r="I3609" s="812"/>
    </row>
    <row r="3610" spans="1:9" s="786" customFormat="1" x14ac:dyDescent="0.25">
      <c r="A3610" s="1125"/>
      <c r="B3610" s="1126"/>
      <c r="C3610" s="1127"/>
      <c r="D3610" s="1127"/>
      <c r="E3610" s="1126"/>
      <c r="F3610" s="811"/>
      <c r="G3610" s="1128"/>
      <c r="H3610" s="811"/>
      <c r="I3610" s="812"/>
    </row>
    <row r="3611" spans="1:9" s="786" customFormat="1" x14ac:dyDescent="0.25">
      <c r="A3611" s="1125"/>
      <c r="B3611" s="1126"/>
      <c r="C3611" s="1127"/>
      <c r="D3611" s="1127"/>
      <c r="E3611" s="1126"/>
      <c r="F3611" s="811"/>
      <c r="G3611" s="1128"/>
      <c r="H3611" s="811"/>
      <c r="I3611" s="812"/>
    </row>
    <row r="3612" spans="1:9" s="786" customFormat="1" x14ac:dyDescent="0.25">
      <c r="A3612" s="1125"/>
      <c r="B3612" s="1126"/>
      <c r="C3612" s="1127"/>
      <c r="D3612" s="1127"/>
      <c r="E3612" s="1126"/>
      <c r="F3612" s="811"/>
      <c r="G3612" s="1128"/>
      <c r="H3612" s="811"/>
      <c r="I3612" s="812"/>
    </row>
    <row r="3613" spans="1:9" s="786" customFormat="1" x14ac:dyDescent="0.25">
      <c r="A3613" s="1125"/>
      <c r="B3613" s="1126"/>
      <c r="C3613" s="1127"/>
      <c r="D3613" s="1127"/>
      <c r="E3613" s="1126"/>
      <c r="F3613" s="811"/>
      <c r="G3613" s="1128"/>
      <c r="H3613" s="811"/>
      <c r="I3613" s="812"/>
    </row>
    <row r="3614" spans="1:9" s="786" customFormat="1" x14ac:dyDescent="0.25">
      <c r="A3614" s="1125"/>
      <c r="B3614" s="1126"/>
      <c r="C3614" s="1127"/>
      <c r="D3614" s="1127"/>
      <c r="E3614" s="1126"/>
      <c r="F3614" s="811"/>
      <c r="G3614" s="1128"/>
      <c r="H3614" s="811"/>
      <c r="I3614" s="812"/>
    </row>
    <row r="3615" spans="1:9" s="786" customFormat="1" x14ac:dyDescent="0.25">
      <c r="A3615" s="1125"/>
      <c r="B3615" s="1126"/>
      <c r="C3615" s="1127"/>
      <c r="D3615" s="1127"/>
      <c r="E3615" s="1126"/>
      <c r="F3615" s="811"/>
      <c r="G3615" s="1128"/>
      <c r="H3615" s="811"/>
      <c r="I3615" s="812"/>
    </row>
    <row r="3616" spans="1:9" s="786" customFormat="1" x14ac:dyDescent="0.25">
      <c r="A3616" s="1125"/>
      <c r="B3616" s="1126"/>
      <c r="C3616" s="1127"/>
      <c r="D3616" s="1127"/>
      <c r="E3616" s="1126"/>
      <c r="F3616" s="811"/>
      <c r="G3616" s="1128"/>
      <c r="H3616" s="811"/>
      <c r="I3616" s="812"/>
    </row>
    <row r="3617" spans="1:9" s="786" customFormat="1" x14ac:dyDescent="0.25">
      <c r="A3617" s="1125"/>
      <c r="B3617" s="1126"/>
      <c r="C3617" s="1127"/>
      <c r="D3617" s="1127"/>
      <c r="E3617" s="1126"/>
      <c r="F3617" s="811"/>
      <c r="G3617" s="1128"/>
      <c r="H3617" s="811"/>
      <c r="I3617" s="812"/>
    </row>
    <row r="3618" spans="1:9" s="786" customFormat="1" x14ac:dyDescent="0.25">
      <c r="A3618" s="1125"/>
      <c r="B3618" s="1126"/>
      <c r="C3618" s="1127"/>
      <c r="D3618" s="1127"/>
      <c r="E3618" s="1126"/>
      <c r="F3618" s="811"/>
      <c r="G3618" s="1128"/>
      <c r="H3618" s="811"/>
      <c r="I3618" s="812"/>
    </row>
    <row r="3619" spans="1:9" s="786" customFormat="1" x14ac:dyDescent="0.25">
      <c r="A3619" s="1125"/>
      <c r="B3619" s="1126"/>
      <c r="C3619" s="1127"/>
      <c r="D3619" s="1127"/>
      <c r="E3619" s="1126"/>
      <c r="F3619" s="811"/>
      <c r="G3619" s="1128"/>
      <c r="H3619" s="811"/>
      <c r="I3619" s="812"/>
    </row>
    <row r="3620" spans="1:9" s="786" customFormat="1" x14ac:dyDescent="0.25">
      <c r="A3620" s="1125"/>
      <c r="B3620" s="1126"/>
      <c r="C3620" s="1127"/>
      <c r="D3620" s="1127"/>
      <c r="E3620" s="1126"/>
      <c r="F3620" s="811"/>
      <c r="G3620" s="1128"/>
      <c r="H3620" s="811"/>
      <c r="I3620" s="812"/>
    </row>
    <row r="3621" spans="1:9" s="786" customFormat="1" x14ac:dyDescent="0.25">
      <c r="A3621" s="1125"/>
      <c r="B3621" s="1126"/>
      <c r="C3621" s="1127"/>
      <c r="D3621" s="1127"/>
      <c r="E3621" s="1126"/>
      <c r="F3621" s="811"/>
      <c r="G3621" s="1128"/>
      <c r="H3621" s="811"/>
      <c r="I3621" s="812"/>
    </row>
    <row r="3622" spans="1:9" s="786" customFormat="1" x14ac:dyDescent="0.25">
      <c r="A3622" s="1125"/>
      <c r="B3622" s="1126"/>
      <c r="C3622" s="1127"/>
      <c r="D3622" s="1127"/>
      <c r="E3622" s="1126"/>
      <c r="F3622" s="811"/>
      <c r="G3622" s="1128"/>
      <c r="H3622" s="811"/>
      <c r="I3622" s="812"/>
    </row>
    <row r="3623" spans="1:9" s="786" customFormat="1" x14ac:dyDescent="0.25">
      <c r="A3623" s="1125"/>
      <c r="B3623" s="1126"/>
      <c r="C3623" s="1127"/>
      <c r="D3623" s="1127"/>
      <c r="E3623" s="1126"/>
      <c r="F3623" s="811"/>
      <c r="G3623" s="1128"/>
      <c r="H3623" s="811"/>
      <c r="I3623" s="812"/>
    </row>
    <row r="3624" spans="1:9" s="786" customFormat="1" x14ac:dyDescent="0.25">
      <c r="A3624" s="1125"/>
      <c r="B3624" s="1126"/>
      <c r="C3624" s="1127"/>
      <c r="D3624" s="1127"/>
      <c r="E3624" s="1126"/>
      <c r="F3624" s="811"/>
      <c r="G3624" s="1128"/>
      <c r="H3624" s="811"/>
      <c r="I3624" s="812"/>
    </row>
    <row r="3625" spans="1:9" s="786" customFormat="1" x14ac:dyDescent="0.25">
      <c r="A3625" s="1125"/>
      <c r="B3625" s="1126"/>
      <c r="C3625" s="1127"/>
      <c r="D3625" s="1127"/>
      <c r="E3625" s="1126"/>
      <c r="F3625" s="811"/>
      <c r="G3625" s="1128"/>
      <c r="H3625" s="811"/>
      <c r="I3625" s="812"/>
    </row>
    <row r="3626" spans="1:9" s="786" customFormat="1" x14ac:dyDescent="0.25">
      <c r="A3626" s="1125"/>
      <c r="B3626" s="1126"/>
      <c r="C3626" s="1127"/>
      <c r="D3626" s="1127"/>
      <c r="E3626" s="1126"/>
      <c r="F3626" s="811"/>
      <c r="G3626" s="1128"/>
      <c r="H3626" s="811"/>
      <c r="I3626" s="812"/>
    </row>
    <row r="3627" spans="1:9" s="786" customFormat="1" x14ac:dyDescent="0.25">
      <c r="A3627" s="1125"/>
      <c r="B3627" s="1126"/>
      <c r="C3627" s="1127"/>
      <c r="D3627" s="1127"/>
      <c r="E3627" s="1126"/>
      <c r="F3627" s="811"/>
      <c r="G3627" s="1128"/>
      <c r="H3627" s="811"/>
      <c r="I3627" s="812"/>
    </row>
    <row r="3628" spans="1:9" s="786" customFormat="1" x14ac:dyDescent="0.25">
      <c r="A3628" s="1125"/>
      <c r="B3628" s="1126"/>
      <c r="C3628" s="1127"/>
      <c r="D3628" s="1127"/>
      <c r="E3628" s="1126"/>
      <c r="F3628" s="811"/>
      <c r="G3628" s="1128"/>
      <c r="H3628" s="811"/>
      <c r="I3628" s="812"/>
    </row>
    <row r="3629" spans="1:9" s="786" customFormat="1" x14ac:dyDescent="0.25">
      <c r="A3629" s="1125"/>
      <c r="B3629" s="1126"/>
      <c r="C3629" s="1127"/>
      <c r="D3629" s="1127"/>
      <c r="E3629" s="1126"/>
      <c r="F3629" s="811"/>
      <c r="G3629" s="1128"/>
      <c r="H3629" s="811"/>
      <c r="I3629" s="812"/>
    </row>
    <row r="3630" spans="1:9" s="786" customFormat="1" x14ac:dyDescent="0.25">
      <c r="A3630" s="1125"/>
      <c r="B3630" s="1126"/>
      <c r="C3630" s="1127"/>
      <c r="D3630" s="1127"/>
      <c r="E3630" s="1126"/>
      <c r="F3630" s="811"/>
      <c r="G3630" s="1128"/>
      <c r="H3630" s="811"/>
      <c r="I3630" s="812"/>
    </row>
    <row r="3631" spans="1:9" s="786" customFormat="1" x14ac:dyDescent="0.25">
      <c r="A3631" s="1125"/>
      <c r="B3631" s="1126"/>
      <c r="C3631" s="1127"/>
      <c r="D3631" s="1127"/>
      <c r="E3631" s="1126"/>
      <c r="F3631" s="811"/>
      <c r="G3631" s="1128"/>
      <c r="H3631" s="811"/>
      <c r="I3631" s="812"/>
    </row>
    <row r="3632" spans="1:9" s="786" customFormat="1" x14ac:dyDescent="0.25">
      <c r="A3632" s="1125"/>
      <c r="B3632" s="1126"/>
      <c r="C3632" s="1127"/>
      <c r="D3632" s="1127"/>
      <c r="E3632" s="1126"/>
      <c r="F3632" s="811"/>
      <c r="G3632" s="1128"/>
      <c r="H3632" s="811"/>
      <c r="I3632" s="812"/>
    </row>
    <row r="3633" spans="1:9" s="786" customFormat="1" x14ac:dyDescent="0.25">
      <c r="A3633" s="1125"/>
      <c r="B3633" s="1126"/>
      <c r="C3633" s="1127"/>
      <c r="D3633" s="1127"/>
      <c r="E3633" s="1126"/>
      <c r="F3633" s="811"/>
      <c r="G3633" s="1128"/>
      <c r="H3633" s="811"/>
      <c r="I3633" s="812"/>
    </row>
    <row r="3634" spans="1:9" s="786" customFormat="1" x14ac:dyDescent="0.25">
      <c r="A3634" s="1125"/>
      <c r="B3634" s="1126"/>
      <c r="C3634" s="1127"/>
      <c r="D3634" s="1127"/>
      <c r="E3634" s="1126"/>
      <c r="F3634" s="811"/>
      <c r="G3634" s="1128"/>
      <c r="H3634" s="811"/>
      <c r="I3634" s="812"/>
    </row>
    <row r="3635" spans="1:9" s="786" customFormat="1" x14ac:dyDescent="0.25">
      <c r="A3635" s="1125"/>
      <c r="B3635" s="1126"/>
      <c r="C3635" s="1127"/>
      <c r="D3635" s="1127"/>
      <c r="E3635" s="1126"/>
      <c r="F3635" s="811"/>
      <c r="G3635" s="1128"/>
      <c r="H3635" s="811"/>
      <c r="I3635" s="812"/>
    </row>
    <row r="3636" spans="1:9" s="786" customFormat="1" x14ac:dyDescent="0.25">
      <c r="A3636" s="1125"/>
      <c r="B3636" s="1126"/>
      <c r="C3636" s="1127"/>
      <c r="D3636" s="1127"/>
      <c r="E3636" s="1126"/>
      <c r="F3636" s="811"/>
      <c r="G3636" s="1128"/>
      <c r="H3636" s="811"/>
      <c r="I3636" s="812"/>
    </row>
    <row r="3637" spans="1:9" s="786" customFormat="1" x14ac:dyDescent="0.25">
      <c r="A3637" s="1125"/>
      <c r="B3637" s="1126"/>
      <c r="C3637" s="1127"/>
      <c r="D3637" s="1127"/>
      <c r="E3637" s="1126"/>
      <c r="F3637" s="811"/>
      <c r="G3637" s="1128"/>
      <c r="H3637" s="811"/>
      <c r="I3637" s="812"/>
    </row>
    <row r="3638" spans="1:9" s="786" customFormat="1" x14ac:dyDescent="0.25">
      <c r="A3638" s="1125"/>
      <c r="B3638" s="1126"/>
      <c r="C3638" s="1127"/>
      <c r="D3638" s="1127"/>
      <c r="E3638" s="1126"/>
      <c r="F3638" s="811"/>
      <c r="G3638" s="1128"/>
      <c r="H3638" s="811"/>
      <c r="I3638" s="812"/>
    </row>
    <row r="3639" spans="1:9" s="786" customFormat="1" x14ac:dyDescent="0.25">
      <c r="A3639" s="1125"/>
      <c r="B3639" s="1126"/>
      <c r="C3639" s="1127"/>
      <c r="D3639" s="1127"/>
      <c r="E3639" s="1126"/>
      <c r="F3639" s="811"/>
      <c r="G3639" s="1128"/>
      <c r="H3639" s="811"/>
      <c r="I3639" s="812"/>
    </row>
    <row r="3640" spans="1:9" s="786" customFormat="1" x14ac:dyDescent="0.25">
      <c r="A3640" s="1125"/>
      <c r="B3640" s="1126"/>
      <c r="C3640" s="1127"/>
      <c r="D3640" s="1127"/>
      <c r="E3640" s="1126"/>
      <c r="F3640" s="811"/>
      <c r="G3640" s="1128"/>
      <c r="H3640" s="811"/>
      <c r="I3640" s="812"/>
    </row>
    <row r="3641" spans="1:9" s="786" customFormat="1" x14ac:dyDescent="0.25">
      <c r="A3641" s="1125"/>
      <c r="B3641" s="1126"/>
      <c r="C3641" s="1127"/>
      <c r="D3641" s="1127"/>
      <c r="E3641" s="1126"/>
      <c r="F3641" s="811"/>
      <c r="G3641" s="1128"/>
      <c r="H3641" s="811"/>
      <c r="I3641" s="812"/>
    </row>
    <row r="3642" spans="1:9" s="786" customFormat="1" x14ac:dyDescent="0.25">
      <c r="A3642" s="1125"/>
      <c r="B3642" s="1126"/>
      <c r="C3642" s="1127"/>
      <c r="D3642" s="1127"/>
      <c r="E3642" s="1126"/>
      <c r="F3642" s="811"/>
      <c r="G3642" s="1128"/>
      <c r="H3642" s="811"/>
      <c r="I3642" s="812"/>
    </row>
    <row r="3643" spans="1:9" s="786" customFormat="1" x14ac:dyDescent="0.25">
      <c r="A3643" s="1125"/>
      <c r="B3643" s="1126"/>
      <c r="C3643" s="1127"/>
      <c r="D3643" s="1127"/>
      <c r="E3643" s="1126"/>
      <c r="F3643" s="811"/>
      <c r="G3643" s="1128"/>
      <c r="H3643" s="811"/>
      <c r="I3643" s="812"/>
    </row>
    <row r="3644" spans="1:9" s="786" customFormat="1" x14ac:dyDescent="0.25">
      <c r="A3644" s="1125"/>
      <c r="B3644" s="1126"/>
      <c r="C3644" s="1127"/>
      <c r="D3644" s="1127"/>
      <c r="E3644" s="1126"/>
      <c r="F3644" s="811"/>
      <c r="G3644" s="1128"/>
      <c r="H3644" s="811"/>
      <c r="I3644" s="812"/>
    </row>
    <row r="3645" spans="1:9" s="786" customFormat="1" x14ac:dyDescent="0.25">
      <c r="A3645" s="1125"/>
      <c r="B3645" s="1126"/>
      <c r="C3645" s="1127"/>
      <c r="D3645" s="1127"/>
      <c r="E3645" s="1126"/>
      <c r="F3645" s="811"/>
      <c r="G3645" s="1128"/>
      <c r="H3645" s="811"/>
      <c r="I3645" s="812"/>
    </row>
    <row r="3646" spans="1:9" s="786" customFormat="1" x14ac:dyDescent="0.25">
      <c r="A3646" s="1125"/>
      <c r="B3646" s="1126"/>
      <c r="C3646" s="1127"/>
      <c r="D3646" s="1127"/>
      <c r="E3646" s="1126"/>
      <c r="F3646" s="811"/>
      <c r="G3646" s="1128"/>
      <c r="H3646" s="811"/>
      <c r="I3646" s="812"/>
    </row>
    <row r="3647" spans="1:9" s="786" customFormat="1" x14ac:dyDescent="0.25">
      <c r="A3647" s="1125"/>
      <c r="B3647" s="1126"/>
      <c r="C3647" s="1127"/>
      <c r="D3647" s="1127"/>
      <c r="E3647" s="1126"/>
      <c r="F3647" s="811"/>
      <c r="G3647" s="1128"/>
      <c r="H3647" s="811"/>
      <c r="I3647" s="812"/>
    </row>
    <row r="3648" spans="1:9" s="786" customFormat="1" x14ac:dyDescent="0.25">
      <c r="A3648" s="1125"/>
      <c r="B3648" s="1126"/>
      <c r="C3648" s="1127"/>
      <c r="D3648" s="1127"/>
      <c r="E3648" s="1126"/>
      <c r="F3648" s="811"/>
      <c r="G3648" s="1128"/>
      <c r="H3648" s="811"/>
      <c r="I3648" s="812"/>
    </row>
    <row r="3649" spans="1:9" s="786" customFormat="1" x14ac:dyDescent="0.25">
      <c r="A3649" s="1125"/>
      <c r="B3649" s="1126"/>
      <c r="C3649" s="1127"/>
      <c r="D3649" s="1127"/>
      <c r="E3649" s="1126"/>
      <c r="F3649" s="811"/>
      <c r="G3649" s="1128"/>
      <c r="H3649" s="811"/>
      <c r="I3649" s="812"/>
    </row>
    <row r="3650" spans="1:9" s="786" customFormat="1" x14ac:dyDescent="0.25">
      <c r="A3650" s="1125"/>
      <c r="B3650" s="1126"/>
      <c r="C3650" s="1127"/>
      <c r="D3650" s="1127"/>
      <c r="E3650" s="1126"/>
      <c r="F3650" s="811"/>
      <c r="G3650" s="1128"/>
      <c r="H3650" s="811"/>
      <c r="I3650" s="812"/>
    </row>
    <row r="3651" spans="1:9" s="786" customFormat="1" x14ac:dyDescent="0.25">
      <c r="A3651" s="1125"/>
      <c r="B3651" s="1126"/>
      <c r="C3651" s="1127"/>
      <c r="D3651" s="1127"/>
      <c r="E3651" s="1126"/>
      <c r="F3651" s="811"/>
      <c r="G3651" s="1128"/>
      <c r="H3651" s="811"/>
      <c r="I3651" s="812"/>
    </row>
    <row r="3652" spans="1:9" s="786" customFormat="1" x14ac:dyDescent="0.25">
      <c r="A3652" s="1125"/>
      <c r="B3652" s="1126"/>
      <c r="C3652" s="1127"/>
      <c r="D3652" s="1127"/>
      <c r="E3652" s="1126"/>
      <c r="F3652" s="811"/>
      <c r="G3652" s="1128"/>
      <c r="H3652" s="811"/>
      <c r="I3652" s="812"/>
    </row>
    <row r="3653" spans="1:9" s="786" customFormat="1" x14ac:dyDescent="0.25">
      <c r="A3653" s="1125"/>
      <c r="B3653" s="1126"/>
      <c r="C3653" s="1127"/>
      <c r="D3653" s="1127"/>
      <c r="E3653" s="1126"/>
      <c r="F3653" s="811"/>
      <c r="G3653" s="1128"/>
      <c r="H3653" s="811"/>
      <c r="I3653" s="812"/>
    </row>
    <row r="3654" spans="1:9" s="786" customFormat="1" x14ac:dyDescent="0.25">
      <c r="A3654" s="1125"/>
      <c r="B3654" s="1126"/>
      <c r="C3654" s="1127"/>
      <c r="D3654" s="1127"/>
      <c r="E3654" s="1126"/>
      <c r="F3654" s="811"/>
      <c r="G3654" s="1128"/>
      <c r="H3654" s="811"/>
      <c r="I3654" s="812"/>
    </row>
    <row r="3655" spans="1:9" s="786" customFormat="1" x14ac:dyDescent="0.25">
      <c r="A3655" s="1125"/>
      <c r="B3655" s="1126"/>
      <c r="C3655" s="1127"/>
      <c r="D3655" s="1127"/>
      <c r="E3655" s="1126"/>
      <c r="F3655" s="811"/>
      <c r="G3655" s="1128"/>
      <c r="H3655" s="811"/>
      <c r="I3655" s="812"/>
    </row>
    <row r="3656" spans="1:9" s="786" customFormat="1" x14ac:dyDescent="0.25">
      <c r="A3656" s="1125"/>
      <c r="B3656" s="1126"/>
      <c r="C3656" s="1127"/>
      <c r="D3656" s="1127"/>
      <c r="E3656" s="1126"/>
      <c r="F3656" s="811"/>
      <c r="G3656" s="1128"/>
      <c r="H3656" s="811"/>
      <c r="I3656" s="812"/>
    </row>
    <row r="3657" spans="1:9" s="786" customFormat="1" x14ac:dyDescent="0.25">
      <c r="A3657" s="1125"/>
      <c r="B3657" s="1126"/>
      <c r="C3657" s="1127"/>
      <c r="D3657" s="1127"/>
      <c r="E3657" s="1126"/>
      <c r="F3657" s="811"/>
      <c r="G3657" s="1128"/>
      <c r="H3657" s="811"/>
      <c r="I3657" s="812"/>
    </row>
    <row r="3658" spans="1:9" s="786" customFormat="1" x14ac:dyDescent="0.25">
      <c r="A3658" s="1125"/>
      <c r="B3658" s="1126"/>
      <c r="C3658" s="1127"/>
      <c r="D3658" s="1127"/>
      <c r="E3658" s="1126"/>
      <c r="F3658" s="811"/>
      <c r="G3658" s="1128"/>
      <c r="H3658" s="811"/>
      <c r="I3658" s="812"/>
    </row>
    <row r="3659" spans="1:9" s="786" customFormat="1" x14ac:dyDescent="0.25">
      <c r="A3659" s="1125"/>
      <c r="B3659" s="1126"/>
      <c r="C3659" s="1127"/>
      <c r="D3659" s="1127"/>
      <c r="E3659" s="1126"/>
      <c r="F3659" s="811"/>
      <c r="G3659" s="1128"/>
      <c r="H3659" s="811"/>
      <c r="I3659" s="812"/>
    </row>
    <row r="3660" spans="1:9" s="786" customFormat="1" x14ac:dyDescent="0.25">
      <c r="A3660" s="1125"/>
      <c r="B3660" s="1126"/>
      <c r="C3660" s="1127"/>
      <c r="D3660" s="1127"/>
      <c r="E3660" s="1126"/>
      <c r="F3660" s="811"/>
      <c r="G3660" s="1128"/>
      <c r="H3660" s="811"/>
      <c r="I3660" s="812"/>
    </row>
    <row r="3661" spans="1:9" s="786" customFormat="1" x14ac:dyDescent="0.25">
      <c r="A3661" s="1125"/>
      <c r="B3661" s="1126"/>
      <c r="C3661" s="1127"/>
      <c r="D3661" s="1127"/>
      <c r="E3661" s="1126"/>
      <c r="F3661" s="811"/>
      <c r="G3661" s="1128"/>
      <c r="H3661" s="811"/>
      <c r="I3661" s="812"/>
    </row>
    <row r="3662" spans="1:9" s="786" customFormat="1" x14ac:dyDescent="0.25">
      <c r="A3662" s="1125"/>
      <c r="B3662" s="1126"/>
      <c r="C3662" s="1127"/>
      <c r="D3662" s="1127"/>
      <c r="E3662" s="1126"/>
      <c r="F3662" s="811"/>
      <c r="G3662" s="1128"/>
      <c r="H3662" s="811"/>
      <c r="I3662" s="812"/>
    </row>
    <row r="3663" spans="1:9" s="786" customFormat="1" x14ac:dyDescent="0.25">
      <c r="A3663" s="1125"/>
      <c r="B3663" s="1126"/>
      <c r="C3663" s="1127"/>
      <c r="D3663" s="1127"/>
      <c r="E3663" s="1126"/>
      <c r="F3663" s="811"/>
      <c r="G3663" s="1128"/>
      <c r="H3663" s="811"/>
      <c r="I3663" s="812"/>
    </row>
    <row r="3664" spans="1:9" s="786" customFormat="1" x14ac:dyDescent="0.25">
      <c r="A3664" s="1125"/>
      <c r="B3664" s="1126"/>
      <c r="C3664" s="1127"/>
      <c r="D3664" s="1127"/>
      <c r="E3664" s="1126"/>
      <c r="F3664" s="811"/>
      <c r="G3664" s="1128"/>
      <c r="H3664" s="811"/>
      <c r="I3664" s="812"/>
    </row>
    <row r="3665" spans="1:9" s="786" customFormat="1" x14ac:dyDescent="0.25">
      <c r="A3665" s="1125"/>
      <c r="B3665" s="1126"/>
      <c r="C3665" s="1127"/>
      <c r="D3665" s="1127"/>
      <c r="E3665" s="1126"/>
      <c r="F3665" s="811"/>
      <c r="G3665" s="1128"/>
      <c r="H3665" s="811"/>
      <c r="I3665" s="812"/>
    </row>
    <row r="3666" spans="1:9" s="786" customFormat="1" x14ac:dyDescent="0.25">
      <c r="A3666" s="1125"/>
      <c r="B3666" s="1126"/>
      <c r="C3666" s="1127"/>
      <c r="D3666" s="1127"/>
      <c r="E3666" s="1126"/>
      <c r="F3666" s="811"/>
      <c r="G3666" s="1128"/>
      <c r="H3666" s="811"/>
      <c r="I3666" s="812"/>
    </row>
    <row r="3667" spans="1:9" s="786" customFormat="1" x14ac:dyDescent="0.25">
      <c r="A3667" s="1125"/>
      <c r="B3667" s="1126"/>
      <c r="C3667" s="1127"/>
      <c r="D3667" s="1127"/>
      <c r="E3667" s="1126"/>
      <c r="F3667" s="811"/>
      <c r="G3667" s="1128"/>
      <c r="H3667" s="811"/>
      <c r="I3667" s="812"/>
    </row>
    <row r="3668" spans="1:9" s="786" customFormat="1" x14ac:dyDescent="0.25">
      <c r="A3668" s="1125"/>
      <c r="B3668" s="1126"/>
      <c r="C3668" s="1127"/>
      <c r="D3668" s="1127"/>
      <c r="E3668" s="1126"/>
      <c r="F3668" s="811"/>
      <c r="G3668" s="1128"/>
      <c r="H3668" s="811"/>
      <c r="I3668" s="812"/>
    </row>
    <row r="3669" spans="1:9" s="786" customFormat="1" x14ac:dyDescent="0.25">
      <c r="A3669" s="1125"/>
      <c r="B3669" s="1126"/>
      <c r="C3669" s="1127"/>
      <c r="D3669" s="1127"/>
      <c r="E3669" s="1126"/>
      <c r="F3669" s="811"/>
      <c r="G3669" s="1128"/>
      <c r="H3669" s="811"/>
      <c r="I3669" s="812"/>
    </row>
    <row r="3670" spans="1:9" s="786" customFormat="1" x14ac:dyDescent="0.25">
      <c r="A3670" s="1125"/>
      <c r="B3670" s="1126"/>
      <c r="C3670" s="1127"/>
      <c r="D3670" s="1127"/>
      <c r="E3670" s="1126"/>
      <c r="F3670" s="811"/>
      <c r="G3670" s="1128"/>
      <c r="H3670" s="811"/>
      <c r="I3670" s="812"/>
    </row>
    <row r="3671" spans="1:9" s="786" customFormat="1" x14ac:dyDescent="0.25">
      <c r="A3671" s="1125"/>
      <c r="B3671" s="1126"/>
      <c r="C3671" s="1127"/>
      <c r="D3671" s="1127"/>
      <c r="E3671" s="1126"/>
      <c r="F3671" s="811"/>
      <c r="G3671" s="1128"/>
      <c r="H3671" s="811"/>
      <c r="I3671" s="812"/>
    </row>
    <row r="3672" spans="1:9" s="786" customFormat="1" x14ac:dyDescent="0.25">
      <c r="A3672" s="1125"/>
      <c r="B3672" s="1126"/>
      <c r="C3672" s="1127"/>
      <c r="D3672" s="1127"/>
      <c r="E3672" s="1126"/>
      <c r="F3672" s="811"/>
      <c r="G3672" s="1128"/>
      <c r="H3672" s="811"/>
      <c r="I3672" s="812"/>
    </row>
    <row r="3673" spans="1:9" s="786" customFormat="1" x14ac:dyDescent="0.25">
      <c r="A3673" s="1125"/>
      <c r="B3673" s="1126"/>
      <c r="C3673" s="1127"/>
      <c r="D3673" s="1127"/>
      <c r="E3673" s="1126"/>
      <c r="F3673" s="811"/>
      <c r="G3673" s="1128"/>
      <c r="H3673" s="811"/>
      <c r="I3673" s="812"/>
    </row>
    <row r="3674" spans="1:9" s="786" customFormat="1" x14ac:dyDescent="0.25">
      <c r="A3674" s="1125"/>
      <c r="B3674" s="1126"/>
      <c r="C3674" s="1127"/>
      <c r="D3674" s="1127"/>
      <c r="E3674" s="1126"/>
      <c r="F3674" s="811"/>
      <c r="G3674" s="1128"/>
      <c r="H3674" s="811"/>
      <c r="I3674" s="812"/>
    </row>
    <row r="3675" spans="1:9" s="786" customFormat="1" x14ac:dyDescent="0.25">
      <c r="A3675" s="1125"/>
      <c r="B3675" s="1126"/>
      <c r="C3675" s="1127"/>
      <c r="D3675" s="1127"/>
      <c r="E3675" s="1126"/>
      <c r="F3675" s="811"/>
      <c r="G3675" s="1128"/>
      <c r="H3675" s="811"/>
      <c r="I3675" s="812"/>
    </row>
    <row r="3676" spans="1:9" s="786" customFormat="1" x14ac:dyDescent="0.25">
      <c r="A3676" s="1125"/>
      <c r="B3676" s="1126"/>
      <c r="C3676" s="1127"/>
      <c r="D3676" s="1127"/>
      <c r="E3676" s="1126"/>
      <c r="F3676" s="811"/>
      <c r="G3676" s="1128"/>
      <c r="H3676" s="811"/>
      <c r="I3676" s="812"/>
    </row>
    <row r="3677" spans="1:9" s="786" customFormat="1" x14ac:dyDescent="0.25">
      <c r="A3677" s="1125"/>
      <c r="B3677" s="1126"/>
      <c r="C3677" s="1127"/>
      <c r="D3677" s="1127"/>
      <c r="E3677" s="1126"/>
      <c r="F3677" s="811"/>
      <c r="G3677" s="1128"/>
      <c r="H3677" s="811"/>
      <c r="I3677" s="812"/>
    </row>
    <row r="3678" spans="1:9" s="786" customFormat="1" x14ac:dyDescent="0.25">
      <c r="A3678" s="1125"/>
      <c r="B3678" s="1126"/>
      <c r="C3678" s="1127"/>
      <c r="D3678" s="1127"/>
      <c r="E3678" s="1126"/>
      <c r="F3678" s="811"/>
      <c r="G3678" s="1128"/>
      <c r="H3678" s="811"/>
      <c r="I3678" s="812"/>
    </row>
    <row r="3679" spans="1:9" s="786" customFormat="1" x14ac:dyDescent="0.25">
      <c r="A3679" s="1125"/>
      <c r="B3679" s="1126"/>
      <c r="C3679" s="1127"/>
      <c r="D3679" s="1127"/>
      <c r="E3679" s="1126"/>
      <c r="F3679" s="811"/>
      <c r="G3679" s="1128"/>
      <c r="H3679" s="811"/>
      <c r="I3679" s="812"/>
    </row>
    <row r="3680" spans="1:9" s="786" customFormat="1" x14ac:dyDescent="0.25">
      <c r="A3680" s="1125"/>
      <c r="B3680" s="1126"/>
      <c r="C3680" s="1127"/>
      <c r="D3680" s="1127"/>
      <c r="E3680" s="1126"/>
      <c r="F3680" s="811"/>
      <c r="G3680" s="1128"/>
      <c r="H3680" s="811"/>
      <c r="I3680" s="812"/>
    </row>
    <row r="3681" spans="1:9" s="786" customFormat="1" x14ac:dyDescent="0.25">
      <c r="A3681" s="1125"/>
      <c r="B3681" s="1126"/>
      <c r="C3681" s="1127"/>
      <c r="D3681" s="1127"/>
      <c r="E3681" s="1126"/>
      <c r="F3681" s="811"/>
      <c r="G3681" s="1128"/>
      <c r="H3681" s="811"/>
      <c r="I3681" s="812"/>
    </row>
    <row r="3682" spans="1:9" s="786" customFormat="1" x14ac:dyDescent="0.25">
      <c r="A3682" s="1125"/>
      <c r="B3682" s="1126"/>
      <c r="C3682" s="1127"/>
      <c r="D3682" s="1127"/>
      <c r="E3682" s="1126"/>
      <c r="F3682" s="811"/>
      <c r="G3682" s="1128"/>
      <c r="H3682" s="811"/>
      <c r="I3682" s="812"/>
    </row>
    <row r="3683" spans="1:9" s="786" customFormat="1" x14ac:dyDescent="0.25">
      <c r="A3683" s="1125"/>
      <c r="B3683" s="1126"/>
      <c r="C3683" s="1127"/>
      <c r="D3683" s="1127"/>
      <c r="E3683" s="1126"/>
      <c r="F3683" s="811"/>
      <c r="G3683" s="1128"/>
      <c r="H3683" s="811"/>
      <c r="I3683" s="812"/>
    </row>
    <row r="3684" spans="1:9" s="786" customFormat="1" x14ac:dyDescent="0.25">
      <c r="A3684" s="1125"/>
      <c r="B3684" s="1126"/>
      <c r="C3684" s="1127"/>
      <c r="D3684" s="1127"/>
      <c r="E3684" s="1126"/>
      <c r="F3684" s="811"/>
      <c r="G3684" s="1128"/>
      <c r="H3684" s="811"/>
      <c r="I3684" s="812"/>
    </row>
    <row r="3685" spans="1:9" s="786" customFormat="1" x14ac:dyDescent="0.25">
      <c r="A3685" s="1125"/>
      <c r="B3685" s="1126"/>
      <c r="C3685" s="1127"/>
      <c r="D3685" s="1127"/>
      <c r="E3685" s="1126"/>
      <c r="F3685" s="811"/>
      <c r="G3685" s="1128"/>
      <c r="H3685" s="811"/>
      <c r="I3685" s="812"/>
    </row>
    <row r="3686" spans="1:9" s="786" customFormat="1" x14ac:dyDescent="0.25">
      <c r="A3686" s="1125"/>
      <c r="B3686" s="1126"/>
      <c r="C3686" s="1127"/>
      <c r="D3686" s="1127"/>
      <c r="E3686" s="1126"/>
      <c r="F3686" s="811"/>
      <c r="G3686" s="1128"/>
      <c r="H3686" s="811"/>
      <c r="I3686" s="812"/>
    </row>
    <row r="3687" spans="1:9" s="786" customFormat="1" x14ac:dyDescent="0.25">
      <c r="A3687" s="1125"/>
      <c r="B3687" s="1126"/>
      <c r="C3687" s="1127"/>
      <c r="D3687" s="1127"/>
      <c r="E3687" s="1126"/>
      <c r="F3687" s="811"/>
      <c r="G3687" s="1128"/>
      <c r="H3687" s="811"/>
      <c r="I3687" s="812"/>
    </row>
    <row r="3688" spans="1:9" s="786" customFormat="1" x14ac:dyDescent="0.25">
      <c r="A3688" s="1125"/>
      <c r="B3688" s="1126"/>
      <c r="C3688" s="1127"/>
      <c r="D3688" s="1127"/>
      <c r="E3688" s="1126"/>
      <c r="F3688" s="811"/>
      <c r="G3688" s="1128"/>
      <c r="H3688" s="811"/>
      <c r="I3688" s="812"/>
    </row>
    <row r="3689" spans="1:9" s="786" customFormat="1" x14ac:dyDescent="0.25">
      <c r="A3689" s="1125"/>
      <c r="B3689" s="1126"/>
      <c r="C3689" s="1127"/>
      <c r="D3689" s="1127"/>
      <c r="E3689" s="1126"/>
      <c r="F3689" s="811"/>
      <c r="G3689" s="1128"/>
      <c r="H3689" s="811"/>
      <c r="I3689" s="812"/>
    </row>
    <row r="3690" spans="1:9" s="786" customFormat="1" x14ac:dyDescent="0.25">
      <c r="A3690" s="1125"/>
      <c r="B3690" s="1126"/>
      <c r="C3690" s="1127"/>
      <c r="D3690" s="1127"/>
      <c r="E3690" s="1126"/>
      <c r="F3690" s="811"/>
      <c r="G3690" s="1128"/>
      <c r="H3690" s="811"/>
      <c r="I3690" s="812"/>
    </row>
    <row r="3691" spans="1:9" s="786" customFormat="1" x14ac:dyDescent="0.25">
      <c r="A3691" s="1125"/>
      <c r="B3691" s="1126"/>
      <c r="C3691" s="1127"/>
      <c r="D3691" s="1127"/>
      <c r="E3691" s="1126"/>
      <c r="F3691" s="811"/>
      <c r="G3691" s="1128"/>
      <c r="H3691" s="811"/>
      <c r="I3691" s="812"/>
    </row>
    <row r="3692" spans="1:9" s="786" customFormat="1" x14ac:dyDescent="0.25">
      <c r="A3692" s="1125"/>
      <c r="B3692" s="1126"/>
      <c r="C3692" s="1127"/>
      <c r="D3692" s="1127"/>
      <c r="E3692" s="1126"/>
      <c r="F3692" s="811"/>
      <c r="G3692" s="1128"/>
      <c r="H3692" s="811"/>
      <c r="I3692" s="812"/>
    </row>
    <row r="3693" spans="1:9" s="786" customFormat="1" x14ac:dyDescent="0.25">
      <c r="A3693" s="1125"/>
      <c r="B3693" s="1126"/>
      <c r="C3693" s="1127"/>
      <c r="D3693" s="1127"/>
      <c r="E3693" s="1126"/>
      <c r="F3693" s="811"/>
      <c r="G3693" s="1128"/>
      <c r="H3693" s="811"/>
      <c r="I3693" s="812"/>
    </row>
    <row r="3694" spans="1:9" s="786" customFormat="1" x14ac:dyDescent="0.25">
      <c r="A3694" s="1125"/>
      <c r="B3694" s="1126"/>
      <c r="C3694" s="1127"/>
      <c r="D3694" s="1127"/>
      <c r="E3694" s="1126"/>
      <c r="F3694" s="811"/>
      <c r="G3694" s="1128"/>
      <c r="H3694" s="811"/>
      <c r="I3694" s="812"/>
    </row>
    <row r="3695" spans="1:9" s="786" customFormat="1" x14ac:dyDescent="0.25">
      <c r="A3695" s="1125"/>
      <c r="B3695" s="1126"/>
      <c r="C3695" s="1127"/>
      <c r="D3695" s="1127"/>
      <c r="E3695" s="1126"/>
      <c r="F3695" s="811"/>
      <c r="G3695" s="1128"/>
      <c r="H3695" s="811"/>
      <c r="I3695" s="812"/>
    </row>
    <row r="3696" spans="1:9" s="786" customFormat="1" x14ac:dyDescent="0.25">
      <c r="A3696" s="1125"/>
      <c r="B3696" s="1126"/>
      <c r="C3696" s="1127"/>
      <c r="D3696" s="1127"/>
      <c r="E3696" s="1126"/>
      <c r="F3696" s="811"/>
      <c r="G3696" s="1128"/>
      <c r="H3696" s="811"/>
      <c r="I3696" s="812"/>
    </row>
    <row r="3697" spans="1:9" s="786" customFormat="1" x14ac:dyDescent="0.25">
      <c r="A3697" s="1125"/>
      <c r="B3697" s="1126"/>
      <c r="C3697" s="1127"/>
      <c r="D3697" s="1127"/>
      <c r="E3697" s="1126"/>
      <c r="F3697" s="811"/>
      <c r="G3697" s="1128"/>
      <c r="H3697" s="811"/>
      <c r="I3697" s="812"/>
    </row>
    <row r="3698" spans="1:9" s="786" customFormat="1" x14ac:dyDescent="0.25">
      <c r="A3698" s="1125"/>
      <c r="B3698" s="1126"/>
      <c r="C3698" s="1127"/>
      <c r="D3698" s="1127"/>
      <c r="E3698" s="1126"/>
      <c r="F3698" s="811"/>
      <c r="G3698" s="1128"/>
      <c r="H3698" s="811"/>
      <c r="I3698" s="812"/>
    </row>
    <row r="3699" spans="1:9" s="786" customFormat="1" x14ac:dyDescent="0.25">
      <c r="A3699" s="1125"/>
      <c r="B3699" s="1126"/>
      <c r="C3699" s="1127"/>
      <c r="D3699" s="1127"/>
      <c r="E3699" s="1126"/>
      <c r="F3699" s="811"/>
      <c r="G3699" s="1128"/>
      <c r="H3699" s="811"/>
      <c r="I3699" s="812"/>
    </row>
    <row r="3700" spans="1:9" s="786" customFormat="1" x14ac:dyDescent="0.25">
      <c r="A3700" s="1125"/>
      <c r="B3700" s="1126"/>
      <c r="C3700" s="1127"/>
      <c r="D3700" s="1127"/>
      <c r="E3700" s="1126"/>
      <c r="F3700" s="811"/>
      <c r="G3700" s="1128"/>
      <c r="H3700" s="811"/>
      <c r="I3700" s="812"/>
    </row>
    <row r="3701" spans="1:9" s="786" customFormat="1" x14ac:dyDescent="0.25">
      <c r="A3701" s="1125"/>
      <c r="B3701" s="1126"/>
      <c r="C3701" s="1127"/>
      <c r="D3701" s="1127"/>
      <c r="E3701" s="1126"/>
      <c r="F3701" s="811"/>
      <c r="G3701" s="1128"/>
      <c r="H3701" s="811"/>
      <c r="I3701" s="812"/>
    </row>
    <row r="3702" spans="1:9" s="786" customFormat="1" x14ac:dyDescent="0.25">
      <c r="A3702" s="1125"/>
      <c r="B3702" s="1126"/>
      <c r="C3702" s="1127"/>
      <c r="D3702" s="1127"/>
      <c r="E3702" s="1126"/>
      <c r="F3702" s="811"/>
      <c r="G3702" s="1128"/>
      <c r="H3702" s="811"/>
      <c r="I3702" s="812"/>
    </row>
    <row r="3703" spans="1:9" s="786" customFormat="1" x14ac:dyDescent="0.25">
      <c r="A3703" s="1125"/>
      <c r="B3703" s="1126"/>
      <c r="C3703" s="1127"/>
      <c r="D3703" s="1127"/>
      <c r="E3703" s="1126"/>
      <c r="F3703" s="811"/>
      <c r="G3703" s="1128"/>
      <c r="H3703" s="811"/>
      <c r="I3703" s="812"/>
    </row>
    <row r="3704" spans="1:9" s="786" customFormat="1" x14ac:dyDescent="0.25">
      <c r="A3704" s="1125"/>
      <c r="B3704" s="1126"/>
      <c r="C3704" s="1127"/>
      <c r="D3704" s="1127"/>
      <c r="E3704" s="1126"/>
      <c r="F3704" s="811"/>
      <c r="G3704" s="1128"/>
      <c r="H3704" s="811"/>
      <c r="I3704" s="812"/>
    </row>
    <row r="3705" spans="1:9" s="786" customFormat="1" x14ac:dyDescent="0.25">
      <c r="A3705" s="1125"/>
      <c r="B3705" s="1126"/>
      <c r="C3705" s="1127"/>
      <c r="D3705" s="1127"/>
      <c r="E3705" s="1126"/>
      <c r="F3705" s="811"/>
      <c r="G3705" s="1128"/>
      <c r="H3705" s="811"/>
      <c r="I3705" s="812"/>
    </row>
    <row r="3706" spans="1:9" s="786" customFormat="1" x14ac:dyDescent="0.25">
      <c r="A3706" s="1125"/>
      <c r="B3706" s="1126"/>
      <c r="C3706" s="1127"/>
      <c r="D3706" s="1127"/>
      <c r="E3706" s="1126"/>
      <c r="F3706" s="811"/>
      <c r="G3706" s="1128"/>
      <c r="H3706" s="811"/>
      <c r="I3706" s="812"/>
    </row>
    <row r="3707" spans="1:9" s="786" customFormat="1" x14ac:dyDescent="0.25">
      <c r="A3707" s="1125"/>
      <c r="B3707" s="1126"/>
      <c r="C3707" s="1127"/>
      <c r="D3707" s="1127"/>
      <c r="E3707" s="1126"/>
      <c r="F3707" s="811"/>
      <c r="G3707" s="1128"/>
      <c r="H3707" s="811"/>
      <c r="I3707" s="812"/>
    </row>
    <row r="3708" spans="1:9" s="786" customFormat="1" x14ac:dyDescent="0.25">
      <c r="A3708" s="1125"/>
      <c r="B3708" s="1126"/>
      <c r="C3708" s="1127"/>
      <c r="D3708" s="1127"/>
      <c r="E3708" s="1126"/>
      <c r="F3708" s="811"/>
      <c r="G3708" s="1128"/>
      <c r="H3708" s="811"/>
      <c r="I3708" s="812"/>
    </row>
    <row r="3709" spans="1:9" s="786" customFormat="1" x14ac:dyDescent="0.25">
      <c r="A3709" s="1125"/>
      <c r="B3709" s="1126"/>
      <c r="C3709" s="1127"/>
      <c r="D3709" s="1127"/>
      <c r="E3709" s="1126"/>
      <c r="F3709" s="811"/>
      <c r="G3709" s="1128"/>
      <c r="H3709" s="811"/>
      <c r="I3709" s="812"/>
    </row>
    <row r="3710" spans="1:9" s="786" customFormat="1" x14ac:dyDescent="0.25">
      <c r="A3710" s="1125"/>
      <c r="B3710" s="1126"/>
      <c r="C3710" s="1127"/>
      <c r="D3710" s="1127"/>
      <c r="E3710" s="1126"/>
      <c r="F3710" s="811"/>
      <c r="G3710" s="1128"/>
      <c r="H3710" s="811"/>
      <c r="I3710" s="812"/>
    </row>
    <row r="3711" spans="1:9" s="786" customFormat="1" x14ac:dyDescent="0.25">
      <c r="A3711" s="1125"/>
      <c r="B3711" s="1126"/>
      <c r="C3711" s="1127"/>
      <c r="D3711" s="1127"/>
      <c r="E3711" s="1126"/>
      <c r="F3711" s="811"/>
      <c r="G3711" s="1128"/>
      <c r="H3711" s="811"/>
      <c r="I3711" s="812"/>
    </row>
    <row r="3712" spans="1:9" s="786" customFormat="1" x14ac:dyDescent="0.25">
      <c r="A3712" s="1125"/>
      <c r="B3712" s="1126"/>
      <c r="C3712" s="1127"/>
      <c r="D3712" s="1127"/>
      <c r="E3712" s="1126"/>
      <c r="F3712" s="811"/>
      <c r="G3712" s="1128"/>
      <c r="H3712" s="811"/>
      <c r="I3712" s="812"/>
    </row>
    <row r="3713" spans="1:9" s="786" customFormat="1" x14ac:dyDescent="0.25">
      <c r="A3713" s="1125"/>
      <c r="B3713" s="1126"/>
      <c r="C3713" s="1127"/>
      <c r="D3713" s="1127"/>
      <c r="E3713" s="1126"/>
      <c r="F3713" s="811"/>
      <c r="G3713" s="1128"/>
      <c r="H3713" s="811"/>
      <c r="I3713" s="812"/>
    </row>
    <row r="3714" spans="1:9" s="786" customFormat="1" x14ac:dyDescent="0.25">
      <c r="A3714" s="1125"/>
      <c r="B3714" s="1126"/>
      <c r="C3714" s="1127"/>
      <c r="D3714" s="1127"/>
      <c r="E3714" s="1126"/>
      <c r="F3714" s="811"/>
      <c r="G3714" s="1128"/>
      <c r="H3714" s="811"/>
      <c r="I3714" s="812"/>
    </row>
    <row r="3715" spans="1:9" s="786" customFormat="1" x14ac:dyDescent="0.25">
      <c r="A3715" s="1125"/>
      <c r="B3715" s="1126"/>
      <c r="C3715" s="1127"/>
      <c r="D3715" s="1127"/>
      <c r="E3715" s="1126"/>
      <c r="F3715" s="811"/>
      <c r="G3715" s="1128"/>
      <c r="H3715" s="811"/>
      <c r="I3715" s="812"/>
    </row>
    <row r="3716" spans="1:9" s="786" customFormat="1" x14ac:dyDescent="0.25">
      <c r="A3716" s="1125"/>
      <c r="B3716" s="1126"/>
      <c r="C3716" s="1127"/>
      <c r="D3716" s="1127"/>
      <c r="E3716" s="1126"/>
      <c r="F3716" s="811"/>
      <c r="G3716" s="1128"/>
      <c r="H3716" s="811"/>
      <c r="I3716" s="812"/>
    </row>
    <row r="3717" spans="1:9" s="786" customFormat="1" x14ac:dyDescent="0.25">
      <c r="A3717" s="1125"/>
      <c r="B3717" s="1126"/>
      <c r="C3717" s="1127"/>
      <c r="D3717" s="1127"/>
      <c r="E3717" s="1126"/>
      <c r="F3717" s="811"/>
      <c r="G3717" s="1128"/>
      <c r="H3717" s="811"/>
      <c r="I3717" s="812"/>
    </row>
    <row r="3718" spans="1:9" s="786" customFormat="1" x14ac:dyDescent="0.25">
      <c r="A3718" s="1125"/>
      <c r="B3718" s="1126"/>
      <c r="C3718" s="1127"/>
      <c r="D3718" s="1127"/>
      <c r="E3718" s="1126"/>
      <c r="F3718" s="811"/>
      <c r="G3718" s="1128"/>
      <c r="H3718" s="811"/>
      <c r="I3718" s="812"/>
    </row>
    <row r="3719" spans="1:9" s="786" customFormat="1" x14ac:dyDescent="0.25">
      <c r="A3719" s="1125"/>
      <c r="B3719" s="1126"/>
      <c r="C3719" s="1127"/>
      <c r="D3719" s="1127"/>
      <c r="E3719" s="1126"/>
      <c r="F3719" s="811"/>
      <c r="G3719" s="1128"/>
      <c r="H3719" s="811"/>
      <c r="I3719" s="812"/>
    </row>
    <row r="3720" spans="1:9" s="786" customFormat="1" x14ac:dyDescent="0.25">
      <c r="A3720" s="1125"/>
      <c r="B3720" s="1126"/>
      <c r="C3720" s="1127"/>
      <c r="D3720" s="1127"/>
      <c r="E3720" s="1126"/>
      <c r="F3720" s="811"/>
      <c r="G3720" s="1128"/>
      <c r="H3720" s="811"/>
      <c r="I3720" s="812"/>
    </row>
    <row r="3721" spans="1:9" s="786" customFormat="1" x14ac:dyDescent="0.25">
      <c r="A3721" s="1125"/>
      <c r="B3721" s="1126"/>
      <c r="C3721" s="1127"/>
      <c r="D3721" s="1127"/>
      <c r="E3721" s="1126"/>
      <c r="F3721" s="811"/>
      <c r="G3721" s="1128"/>
      <c r="H3721" s="811"/>
      <c r="I3721" s="812"/>
    </row>
    <row r="3722" spans="1:9" s="786" customFormat="1" x14ac:dyDescent="0.25">
      <c r="A3722" s="1125"/>
      <c r="B3722" s="1126"/>
      <c r="C3722" s="1127"/>
      <c r="D3722" s="1127"/>
      <c r="E3722" s="1126"/>
      <c r="F3722" s="811"/>
      <c r="G3722" s="1128"/>
      <c r="H3722" s="811"/>
      <c r="I3722" s="812"/>
    </row>
    <row r="3723" spans="1:9" s="786" customFormat="1" x14ac:dyDescent="0.25">
      <c r="A3723" s="1125"/>
      <c r="B3723" s="1126"/>
      <c r="C3723" s="1127"/>
      <c r="D3723" s="1127"/>
      <c r="E3723" s="1126"/>
      <c r="F3723" s="811"/>
      <c r="G3723" s="1128"/>
      <c r="H3723" s="811"/>
      <c r="I3723" s="812"/>
    </row>
    <row r="3724" spans="1:9" s="786" customFormat="1" x14ac:dyDescent="0.25">
      <c r="A3724" s="1125"/>
      <c r="B3724" s="1126"/>
      <c r="C3724" s="1127"/>
      <c r="D3724" s="1127"/>
      <c r="E3724" s="1126"/>
      <c r="F3724" s="811"/>
      <c r="G3724" s="1128"/>
      <c r="H3724" s="811"/>
      <c r="I3724" s="812"/>
    </row>
    <row r="3725" spans="1:9" s="786" customFormat="1" x14ac:dyDescent="0.25">
      <c r="A3725" s="1125"/>
      <c r="B3725" s="1126"/>
      <c r="C3725" s="1127"/>
      <c r="D3725" s="1127"/>
      <c r="E3725" s="1126"/>
      <c r="F3725" s="811"/>
      <c r="G3725" s="1128"/>
      <c r="H3725" s="811"/>
      <c r="I3725" s="812"/>
    </row>
    <row r="3726" spans="1:9" s="786" customFormat="1" x14ac:dyDescent="0.25">
      <c r="A3726" s="1125"/>
      <c r="B3726" s="1126"/>
      <c r="C3726" s="1127"/>
      <c r="D3726" s="1127"/>
      <c r="E3726" s="1126"/>
      <c r="F3726" s="811"/>
      <c r="G3726" s="1128"/>
      <c r="H3726" s="811"/>
      <c r="I3726" s="812"/>
    </row>
    <row r="3727" spans="1:9" s="786" customFormat="1" x14ac:dyDescent="0.25">
      <c r="A3727" s="1125"/>
      <c r="B3727" s="1126"/>
      <c r="C3727" s="1127"/>
      <c r="D3727" s="1127"/>
      <c r="E3727" s="1126"/>
      <c r="F3727" s="811"/>
      <c r="G3727" s="1128"/>
      <c r="H3727" s="811"/>
      <c r="I3727" s="812"/>
    </row>
    <row r="3728" spans="1:9" s="786" customFormat="1" x14ac:dyDescent="0.25">
      <c r="A3728" s="1125"/>
      <c r="B3728" s="1126"/>
      <c r="C3728" s="1127"/>
      <c r="D3728" s="1127"/>
      <c r="E3728" s="1126"/>
      <c r="F3728" s="811"/>
      <c r="G3728" s="1128"/>
      <c r="H3728" s="811"/>
      <c r="I3728" s="812"/>
    </row>
    <row r="3729" spans="1:9" s="786" customFormat="1" x14ac:dyDescent="0.25">
      <c r="A3729" s="1125"/>
      <c r="B3729" s="1126"/>
      <c r="C3729" s="1127"/>
      <c r="D3729" s="1127"/>
      <c r="E3729" s="1126"/>
      <c r="F3729" s="811"/>
      <c r="G3729" s="1128"/>
      <c r="H3729" s="811"/>
      <c r="I3729" s="812"/>
    </row>
    <row r="3730" spans="1:9" s="786" customFormat="1" x14ac:dyDescent="0.25">
      <c r="A3730" s="1125"/>
      <c r="B3730" s="1126"/>
      <c r="C3730" s="1127"/>
      <c r="D3730" s="1127"/>
      <c r="E3730" s="1126"/>
      <c r="F3730" s="811"/>
      <c r="G3730" s="1128"/>
      <c r="H3730" s="811"/>
      <c r="I3730" s="812"/>
    </row>
    <row r="3731" spans="1:9" s="786" customFormat="1" x14ac:dyDescent="0.25">
      <c r="A3731" s="1125"/>
      <c r="B3731" s="1126"/>
      <c r="C3731" s="1127"/>
      <c r="D3731" s="1127"/>
      <c r="E3731" s="1126"/>
      <c r="F3731" s="811"/>
      <c r="G3731" s="1128"/>
      <c r="H3731" s="811"/>
      <c r="I3731" s="812"/>
    </row>
    <row r="3732" spans="1:9" s="786" customFormat="1" x14ac:dyDescent="0.25">
      <c r="A3732" s="1125"/>
      <c r="B3732" s="1126"/>
      <c r="C3732" s="1127"/>
      <c r="D3732" s="1127"/>
      <c r="E3732" s="1126"/>
      <c r="F3732" s="811"/>
      <c r="G3732" s="1128"/>
      <c r="H3732" s="811"/>
      <c r="I3732" s="812"/>
    </row>
    <row r="3733" spans="1:9" s="786" customFormat="1" x14ac:dyDescent="0.25">
      <c r="A3733" s="1125"/>
      <c r="B3733" s="1126"/>
      <c r="C3733" s="1127"/>
      <c r="D3733" s="1127"/>
      <c r="E3733" s="1126"/>
      <c r="F3733" s="811"/>
      <c r="G3733" s="1128"/>
      <c r="H3733" s="811"/>
      <c r="I3733" s="812"/>
    </row>
    <row r="3734" spans="1:9" s="786" customFormat="1" x14ac:dyDescent="0.25">
      <c r="A3734" s="1125"/>
      <c r="B3734" s="1126"/>
      <c r="C3734" s="1127"/>
      <c r="D3734" s="1127"/>
      <c r="E3734" s="1126"/>
      <c r="F3734" s="811"/>
      <c r="G3734" s="1128"/>
      <c r="H3734" s="811"/>
      <c r="I3734" s="812"/>
    </row>
    <row r="3735" spans="1:9" s="786" customFormat="1" x14ac:dyDescent="0.25">
      <c r="A3735" s="1125"/>
      <c r="B3735" s="1126"/>
      <c r="C3735" s="1127"/>
      <c r="D3735" s="1127"/>
      <c r="E3735" s="1126"/>
      <c r="F3735" s="811"/>
      <c r="G3735" s="1128"/>
      <c r="H3735" s="811"/>
      <c r="I3735" s="812"/>
    </row>
    <row r="3736" spans="1:9" s="786" customFormat="1" x14ac:dyDescent="0.25">
      <c r="A3736" s="1125"/>
      <c r="B3736" s="1126"/>
      <c r="C3736" s="1127"/>
      <c r="D3736" s="1127"/>
      <c r="E3736" s="1126"/>
      <c r="F3736" s="811"/>
      <c r="G3736" s="1128"/>
      <c r="H3736" s="811"/>
      <c r="I3736" s="812"/>
    </row>
    <row r="3737" spans="1:9" s="786" customFormat="1" x14ac:dyDescent="0.25">
      <c r="A3737" s="1125"/>
      <c r="B3737" s="1126"/>
      <c r="C3737" s="1127"/>
      <c r="D3737" s="1127"/>
      <c r="E3737" s="1126"/>
      <c r="F3737" s="811"/>
      <c r="G3737" s="1128"/>
      <c r="H3737" s="811"/>
      <c r="I3737" s="812"/>
    </row>
    <row r="3738" spans="1:9" s="786" customFormat="1" x14ac:dyDescent="0.25">
      <c r="A3738" s="1125"/>
      <c r="B3738" s="1126"/>
      <c r="C3738" s="1127"/>
      <c r="D3738" s="1127"/>
      <c r="E3738" s="1126"/>
      <c r="F3738" s="811"/>
      <c r="G3738" s="1128"/>
      <c r="H3738" s="811"/>
      <c r="I3738" s="812"/>
    </row>
    <row r="3739" spans="1:9" s="786" customFormat="1" x14ac:dyDescent="0.25">
      <c r="A3739" s="1125"/>
      <c r="B3739" s="1126"/>
      <c r="C3739" s="1127"/>
      <c r="D3739" s="1127"/>
      <c r="E3739" s="1126"/>
      <c r="F3739" s="811"/>
      <c r="G3739" s="1128"/>
      <c r="H3739" s="811"/>
      <c r="I3739" s="812"/>
    </row>
    <row r="3740" spans="1:9" s="786" customFormat="1" x14ac:dyDescent="0.25">
      <c r="A3740" s="1125"/>
      <c r="B3740" s="1126"/>
      <c r="C3740" s="1127"/>
      <c r="D3740" s="1127"/>
      <c r="E3740" s="1126"/>
      <c r="F3740" s="811"/>
      <c r="G3740" s="1128"/>
      <c r="H3740" s="811"/>
      <c r="I3740" s="812"/>
    </row>
    <row r="3741" spans="1:9" s="786" customFormat="1" x14ac:dyDescent="0.25">
      <c r="A3741" s="1125"/>
      <c r="B3741" s="1126"/>
      <c r="C3741" s="1127"/>
      <c r="D3741" s="1127"/>
      <c r="E3741" s="1126"/>
      <c r="F3741" s="811"/>
      <c r="G3741" s="1128"/>
      <c r="H3741" s="811"/>
      <c r="I3741" s="812"/>
    </row>
    <row r="3742" spans="1:9" s="786" customFormat="1" x14ac:dyDescent="0.25">
      <c r="A3742" s="1125"/>
      <c r="B3742" s="1126"/>
      <c r="C3742" s="1127"/>
      <c r="D3742" s="1127"/>
      <c r="E3742" s="1126"/>
      <c r="F3742" s="811"/>
      <c r="G3742" s="1128"/>
      <c r="H3742" s="811"/>
      <c r="I3742" s="812"/>
    </row>
    <row r="3743" spans="1:9" s="786" customFormat="1" x14ac:dyDescent="0.25">
      <c r="A3743" s="1125"/>
      <c r="B3743" s="1126"/>
      <c r="C3743" s="1127"/>
      <c r="D3743" s="1127"/>
      <c r="E3743" s="1126"/>
      <c r="F3743" s="811"/>
      <c r="G3743" s="1128"/>
      <c r="H3743" s="811"/>
      <c r="I3743" s="812"/>
    </row>
    <row r="3744" spans="1:9" s="786" customFormat="1" x14ac:dyDescent="0.25">
      <c r="A3744" s="1125"/>
      <c r="B3744" s="1126"/>
      <c r="C3744" s="1127"/>
      <c r="D3744" s="1127"/>
      <c r="E3744" s="1126"/>
      <c r="F3744" s="811"/>
      <c r="G3744" s="1128"/>
      <c r="H3744" s="811"/>
      <c r="I3744" s="812"/>
    </row>
    <row r="3745" spans="1:9" s="786" customFormat="1" x14ac:dyDescent="0.25">
      <c r="A3745" s="1125"/>
      <c r="B3745" s="1126"/>
      <c r="C3745" s="1127"/>
      <c r="D3745" s="1127"/>
      <c r="E3745" s="1126"/>
      <c r="F3745" s="811"/>
      <c r="G3745" s="1128"/>
      <c r="H3745" s="811"/>
      <c r="I3745" s="812"/>
    </row>
    <row r="3746" spans="1:9" s="786" customFormat="1" x14ac:dyDescent="0.25">
      <c r="A3746" s="1125"/>
      <c r="B3746" s="1126"/>
      <c r="C3746" s="1127"/>
      <c r="D3746" s="1127"/>
      <c r="E3746" s="1126"/>
      <c r="F3746" s="811"/>
      <c r="G3746" s="1128"/>
      <c r="H3746" s="811"/>
      <c r="I3746" s="812"/>
    </row>
    <row r="3747" spans="1:9" s="786" customFormat="1" x14ac:dyDescent="0.25">
      <c r="A3747" s="1125"/>
      <c r="B3747" s="1126"/>
      <c r="C3747" s="1127"/>
      <c r="D3747" s="1127"/>
      <c r="E3747" s="1126"/>
      <c r="F3747" s="811"/>
      <c r="G3747" s="1128"/>
      <c r="H3747" s="811"/>
      <c r="I3747" s="812"/>
    </row>
    <row r="3748" spans="1:9" s="786" customFormat="1" x14ac:dyDescent="0.25">
      <c r="A3748" s="1125"/>
      <c r="B3748" s="1126"/>
      <c r="C3748" s="1127"/>
      <c r="D3748" s="1127"/>
      <c r="E3748" s="1126"/>
      <c r="F3748" s="811"/>
      <c r="G3748" s="1128"/>
      <c r="H3748" s="811"/>
      <c r="I3748" s="812"/>
    </row>
    <row r="3749" spans="1:9" s="786" customFormat="1" x14ac:dyDescent="0.25">
      <c r="A3749" s="1125"/>
      <c r="B3749" s="1126"/>
      <c r="C3749" s="1127"/>
      <c r="D3749" s="1127"/>
      <c r="E3749" s="1126"/>
      <c r="F3749" s="811"/>
      <c r="G3749" s="1128"/>
      <c r="H3749" s="811"/>
      <c r="I3749" s="812"/>
    </row>
    <row r="3750" spans="1:9" s="786" customFormat="1" x14ac:dyDescent="0.25">
      <c r="A3750" s="1125"/>
      <c r="B3750" s="1126"/>
      <c r="C3750" s="1127"/>
      <c r="D3750" s="1127"/>
      <c r="E3750" s="1126"/>
      <c r="F3750" s="811"/>
      <c r="G3750" s="1128"/>
      <c r="H3750" s="811"/>
      <c r="I3750" s="812"/>
    </row>
    <row r="3751" spans="1:9" s="786" customFormat="1" x14ac:dyDescent="0.25">
      <c r="A3751" s="1125"/>
      <c r="B3751" s="1126"/>
      <c r="C3751" s="1127"/>
      <c r="D3751" s="1127"/>
      <c r="E3751" s="1126"/>
      <c r="F3751" s="811"/>
      <c r="G3751" s="1128"/>
      <c r="H3751" s="811"/>
      <c r="I3751" s="812"/>
    </row>
    <row r="3752" spans="1:9" s="786" customFormat="1" x14ac:dyDescent="0.25">
      <c r="A3752" s="1125"/>
      <c r="B3752" s="1126"/>
      <c r="C3752" s="1127"/>
      <c r="D3752" s="1127"/>
      <c r="E3752" s="1126"/>
      <c r="F3752" s="811"/>
      <c r="G3752" s="1128"/>
      <c r="H3752" s="811"/>
      <c r="I3752" s="812"/>
    </row>
    <row r="3753" spans="1:9" s="786" customFormat="1" x14ac:dyDescent="0.25">
      <c r="A3753" s="1125"/>
      <c r="B3753" s="1126"/>
      <c r="C3753" s="1127"/>
      <c r="D3753" s="1127"/>
      <c r="E3753" s="1126"/>
      <c r="F3753" s="811"/>
      <c r="G3753" s="1128"/>
      <c r="H3753" s="811"/>
      <c r="I3753" s="812"/>
    </row>
    <row r="3754" spans="1:9" s="786" customFormat="1" x14ac:dyDescent="0.25">
      <c r="A3754" s="1125"/>
      <c r="B3754" s="1126"/>
      <c r="C3754" s="1127"/>
      <c r="D3754" s="1127"/>
      <c r="E3754" s="1126"/>
      <c r="F3754" s="811"/>
      <c r="G3754" s="1128"/>
      <c r="H3754" s="811"/>
      <c r="I3754" s="812"/>
    </row>
    <row r="3755" spans="1:9" s="786" customFormat="1" x14ac:dyDescent="0.25">
      <c r="A3755" s="1125"/>
      <c r="B3755" s="1126"/>
      <c r="C3755" s="1127"/>
      <c r="D3755" s="1127"/>
      <c r="E3755" s="1126"/>
      <c r="F3755" s="811"/>
      <c r="G3755" s="1128"/>
      <c r="H3755" s="811"/>
      <c r="I3755" s="812"/>
    </row>
    <row r="3756" spans="1:9" s="786" customFormat="1" x14ac:dyDescent="0.25">
      <c r="A3756" s="1125"/>
      <c r="B3756" s="1126"/>
      <c r="C3756" s="1127"/>
      <c r="D3756" s="1127"/>
      <c r="E3756" s="1126"/>
      <c r="F3756" s="811"/>
      <c r="G3756" s="1128"/>
      <c r="H3756" s="811"/>
      <c r="I3756" s="812"/>
    </row>
    <row r="3757" spans="1:9" s="786" customFormat="1" x14ac:dyDescent="0.25">
      <c r="A3757" s="1125"/>
      <c r="B3757" s="1126"/>
      <c r="C3757" s="1127"/>
      <c r="D3757" s="1127"/>
      <c r="E3757" s="1126"/>
      <c r="F3757" s="811"/>
      <c r="G3757" s="1128"/>
      <c r="H3757" s="811"/>
      <c r="I3757" s="812"/>
    </row>
    <row r="3758" spans="1:9" s="786" customFormat="1" x14ac:dyDescent="0.25">
      <c r="A3758" s="1125"/>
      <c r="B3758" s="1126"/>
      <c r="C3758" s="1127"/>
      <c r="D3758" s="1127"/>
      <c r="E3758" s="1126"/>
      <c r="F3758" s="811"/>
      <c r="G3758" s="1128"/>
      <c r="H3758" s="811"/>
      <c r="I3758" s="812"/>
    </row>
    <row r="3759" spans="1:9" s="786" customFormat="1" x14ac:dyDescent="0.25">
      <c r="A3759" s="1125"/>
      <c r="B3759" s="1126"/>
      <c r="C3759" s="1127"/>
      <c r="D3759" s="1127"/>
      <c r="E3759" s="1126"/>
      <c r="F3759" s="811"/>
      <c r="G3759" s="1128"/>
      <c r="H3759" s="811"/>
      <c r="I3759" s="812"/>
    </row>
    <row r="3760" spans="1:9" s="786" customFormat="1" x14ac:dyDescent="0.25">
      <c r="A3760" s="1125"/>
      <c r="B3760" s="1126"/>
      <c r="C3760" s="1127"/>
      <c r="D3760" s="1127"/>
      <c r="E3760" s="1126"/>
      <c r="F3760" s="811"/>
      <c r="G3760" s="1128"/>
      <c r="H3760" s="811"/>
      <c r="I3760" s="812"/>
    </row>
    <row r="3761" spans="1:9" s="786" customFormat="1" x14ac:dyDescent="0.25">
      <c r="A3761" s="1125"/>
      <c r="B3761" s="1126"/>
      <c r="C3761" s="1127"/>
      <c r="D3761" s="1127"/>
      <c r="E3761" s="1126"/>
      <c r="F3761" s="811"/>
      <c r="G3761" s="1128"/>
      <c r="H3761" s="811"/>
      <c r="I3761" s="812"/>
    </row>
    <row r="3762" spans="1:9" s="786" customFormat="1" x14ac:dyDescent="0.25">
      <c r="A3762" s="1125"/>
      <c r="B3762" s="1126"/>
      <c r="C3762" s="1127"/>
      <c r="D3762" s="1127"/>
      <c r="E3762" s="1126"/>
      <c r="F3762" s="811"/>
      <c r="G3762" s="1128"/>
      <c r="H3762" s="811"/>
      <c r="I3762" s="812"/>
    </row>
    <row r="3763" spans="1:9" s="786" customFormat="1" x14ac:dyDescent="0.25">
      <c r="A3763" s="1125"/>
      <c r="B3763" s="1126"/>
      <c r="C3763" s="1127"/>
      <c r="D3763" s="1127"/>
      <c r="E3763" s="1126"/>
      <c r="F3763" s="811"/>
      <c r="G3763" s="1128"/>
      <c r="H3763" s="811"/>
      <c r="I3763" s="812"/>
    </row>
    <row r="3764" spans="1:9" s="786" customFormat="1" x14ac:dyDescent="0.25">
      <c r="A3764" s="1125"/>
      <c r="B3764" s="1126"/>
      <c r="C3764" s="1127"/>
      <c r="D3764" s="1127"/>
      <c r="E3764" s="1126"/>
      <c r="F3764" s="811"/>
      <c r="G3764" s="1128"/>
      <c r="H3764" s="811"/>
      <c r="I3764" s="812"/>
    </row>
    <row r="3765" spans="1:9" s="786" customFormat="1" x14ac:dyDescent="0.25">
      <c r="A3765" s="1125"/>
      <c r="B3765" s="1126"/>
      <c r="C3765" s="1127"/>
      <c r="D3765" s="1127"/>
      <c r="E3765" s="1126"/>
      <c r="F3765" s="811"/>
      <c r="G3765" s="1128"/>
      <c r="H3765" s="811"/>
      <c r="I3765" s="812"/>
    </row>
    <row r="3766" spans="1:9" s="786" customFormat="1" x14ac:dyDescent="0.25">
      <c r="A3766" s="1125"/>
      <c r="B3766" s="1126"/>
      <c r="C3766" s="1127"/>
      <c r="D3766" s="1127"/>
      <c r="E3766" s="1126"/>
      <c r="F3766" s="811"/>
      <c r="G3766" s="1128"/>
      <c r="H3766" s="811"/>
      <c r="I3766" s="812"/>
    </row>
    <row r="3767" spans="1:9" s="786" customFormat="1" x14ac:dyDescent="0.25">
      <c r="A3767" s="1125"/>
      <c r="B3767" s="1126"/>
      <c r="C3767" s="1127"/>
      <c r="D3767" s="1127"/>
      <c r="E3767" s="1126"/>
      <c r="F3767" s="811"/>
      <c r="G3767" s="1128"/>
      <c r="H3767" s="811"/>
      <c r="I3767" s="812"/>
    </row>
    <row r="3768" spans="1:9" s="786" customFormat="1" x14ac:dyDescent="0.25">
      <c r="A3768" s="1125"/>
      <c r="B3768" s="1126"/>
      <c r="C3768" s="1127"/>
      <c r="D3768" s="1127"/>
      <c r="E3768" s="1126"/>
      <c r="F3768" s="811"/>
      <c r="G3768" s="1128"/>
      <c r="H3768" s="811"/>
      <c r="I3768" s="812"/>
    </row>
    <row r="3769" spans="1:9" s="786" customFormat="1" x14ac:dyDescent="0.25">
      <c r="A3769" s="1125"/>
      <c r="B3769" s="1126"/>
      <c r="C3769" s="1127"/>
      <c r="D3769" s="1127"/>
      <c r="E3769" s="1126"/>
      <c r="F3769" s="811"/>
      <c r="G3769" s="1128"/>
      <c r="H3769" s="811"/>
      <c r="I3769" s="812"/>
    </row>
    <row r="3770" spans="1:9" s="786" customFormat="1" x14ac:dyDescent="0.25">
      <c r="A3770" s="1125"/>
      <c r="B3770" s="1126"/>
      <c r="C3770" s="1127"/>
      <c r="D3770" s="1127"/>
      <c r="E3770" s="1126"/>
      <c r="F3770" s="811"/>
      <c r="G3770" s="1128"/>
      <c r="H3770" s="811"/>
      <c r="I3770" s="812"/>
    </row>
    <row r="3771" spans="1:9" s="786" customFormat="1" x14ac:dyDescent="0.25">
      <c r="A3771" s="1125"/>
      <c r="B3771" s="1126"/>
      <c r="C3771" s="1127"/>
      <c r="D3771" s="1127"/>
      <c r="E3771" s="1126"/>
      <c r="F3771" s="811"/>
      <c r="G3771" s="1128"/>
      <c r="H3771" s="811"/>
      <c r="I3771" s="812"/>
    </row>
    <row r="3772" spans="1:9" s="786" customFormat="1" x14ac:dyDescent="0.25">
      <c r="A3772" s="1125"/>
      <c r="B3772" s="1126"/>
      <c r="C3772" s="1127"/>
      <c r="D3772" s="1127"/>
      <c r="E3772" s="1126"/>
      <c r="F3772" s="811"/>
      <c r="G3772" s="1128"/>
      <c r="H3772" s="811"/>
      <c r="I3772" s="812"/>
    </row>
    <row r="3773" spans="1:9" s="786" customFormat="1" x14ac:dyDescent="0.25">
      <c r="A3773" s="1125"/>
      <c r="B3773" s="1126"/>
      <c r="C3773" s="1127"/>
      <c r="D3773" s="1127"/>
      <c r="E3773" s="1126"/>
      <c r="F3773" s="811"/>
      <c r="G3773" s="1128"/>
      <c r="H3773" s="811"/>
      <c r="I3773" s="812"/>
    </row>
    <row r="3774" spans="1:9" s="786" customFormat="1" x14ac:dyDescent="0.25">
      <c r="A3774" s="1125"/>
      <c r="B3774" s="1126"/>
      <c r="C3774" s="1127"/>
      <c r="D3774" s="1127"/>
      <c r="E3774" s="1126"/>
      <c r="F3774" s="811"/>
      <c r="G3774" s="1128"/>
      <c r="H3774" s="811"/>
      <c r="I3774" s="812"/>
    </row>
    <row r="3775" spans="1:9" s="786" customFormat="1" x14ac:dyDescent="0.25">
      <c r="A3775" s="1125"/>
      <c r="B3775" s="1126"/>
      <c r="C3775" s="1127"/>
      <c r="D3775" s="1127"/>
      <c r="E3775" s="1126"/>
      <c r="F3775" s="811"/>
      <c r="G3775" s="1128"/>
      <c r="H3775" s="811"/>
      <c r="I3775" s="812"/>
    </row>
    <row r="3776" spans="1:9" s="786" customFormat="1" x14ac:dyDescent="0.25">
      <c r="A3776" s="1125"/>
      <c r="B3776" s="1126"/>
      <c r="C3776" s="1127"/>
      <c r="D3776" s="1127"/>
      <c r="E3776" s="1126"/>
      <c r="F3776" s="811"/>
      <c r="G3776" s="1128"/>
      <c r="H3776" s="811"/>
      <c r="I3776" s="812"/>
    </row>
    <row r="3777" spans="1:9" s="786" customFormat="1" x14ac:dyDescent="0.25">
      <c r="A3777" s="1125"/>
      <c r="B3777" s="1126"/>
      <c r="C3777" s="1127"/>
      <c r="D3777" s="1127"/>
      <c r="E3777" s="1126"/>
      <c r="F3777" s="811"/>
      <c r="G3777" s="1128"/>
      <c r="H3777" s="811"/>
      <c r="I3777" s="812"/>
    </row>
    <row r="3778" spans="1:9" s="786" customFormat="1" x14ac:dyDescent="0.25">
      <c r="A3778" s="1125"/>
      <c r="B3778" s="1126"/>
      <c r="C3778" s="1127"/>
      <c r="D3778" s="1127"/>
      <c r="E3778" s="1126"/>
      <c r="F3778" s="811"/>
      <c r="G3778" s="1128"/>
      <c r="H3778" s="811"/>
      <c r="I3778" s="812"/>
    </row>
    <row r="3779" spans="1:9" s="786" customFormat="1" x14ac:dyDescent="0.25">
      <c r="A3779" s="1125"/>
      <c r="B3779" s="1126"/>
      <c r="C3779" s="1127"/>
      <c r="D3779" s="1127"/>
      <c r="E3779" s="1126"/>
      <c r="F3779" s="811"/>
      <c r="G3779" s="1128"/>
      <c r="H3779" s="811"/>
      <c r="I3779" s="812"/>
    </row>
    <row r="3780" spans="1:9" s="786" customFormat="1" x14ac:dyDescent="0.25">
      <c r="A3780" s="1125"/>
      <c r="B3780" s="1126"/>
      <c r="C3780" s="1127"/>
      <c r="D3780" s="1127"/>
      <c r="E3780" s="1126"/>
      <c r="F3780" s="811"/>
      <c r="G3780" s="1128"/>
      <c r="H3780" s="811"/>
      <c r="I3780" s="812"/>
    </row>
    <row r="3781" spans="1:9" s="786" customFormat="1" x14ac:dyDescent="0.25">
      <c r="A3781" s="1125"/>
      <c r="B3781" s="1126"/>
      <c r="C3781" s="1127"/>
      <c r="D3781" s="1127"/>
      <c r="E3781" s="1126"/>
      <c r="F3781" s="811"/>
      <c r="G3781" s="1128"/>
      <c r="H3781" s="811"/>
      <c r="I3781" s="812"/>
    </row>
    <row r="3782" spans="1:9" s="786" customFormat="1" x14ac:dyDescent="0.25">
      <c r="A3782" s="1125"/>
      <c r="B3782" s="1126"/>
      <c r="C3782" s="1127"/>
      <c r="D3782" s="1127"/>
      <c r="E3782" s="1126"/>
      <c r="F3782" s="811"/>
      <c r="G3782" s="1128"/>
      <c r="H3782" s="811"/>
      <c r="I3782" s="812"/>
    </row>
    <row r="3783" spans="1:9" s="786" customFormat="1" x14ac:dyDescent="0.25">
      <c r="A3783" s="1125"/>
      <c r="B3783" s="1126"/>
      <c r="C3783" s="1127"/>
      <c r="D3783" s="1127"/>
      <c r="E3783" s="1126"/>
      <c r="F3783" s="811"/>
      <c r="G3783" s="1128"/>
      <c r="H3783" s="811"/>
      <c r="I3783" s="812"/>
    </row>
    <row r="3784" spans="1:9" s="786" customFormat="1" x14ac:dyDescent="0.25">
      <c r="A3784" s="1125"/>
      <c r="B3784" s="1126"/>
      <c r="C3784" s="1127"/>
      <c r="D3784" s="1127"/>
      <c r="E3784" s="1126"/>
      <c r="F3784" s="811"/>
      <c r="G3784" s="1128"/>
      <c r="H3784" s="811"/>
      <c r="I3784" s="812"/>
    </row>
    <row r="3785" spans="1:9" s="786" customFormat="1" x14ac:dyDescent="0.25">
      <c r="A3785" s="1125"/>
      <c r="B3785" s="1126"/>
      <c r="C3785" s="1127"/>
      <c r="D3785" s="1127"/>
      <c r="E3785" s="1126"/>
      <c r="F3785" s="811"/>
      <c r="G3785" s="1128"/>
      <c r="H3785" s="811"/>
      <c r="I3785" s="812"/>
    </row>
    <row r="3786" spans="1:9" s="786" customFormat="1" x14ac:dyDescent="0.25">
      <c r="A3786" s="1125"/>
      <c r="B3786" s="1126"/>
      <c r="C3786" s="1127"/>
      <c r="D3786" s="1127"/>
      <c r="E3786" s="1126"/>
      <c r="F3786" s="811"/>
      <c r="G3786" s="1128"/>
      <c r="H3786" s="811"/>
      <c r="I3786" s="812"/>
    </row>
    <row r="3787" spans="1:9" s="786" customFormat="1" x14ac:dyDescent="0.25">
      <c r="A3787" s="1125"/>
      <c r="B3787" s="1126"/>
      <c r="C3787" s="1127"/>
      <c r="D3787" s="1127"/>
      <c r="E3787" s="1126"/>
      <c r="F3787" s="811"/>
      <c r="G3787" s="1128"/>
      <c r="H3787" s="811"/>
      <c r="I3787" s="812"/>
    </row>
    <row r="3788" spans="1:9" s="786" customFormat="1" x14ac:dyDescent="0.25">
      <c r="A3788" s="1125"/>
      <c r="B3788" s="1126"/>
      <c r="C3788" s="1127"/>
      <c r="D3788" s="1127"/>
      <c r="E3788" s="1126"/>
      <c r="F3788" s="811"/>
      <c r="G3788" s="1128"/>
      <c r="H3788" s="811"/>
      <c r="I3788" s="812"/>
    </row>
    <row r="3789" spans="1:9" s="786" customFormat="1" x14ac:dyDescent="0.25">
      <c r="A3789" s="1125"/>
      <c r="B3789" s="1126"/>
      <c r="C3789" s="1127"/>
      <c r="D3789" s="1127"/>
      <c r="E3789" s="1126"/>
      <c r="F3789" s="811"/>
      <c r="G3789" s="1128"/>
      <c r="H3789" s="811"/>
      <c r="I3789" s="812"/>
    </row>
    <row r="3790" spans="1:9" s="786" customFormat="1" x14ac:dyDescent="0.25">
      <c r="A3790" s="1125"/>
      <c r="B3790" s="1126"/>
      <c r="C3790" s="1127"/>
      <c r="D3790" s="1127"/>
      <c r="E3790" s="1126"/>
      <c r="F3790" s="811"/>
      <c r="G3790" s="1128"/>
      <c r="H3790" s="811"/>
      <c r="I3790" s="812"/>
    </row>
    <row r="3791" spans="1:9" s="786" customFormat="1" x14ac:dyDescent="0.25">
      <c r="A3791" s="1125"/>
      <c r="B3791" s="1126"/>
      <c r="C3791" s="1127"/>
      <c r="D3791" s="1127"/>
      <c r="E3791" s="1126"/>
      <c r="F3791" s="811"/>
      <c r="G3791" s="1128"/>
      <c r="H3791" s="811"/>
      <c r="I3791" s="812"/>
    </row>
    <row r="3792" spans="1:9" s="786" customFormat="1" x14ac:dyDescent="0.25">
      <c r="A3792" s="1125"/>
      <c r="B3792" s="1126"/>
      <c r="C3792" s="1127"/>
      <c r="D3792" s="1127"/>
      <c r="E3792" s="1126"/>
      <c r="F3792" s="811"/>
      <c r="G3792" s="1128"/>
      <c r="H3792" s="811"/>
      <c r="I3792" s="812"/>
    </row>
    <row r="3793" spans="1:9" s="786" customFormat="1" x14ac:dyDescent="0.25">
      <c r="A3793" s="1125"/>
      <c r="B3793" s="1126"/>
      <c r="C3793" s="1127"/>
      <c r="D3793" s="1127"/>
      <c r="E3793" s="1126"/>
      <c r="F3793" s="811"/>
      <c r="G3793" s="1128"/>
      <c r="H3793" s="811"/>
      <c r="I3793" s="812"/>
    </row>
    <row r="3794" spans="1:9" s="786" customFormat="1" x14ac:dyDescent="0.25">
      <c r="A3794" s="1125"/>
      <c r="B3794" s="1126"/>
      <c r="C3794" s="1127"/>
      <c r="D3794" s="1127"/>
      <c r="E3794" s="1126"/>
      <c r="F3794" s="811"/>
      <c r="G3794" s="1128"/>
      <c r="H3794" s="811"/>
      <c r="I3794" s="812"/>
    </row>
    <row r="3795" spans="1:9" s="786" customFormat="1" x14ac:dyDescent="0.25">
      <c r="A3795" s="1125"/>
      <c r="B3795" s="1126"/>
      <c r="C3795" s="1127"/>
      <c r="D3795" s="1127"/>
      <c r="E3795" s="1126"/>
      <c r="F3795" s="811"/>
      <c r="G3795" s="1128"/>
      <c r="H3795" s="811"/>
      <c r="I3795" s="812"/>
    </row>
    <row r="3796" spans="1:9" s="786" customFormat="1" x14ac:dyDescent="0.25">
      <c r="A3796" s="1125"/>
      <c r="B3796" s="1126"/>
      <c r="C3796" s="1127"/>
      <c r="D3796" s="1127"/>
      <c r="E3796" s="1126"/>
      <c r="F3796" s="811"/>
      <c r="G3796" s="1128"/>
      <c r="H3796" s="811"/>
      <c r="I3796" s="812"/>
    </row>
    <row r="3797" spans="1:9" s="786" customFormat="1" x14ac:dyDescent="0.25">
      <c r="A3797" s="1125"/>
      <c r="B3797" s="1126"/>
      <c r="C3797" s="1127"/>
      <c r="D3797" s="1127"/>
      <c r="E3797" s="1126"/>
      <c r="F3797" s="811"/>
      <c r="G3797" s="1128"/>
      <c r="H3797" s="811"/>
      <c r="I3797" s="812"/>
    </row>
    <row r="3798" spans="1:9" s="786" customFormat="1" x14ac:dyDescent="0.25">
      <c r="A3798" s="1125"/>
      <c r="B3798" s="1126"/>
      <c r="C3798" s="1127"/>
      <c r="D3798" s="1127"/>
      <c r="E3798" s="1126"/>
      <c r="F3798" s="811"/>
      <c r="G3798" s="1128"/>
      <c r="H3798" s="811"/>
      <c r="I3798" s="812"/>
    </row>
    <row r="3799" spans="1:9" s="786" customFormat="1" x14ac:dyDescent="0.25">
      <c r="A3799" s="1125"/>
      <c r="B3799" s="1126"/>
      <c r="C3799" s="1127"/>
      <c r="D3799" s="1127"/>
      <c r="E3799" s="1126"/>
      <c r="F3799" s="811"/>
      <c r="G3799" s="1128"/>
      <c r="H3799" s="811"/>
      <c r="I3799" s="812"/>
    </row>
    <row r="3800" spans="1:9" s="786" customFormat="1" x14ac:dyDescent="0.25">
      <c r="A3800" s="1125"/>
      <c r="B3800" s="1126"/>
      <c r="C3800" s="1127"/>
      <c r="D3800" s="1127"/>
      <c r="E3800" s="1126"/>
      <c r="F3800" s="811"/>
      <c r="G3800" s="1128"/>
      <c r="H3800" s="811"/>
      <c r="I3800" s="812"/>
    </row>
    <row r="3801" spans="1:9" s="786" customFormat="1" x14ac:dyDescent="0.25">
      <c r="A3801" s="1125"/>
      <c r="B3801" s="1126"/>
      <c r="C3801" s="1127"/>
      <c r="D3801" s="1127"/>
      <c r="E3801" s="1126"/>
      <c r="F3801" s="811"/>
      <c r="G3801" s="1128"/>
      <c r="H3801" s="811"/>
      <c r="I3801" s="812"/>
    </row>
    <row r="3802" spans="1:9" s="786" customFormat="1" x14ac:dyDescent="0.25">
      <c r="A3802" s="1125"/>
      <c r="B3802" s="1126"/>
      <c r="C3802" s="1127"/>
      <c r="D3802" s="1127"/>
      <c r="E3802" s="1126"/>
      <c r="F3802" s="811"/>
      <c r="G3802" s="1128"/>
      <c r="H3802" s="811"/>
      <c r="I3802" s="812"/>
    </row>
    <row r="3803" spans="1:9" s="786" customFormat="1" x14ac:dyDescent="0.25">
      <c r="A3803" s="1125"/>
      <c r="B3803" s="1126"/>
      <c r="C3803" s="1127"/>
      <c r="D3803" s="1127"/>
      <c r="E3803" s="1126"/>
      <c r="F3803" s="811"/>
      <c r="G3803" s="1128"/>
      <c r="H3803" s="811"/>
      <c r="I3803" s="812"/>
    </row>
    <row r="3804" spans="1:9" s="786" customFormat="1" x14ac:dyDescent="0.25">
      <c r="A3804" s="1125"/>
      <c r="B3804" s="1126"/>
      <c r="C3804" s="1127"/>
      <c r="D3804" s="1127"/>
      <c r="E3804" s="1126"/>
      <c r="F3804" s="811"/>
      <c r="G3804" s="1128"/>
      <c r="H3804" s="811"/>
      <c r="I3804" s="812"/>
    </row>
    <row r="3805" spans="1:9" s="786" customFormat="1" x14ac:dyDescent="0.25">
      <c r="A3805" s="1125"/>
      <c r="B3805" s="1126"/>
      <c r="C3805" s="1127"/>
      <c r="D3805" s="1127"/>
      <c r="E3805" s="1126"/>
      <c r="F3805" s="811"/>
      <c r="G3805" s="1128"/>
      <c r="H3805" s="811"/>
      <c r="I3805" s="812"/>
    </row>
    <row r="3806" spans="1:9" s="786" customFormat="1" x14ac:dyDescent="0.25">
      <c r="A3806" s="1125"/>
      <c r="B3806" s="1126"/>
      <c r="C3806" s="1127"/>
      <c r="D3806" s="1127"/>
      <c r="E3806" s="1126"/>
      <c r="F3806" s="811"/>
      <c r="G3806" s="1128"/>
      <c r="H3806" s="811"/>
      <c r="I3806" s="812"/>
    </row>
    <row r="3807" spans="1:9" s="786" customFormat="1" x14ac:dyDescent="0.25">
      <c r="A3807" s="1125"/>
      <c r="B3807" s="1126"/>
      <c r="C3807" s="1127"/>
      <c r="D3807" s="1127"/>
      <c r="E3807" s="1126"/>
      <c r="F3807" s="811"/>
      <c r="G3807" s="1128"/>
      <c r="H3807" s="811"/>
      <c r="I3807" s="812"/>
    </row>
    <row r="3808" spans="1:9" s="786" customFormat="1" x14ac:dyDescent="0.25">
      <c r="A3808" s="1125"/>
      <c r="B3808" s="1126"/>
      <c r="C3808" s="1127"/>
      <c r="D3808" s="1127"/>
      <c r="E3808" s="1126"/>
      <c r="F3808" s="811"/>
      <c r="G3808" s="1128"/>
      <c r="H3808" s="811"/>
      <c r="I3808" s="812"/>
    </row>
    <row r="3809" spans="1:9" s="786" customFormat="1" x14ac:dyDescent="0.25">
      <c r="A3809" s="1125"/>
      <c r="B3809" s="1126"/>
      <c r="C3809" s="1127"/>
      <c r="D3809" s="1127"/>
      <c r="E3809" s="1126"/>
      <c r="F3809" s="811"/>
      <c r="G3809" s="1128"/>
      <c r="H3809" s="811"/>
      <c r="I3809" s="812"/>
    </row>
    <row r="3810" spans="1:9" s="786" customFormat="1" x14ac:dyDescent="0.25">
      <c r="A3810" s="1125"/>
      <c r="B3810" s="1126"/>
      <c r="C3810" s="1127"/>
      <c r="D3810" s="1127"/>
      <c r="E3810" s="1126"/>
      <c r="F3810" s="811"/>
      <c r="G3810" s="1128"/>
      <c r="H3810" s="811"/>
      <c r="I3810" s="812"/>
    </row>
    <row r="3811" spans="1:9" s="786" customFormat="1" x14ac:dyDescent="0.25">
      <c r="A3811" s="1125"/>
      <c r="B3811" s="1126"/>
      <c r="C3811" s="1127"/>
      <c r="D3811" s="1127"/>
      <c r="E3811" s="1126"/>
      <c r="F3811" s="811"/>
      <c r="G3811" s="1128"/>
      <c r="H3811" s="811"/>
      <c r="I3811" s="812"/>
    </row>
    <row r="3812" spans="1:9" s="786" customFormat="1" x14ac:dyDescent="0.25">
      <c r="A3812" s="1125"/>
      <c r="B3812" s="1126"/>
      <c r="C3812" s="1127"/>
      <c r="D3812" s="1127"/>
      <c r="E3812" s="1126"/>
      <c r="F3812" s="811"/>
      <c r="G3812" s="1128"/>
      <c r="H3812" s="811"/>
      <c r="I3812" s="812"/>
    </row>
    <row r="3813" spans="1:9" s="786" customFormat="1" x14ac:dyDescent="0.25">
      <c r="A3813" s="1125"/>
      <c r="B3813" s="1126"/>
      <c r="C3813" s="1127"/>
      <c r="D3813" s="1127"/>
      <c r="E3813" s="1126"/>
      <c r="F3813" s="811"/>
      <c r="G3813" s="1128"/>
      <c r="H3813" s="811"/>
      <c r="I3813" s="812"/>
    </row>
    <row r="3814" spans="1:9" s="786" customFormat="1" x14ac:dyDescent="0.25">
      <c r="A3814" s="1125"/>
      <c r="B3814" s="1126"/>
      <c r="C3814" s="1127"/>
      <c r="D3814" s="1127"/>
      <c r="E3814" s="1126"/>
      <c r="F3814" s="811"/>
      <c r="G3814" s="1128"/>
      <c r="H3814" s="811"/>
      <c r="I3814" s="812"/>
    </row>
    <row r="3815" spans="1:9" s="786" customFormat="1" x14ac:dyDescent="0.25">
      <c r="A3815" s="1125"/>
      <c r="B3815" s="1126"/>
      <c r="C3815" s="1127"/>
      <c r="D3815" s="1127"/>
      <c r="E3815" s="1126"/>
      <c r="F3815" s="811"/>
      <c r="G3815" s="1128"/>
      <c r="H3815" s="811"/>
      <c r="I3815" s="812"/>
    </row>
    <row r="3816" spans="1:9" s="786" customFormat="1" x14ac:dyDescent="0.25">
      <c r="A3816" s="1125"/>
      <c r="B3816" s="1126"/>
      <c r="C3816" s="1127"/>
      <c r="D3816" s="1127"/>
      <c r="E3816" s="1126"/>
      <c r="F3816" s="811"/>
      <c r="G3816" s="1128"/>
      <c r="H3816" s="811"/>
      <c r="I3816" s="812"/>
    </row>
    <row r="3817" spans="1:9" s="786" customFormat="1" x14ac:dyDescent="0.25">
      <c r="A3817" s="1125"/>
      <c r="B3817" s="1126"/>
      <c r="C3817" s="1127"/>
      <c r="D3817" s="1127"/>
      <c r="E3817" s="1126"/>
      <c r="F3817" s="811"/>
      <c r="G3817" s="1128"/>
      <c r="H3817" s="811"/>
      <c r="I3817" s="812"/>
    </row>
    <row r="3818" spans="1:9" s="786" customFormat="1" x14ac:dyDescent="0.25">
      <c r="A3818" s="1125"/>
      <c r="B3818" s="1126"/>
      <c r="C3818" s="1127"/>
      <c r="D3818" s="1127"/>
      <c r="E3818" s="1126"/>
      <c r="F3818" s="811"/>
      <c r="G3818" s="1128"/>
      <c r="H3818" s="811"/>
      <c r="I3818" s="812"/>
    </row>
    <row r="3819" spans="1:9" s="786" customFormat="1" x14ac:dyDescent="0.25">
      <c r="A3819" s="1125"/>
      <c r="B3819" s="1126"/>
      <c r="C3819" s="1127"/>
      <c r="D3819" s="1127"/>
      <c r="E3819" s="1126"/>
      <c r="F3819" s="811"/>
      <c r="G3819" s="1128"/>
      <c r="H3819" s="811"/>
      <c r="I3819" s="812"/>
    </row>
    <row r="3820" spans="1:9" s="786" customFormat="1" x14ac:dyDescent="0.25">
      <c r="A3820" s="1125"/>
      <c r="B3820" s="1126"/>
      <c r="C3820" s="1127"/>
      <c r="D3820" s="1127"/>
      <c r="E3820" s="1126"/>
      <c r="F3820" s="811"/>
      <c r="G3820" s="1128"/>
      <c r="H3820" s="811"/>
      <c r="I3820" s="812"/>
    </row>
    <row r="3821" spans="1:9" s="786" customFormat="1" x14ac:dyDescent="0.25">
      <c r="A3821" s="1125"/>
      <c r="B3821" s="1126"/>
      <c r="C3821" s="1127"/>
      <c r="D3821" s="1127"/>
      <c r="E3821" s="1126"/>
      <c r="F3821" s="811"/>
      <c r="G3821" s="1128"/>
      <c r="H3821" s="811"/>
      <c r="I3821" s="812"/>
    </row>
    <row r="3822" spans="1:9" s="786" customFormat="1" x14ac:dyDescent="0.25">
      <c r="A3822" s="1125"/>
      <c r="B3822" s="1126"/>
      <c r="C3822" s="1127"/>
      <c r="D3822" s="1127"/>
      <c r="E3822" s="1126"/>
      <c r="F3822" s="811"/>
      <c r="G3822" s="1128"/>
      <c r="H3822" s="811"/>
      <c r="I3822" s="812"/>
    </row>
    <row r="3823" spans="1:9" s="786" customFormat="1" x14ac:dyDescent="0.25">
      <c r="A3823" s="1125"/>
      <c r="B3823" s="1126"/>
      <c r="C3823" s="1127"/>
      <c r="D3823" s="1127"/>
      <c r="E3823" s="1126"/>
      <c r="F3823" s="811"/>
      <c r="G3823" s="1128"/>
      <c r="H3823" s="811"/>
      <c r="I3823" s="812"/>
    </row>
    <row r="3824" spans="1:9" s="786" customFormat="1" x14ac:dyDescent="0.25">
      <c r="A3824" s="1125"/>
      <c r="B3824" s="1126"/>
      <c r="C3824" s="1127"/>
      <c r="D3824" s="1127"/>
      <c r="E3824" s="1126"/>
      <c r="F3824" s="811"/>
      <c r="G3824" s="1128"/>
      <c r="H3824" s="811"/>
      <c r="I3824" s="812"/>
    </row>
    <row r="3825" spans="1:9" s="786" customFormat="1" x14ac:dyDescent="0.25">
      <c r="A3825" s="1125"/>
      <c r="B3825" s="1126"/>
      <c r="C3825" s="1127"/>
      <c r="D3825" s="1127"/>
      <c r="E3825" s="1126"/>
      <c r="F3825" s="811"/>
      <c r="G3825" s="1128"/>
      <c r="H3825" s="811"/>
      <c r="I3825" s="812"/>
    </row>
    <row r="3826" spans="1:9" s="786" customFormat="1" x14ac:dyDescent="0.25">
      <c r="A3826" s="1125"/>
      <c r="B3826" s="1126"/>
      <c r="C3826" s="1127"/>
      <c r="D3826" s="1127"/>
      <c r="E3826" s="1126"/>
      <c r="F3826" s="811"/>
      <c r="G3826" s="1128"/>
      <c r="H3826" s="811"/>
      <c r="I3826" s="812"/>
    </row>
    <row r="3827" spans="1:9" s="786" customFormat="1" x14ac:dyDescent="0.25">
      <c r="A3827" s="1125"/>
      <c r="B3827" s="1126"/>
      <c r="C3827" s="1127"/>
      <c r="D3827" s="1127"/>
      <c r="E3827" s="1126"/>
      <c r="F3827" s="811"/>
      <c r="G3827" s="1128"/>
      <c r="H3827" s="811"/>
      <c r="I3827" s="812"/>
    </row>
    <row r="3828" spans="1:9" s="786" customFormat="1" x14ac:dyDescent="0.25">
      <c r="A3828" s="1125"/>
      <c r="B3828" s="1126"/>
      <c r="C3828" s="1127"/>
      <c r="D3828" s="1127"/>
      <c r="E3828" s="1126"/>
      <c r="F3828" s="811"/>
      <c r="G3828" s="1128"/>
      <c r="H3828" s="811"/>
      <c r="I3828" s="812"/>
    </row>
    <row r="3829" spans="1:9" s="786" customFormat="1" x14ac:dyDescent="0.25">
      <c r="A3829" s="1125"/>
      <c r="B3829" s="1126"/>
      <c r="C3829" s="1127"/>
      <c r="D3829" s="1127"/>
      <c r="E3829" s="1126"/>
      <c r="F3829" s="811"/>
      <c r="G3829" s="1128"/>
      <c r="H3829" s="811"/>
      <c r="I3829" s="812"/>
    </row>
    <row r="3830" spans="1:9" s="786" customFormat="1" x14ac:dyDescent="0.25">
      <c r="A3830" s="1125"/>
      <c r="B3830" s="1126"/>
      <c r="C3830" s="1127"/>
      <c r="D3830" s="1127"/>
      <c r="E3830" s="1126"/>
      <c r="F3830" s="811"/>
      <c r="G3830" s="1128"/>
      <c r="H3830" s="811"/>
      <c r="I3830" s="812"/>
    </row>
    <row r="3831" spans="1:9" s="786" customFormat="1" x14ac:dyDescent="0.25">
      <c r="A3831" s="1125"/>
      <c r="B3831" s="1126"/>
      <c r="C3831" s="1127"/>
      <c r="D3831" s="1127"/>
      <c r="E3831" s="1126"/>
      <c r="F3831" s="811"/>
      <c r="G3831" s="1128"/>
      <c r="H3831" s="811"/>
      <c r="I3831" s="812"/>
    </row>
    <row r="3832" spans="1:9" s="786" customFormat="1" x14ac:dyDescent="0.25">
      <c r="A3832" s="1125"/>
      <c r="B3832" s="1126"/>
      <c r="C3832" s="1127"/>
      <c r="D3832" s="1127"/>
      <c r="E3832" s="1126"/>
      <c r="F3832" s="811"/>
      <c r="G3832" s="1128"/>
      <c r="H3832" s="811"/>
      <c r="I3832" s="812"/>
    </row>
    <row r="3833" spans="1:9" s="786" customFormat="1" x14ac:dyDescent="0.25">
      <c r="A3833" s="1125"/>
      <c r="B3833" s="1126"/>
      <c r="C3833" s="1127"/>
      <c r="D3833" s="1127"/>
      <c r="E3833" s="1126"/>
      <c r="F3833" s="811"/>
      <c r="G3833" s="1128"/>
      <c r="H3833" s="811"/>
      <c r="I3833" s="812"/>
    </row>
    <row r="3834" spans="1:9" s="786" customFormat="1" x14ac:dyDescent="0.25">
      <c r="A3834" s="1125"/>
      <c r="B3834" s="1126"/>
      <c r="C3834" s="1127"/>
      <c r="D3834" s="1127"/>
      <c r="E3834" s="1126"/>
      <c r="F3834" s="811"/>
      <c r="G3834" s="1128"/>
      <c r="H3834" s="811"/>
      <c r="I3834" s="812"/>
    </row>
    <row r="3835" spans="1:9" s="786" customFormat="1" x14ac:dyDescent="0.25">
      <c r="A3835" s="1125"/>
      <c r="B3835" s="1126"/>
      <c r="C3835" s="1127"/>
      <c r="D3835" s="1127"/>
      <c r="E3835" s="1126"/>
      <c r="F3835" s="811"/>
      <c r="G3835" s="1128"/>
      <c r="H3835" s="811"/>
      <c r="I3835" s="812"/>
    </row>
    <row r="3836" spans="1:9" s="786" customFormat="1" x14ac:dyDescent="0.25">
      <c r="A3836" s="1125"/>
      <c r="B3836" s="1126"/>
      <c r="C3836" s="1127"/>
      <c r="D3836" s="1127"/>
      <c r="E3836" s="1126"/>
      <c r="F3836" s="811"/>
      <c r="G3836" s="1128"/>
      <c r="H3836" s="811"/>
      <c r="I3836" s="812"/>
    </row>
    <row r="3837" spans="1:9" s="786" customFormat="1" x14ac:dyDescent="0.25">
      <c r="A3837" s="1125"/>
      <c r="B3837" s="1126"/>
      <c r="C3837" s="1127"/>
      <c r="D3837" s="1127"/>
      <c r="E3837" s="1126"/>
      <c r="F3837" s="811"/>
      <c r="G3837" s="1128"/>
      <c r="H3837" s="811"/>
      <c r="I3837" s="812"/>
    </row>
    <row r="3838" spans="1:9" s="786" customFormat="1" x14ac:dyDescent="0.25">
      <c r="A3838" s="1125"/>
      <c r="B3838" s="1126"/>
      <c r="C3838" s="1127"/>
      <c r="D3838" s="1127"/>
      <c r="E3838" s="1126"/>
      <c r="F3838" s="811"/>
      <c r="G3838" s="1128"/>
      <c r="H3838" s="811"/>
      <c r="I3838" s="812"/>
    </row>
    <row r="3839" spans="1:9" s="786" customFormat="1" x14ac:dyDescent="0.25">
      <c r="A3839" s="1125"/>
      <c r="B3839" s="1126"/>
      <c r="C3839" s="1127"/>
      <c r="D3839" s="1127"/>
      <c r="E3839" s="1126"/>
      <c r="F3839" s="811"/>
      <c r="G3839" s="1128"/>
      <c r="H3839" s="811"/>
      <c r="I3839" s="812"/>
    </row>
    <row r="3840" spans="1:9" s="786" customFormat="1" x14ac:dyDescent="0.25">
      <c r="A3840" s="1125"/>
      <c r="B3840" s="1126"/>
      <c r="C3840" s="1127"/>
      <c r="D3840" s="1127"/>
      <c r="E3840" s="1126"/>
      <c r="F3840" s="811"/>
      <c r="G3840" s="1128"/>
      <c r="H3840" s="811"/>
      <c r="I3840" s="812"/>
    </row>
    <row r="3841" spans="1:9" s="786" customFormat="1" x14ac:dyDescent="0.25">
      <c r="A3841" s="1125"/>
      <c r="B3841" s="1126"/>
      <c r="C3841" s="1127"/>
      <c r="D3841" s="1127"/>
      <c r="E3841" s="1126"/>
      <c r="F3841" s="811"/>
      <c r="G3841" s="1128"/>
      <c r="H3841" s="811"/>
      <c r="I3841" s="812"/>
    </row>
    <row r="3842" spans="1:9" s="786" customFormat="1" x14ac:dyDescent="0.25">
      <c r="A3842" s="1125"/>
      <c r="B3842" s="1126"/>
      <c r="C3842" s="1127"/>
      <c r="D3842" s="1127"/>
      <c r="E3842" s="1126"/>
      <c r="F3842" s="811"/>
      <c r="G3842" s="1128"/>
      <c r="H3842" s="811"/>
      <c r="I3842" s="812"/>
    </row>
    <row r="3843" spans="1:9" s="786" customFormat="1" x14ac:dyDescent="0.25">
      <c r="A3843" s="1125"/>
      <c r="B3843" s="1126"/>
      <c r="C3843" s="1127"/>
      <c r="D3843" s="1127"/>
      <c r="E3843" s="1126"/>
      <c r="F3843" s="811"/>
      <c r="G3843" s="1128"/>
      <c r="H3843" s="811"/>
      <c r="I3843" s="812"/>
    </row>
    <row r="3844" spans="1:9" s="786" customFormat="1" x14ac:dyDescent="0.25">
      <c r="A3844" s="1125"/>
      <c r="B3844" s="1126"/>
      <c r="C3844" s="1127"/>
      <c r="D3844" s="1127"/>
      <c r="E3844" s="1126"/>
      <c r="F3844" s="811"/>
      <c r="G3844" s="1128"/>
      <c r="H3844" s="811"/>
      <c r="I3844" s="812"/>
    </row>
    <row r="3845" spans="1:9" s="786" customFormat="1" x14ac:dyDescent="0.25">
      <c r="A3845" s="1125"/>
      <c r="B3845" s="1126"/>
      <c r="C3845" s="1127"/>
      <c r="D3845" s="1127"/>
      <c r="E3845" s="1126"/>
      <c r="F3845" s="811"/>
      <c r="G3845" s="1128"/>
      <c r="H3845" s="811"/>
      <c r="I3845" s="812"/>
    </row>
    <row r="3846" spans="1:9" s="786" customFormat="1" x14ac:dyDescent="0.25">
      <c r="A3846" s="1125"/>
      <c r="B3846" s="1126"/>
      <c r="C3846" s="1127"/>
      <c r="D3846" s="1127"/>
      <c r="E3846" s="1126"/>
      <c r="F3846" s="811"/>
      <c r="G3846" s="1128"/>
      <c r="H3846" s="811"/>
      <c r="I3846" s="812"/>
    </row>
    <row r="3847" spans="1:9" s="786" customFormat="1" x14ac:dyDescent="0.25">
      <c r="A3847" s="1125"/>
      <c r="B3847" s="1126"/>
      <c r="C3847" s="1127"/>
      <c r="D3847" s="1127"/>
      <c r="E3847" s="1126"/>
      <c r="F3847" s="811"/>
      <c r="G3847" s="1128"/>
      <c r="H3847" s="811"/>
      <c r="I3847" s="812"/>
    </row>
    <row r="3848" spans="1:9" s="786" customFormat="1" x14ac:dyDescent="0.25">
      <c r="A3848" s="1125"/>
      <c r="B3848" s="1126"/>
      <c r="C3848" s="1127"/>
      <c r="D3848" s="1127"/>
      <c r="E3848" s="1126"/>
      <c r="F3848" s="811"/>
      <c r="G3848" s="1128"/>
      <c r="H3848" s="811"/>
      <c r="I3848" s="812"/>
    </row>
    <row r="3849" spans="1:9" s="786" customFormat="1" x14ac:dyDescent="0.25">
      <c r="A3849" s="1125"/>
      <c r="B3849" s="1126"/>
      <c r="C3849" s="1127"/>
      <c r="D3849" s="1127"/>
      <c r="E3849" s="1126"/>
      <c r="F3849" s="811"/>
      <c r="G3849" s="1128"/>
      <c r="H3849" s="811"/>
      <c r="I3849" s="812"/>
    </row>
    <row r="3850" spans="1:9" s="786" customFormat="1" x14ac:dyDescent="0.25">
      <c r="A3850" s="1125"/>
      <c r="B3850" s="1126"/>
      <c r="C3850" s="1127"/>
      <c r="D3850" s="1127"/>
      <c r="E3850" s="1126"/>
      <c r="F3850" s="811"/>
      <c r="G3850" s="1128"/>
      <c r="H3850" s="811"/>
      <c r="I3850" s="812"/>
    </row>
    <row r="3851" spans="1:9" s="786" customFormat="1" x14ac:dyDescent="0.25">
      <c r="A3851" s="1125"/>
      <c r="B3851" s="1126"/>
      <c r="C3851" s="1127"/>
      <c r="D3851" s="1127"/>
      <c r="E3851" s="1126"/>
      <c r="F3851" s="811"/>
      <c r="G3851" s="1128"/>
      <c r="H3851" s="811"/>
      <c r="I3851" s="812"/>
    </row>
    <row r="3852" spans="1:9" s="786" customFormat="1" x14ac:dyDescent="0.25">
      <c r="A3852" s="1125"/>
      <c r="B3852" s="1126"/>
      <c r="C3852" s="1127"/>
      <c r="D3852" s="1127"/>
      <c r="E3852" s="1126"/>
      <c r="F3852" s="811"/>
      <c r="G3852" s="1128"/>
      <c r="H3852" s="811"/>
      <c r="I3852" s="812"/>
    </row>
    <row r="3853" spans="1:9" s="786" customFormat="1" x14ac:dyDescent="0.25">
      <c r="A3853" s="1125"/>
      <c r="B3853" s="1126"/>
      <c r="C3853" s="1127"/>
      <c r="D3853" s="1127"/>
      <c r="E3853" s="1126"/>
      <c r="F3853" s="811"/>
      <c r="G3853" s="1128"/>
      <c r="H3853" s="811"/>
      <c r="I3853" s="812"/>
    </row>
    <row r="3854" spans="1:9" s="786" customFormat="1" x14ac:dyDescent="0.25">
      <c r="A3854" s="1125"/>
      <c r="B3854" s="1126"/>
      <c r="C3854" s="1127"/>
      <c r="D3854" s="1127"/>
      <c r="E3854" s="1126"/>
      <c r="F3854" s="811"/>
      <c r="G3854" s="1128"/>
      <c r="H3854" s="811"/>
      <c r="I3854" s="812"/>
    </row>
    <row r="3855" spans="1:9" s="786" customFormat="1" x14ac:dyDescent="0.25">
      <c r="A3855" s="1125"/>
      <c r="B3855" s="1126"/>
      <c r="C3855" s="1127"/>
      <c r="D3855" s="1127"/>
      <c r="E3855" s="1126"/>
      <c r="F3855" s="811"/>
      <c r="G3855" s="1128"/>
      <c r="H3855" s="811"/>
      <c r="I3855" s="812"/>
    </row>
    <row r="3856" spans="1:9" s="786" customFormat="1" x14ac:dyDescent="0.25">
      <c r="A3856" s="1125"/>
      <c r="B3856" s="1126"/>
      <c r="C3856" s="1127"/>
      <c r="D3856" s="1127"/>
      <c r="E3856" s="1126"/>
      <c r="F3856" s="811"/>
      <c r="G3856" s="1128"/>
      <c r="H3856" s="811"/>
      <c r="I3856" s="812"/>
    </row>
    <row r="3857" spans="1:9" s="786" customFormat="1" x14ac:dyDescent="0.25">
      <c r="A3857" s="1125"/>
      <c r="B3857" s="1126"/>
      <c r="C3857" s="1127"/>
      <c r="D3857" s="1127"/>
      <c r="E3857" s="1126"/>
      <c r="F3857" s="811"/>
      <c r="G3857" s="1128"/>
      <c r="H3857" s="811"/>
      <c r="I3857" s="812"/>
    </row>
    <row r="3858" spans="1:9" s="786" customFormat="1" x14ac:dyDescent="0.25">
      <c r="A3858" s="1125"/>
      <c r="B3858" s="1126"/>
      <c r="C3858" s="1127"/>
      <c r="D3858" s="1127"/>
      <c r="E3858" s="1126"/>
      <c r="F3858" s="811"/>
      <c r="G3858" s="1128"/>
      <c r="H3858" s="811"/>
      <c r="I3858" s="812"/>
    </row>
    <row r="3859" spans="1:9" s="786" customFormat="1" x14ac:dyDescent="0.25">
      <c r="A3859" s="1125"/>
      <c r="B3859" s="1126"/>
      <c r="C3859" s="1127"/>
      <c r="D3859" s="1127"/>
      <c r="E3859" s="1126"/>
      <c r="F3859" s="811"/>
      <c r="G3859" s="1128"/>
      <c r="H3859" s="811"/>
      <c r="I3859" s="812"/>
    </row>
    <row r="3860" spans="1:9" s="786" customFormat="1" x14ac:dyDescent="0.25">
      <c r="A3860" s="1125"/>
      <c r="B3860" s="1126"/>
      <c r="C3860" s="1127"/>
      <c r="D3860" s="1127"/>
      <c r="E3860" s="1126"/>
      <c r="F3860" s="811"/>
      <c r="G3860" s="1128"/>
      <c r="H3860" s="811"/>
      <c r="I3860" s="812"/>
    </row>
    <row r="3861" spans="1:9" s="786" customFormat="1" x14ac:dyDescent="0.25">
      <c r="A3861" s="1125"/>
      <c r="B3861" s="1126"/>
      <c r="C3861" s="1127"/>
      <c r="D3861" s="1127"/>
      <c r="E3861" s="1126"/>
      <c r="F3861" s="811"/>
      <c r="G3861" s="1128"/>
      <c r="H3861" s="811"/>
      <c r="I3861" s="812"/>
    </row>
    <row r="3862" spans="1:9" s="786" customFormat="1" x14ac:dyDescent="0.25">
      <c r="A3862" s="1125"/>
      <c r="B3862" s="1126"/>
      <c r="C3862" s="1127"/>
      <c r="D3862" s="1127"/>
      <c r="E3862" s="1126"/>
      <c r="F3862" s="811"/>
      <c r="G3862" s="1128"/>
      <c r="H3862" s="811"/>
      <c r="I3862" s="812"/>
    </row>
    <row r="3863" spans="1:9" s="786" customFormat="1" x14ac:dyDescent="0.25">
      <c r="A3863" s="1125"/>
      <c r="B3863" s="1126"/>
      <c r="C3863" s="1127"/>
      <c r="D3863" s="1127"/>
      <c r="E3863" s="1126"/>
      <c r="F3863" s="811"/>
      <c r="G3863" s="1128"/>
      <c r="H3863" s="811"/>
      <c r="I3863" s="812"/>
    </row>
    <row r="3864" spans="1:9" s="786" customFormat="1" x14ac:dyDescent="0.25">
      <c r="A3864" s="1125"/>
      <c r="B3864" s="1126"/>
      <c r="C3864" s="1127"/>
      <c r="D3864" s="1127"/>
      <c r="E3864" s="1126"/>
      <c r="F3864" s="811"/>
      <c r="G3864" s="1128"/>
      <c r="H3864" s="811"/>
      <c r="I3864" s="812"/>
    </row>
    <row r="3865" spans="1:9" s="786" customFormat="1" x14ac:dyDescent="0.25">
      <c r="A3865" s="1125"/>
      <c r="B3865" s="1126"/>
      <c r="C3865" s="1127"/>
      <c r="D3865" s="1127"/>
      <c r="E3865" s="1126"/>
      <c r="F3865" s="811"/>
      <c r="G3865" s="1128"/>
      <c r="H3865" s="811"/>
      <c r="I3865" s="812"/>
    </row>
    <row r="3866" spans="1:9" s="786" customFormat="1" x14ac:dyDescent="0.25">
      <c r="A3866" s="1125"/>
      <c r="B3866" s="1126"/>
      <c r="C3866" s="1127"/>
      <c r="D3866" s="1127"/>
      <c r="E3866" s="1126"/>
      <c r="F3866" s="811"/>
      <c r="G3866" s="1128"/>
      <c r="H3866" s="811"/>
      <c r="I3866" s="812"/>
    </row>
    <row r="3867" spans="1:9" s="786" customFormat="1" x14ac:dyDescent="0.25">
      <c r="A3867" s="1125"/>
      <c r="B3867" s="1126"/>
      <c r="C3867" s="1127"/>
      <c r="D3867" s="1127"/>
      <c r="E3867" s="1126"/>
      <c r="F3867" s="811"/>
      <c r="G3867" s="1128"/>
      <c r="H3867" s="811"/>
      <c r="I3867" s="812"/>
    </row>
    <row r="3868" spans="1:9" s="786" customFormat="1" x14ac:dyDescent="0.25">
      <c r="A3868" s="1125"/>
      <c r="B3868" s="1126"/>
      <c r="C3868" s="1127"/>
      <c r="D3868" s="1127"/>
      <c r="E3868" s="1126"/>
      <c r="F3868" s="811"/>
      <c r="G3868" s="1128"/>
      <c r="H3868" s="811"/>
      <c r="I3868" s="812"/>
    </row>
    <row r="3869" spans="1:9" s="786" customFormat="1" x14ac:dyDescent="0.25">
      <c r="A3869" s="1125"/>
      <c r="B3869" s="1126"/>
      <c r="C3869" s="1127"/>
      <c r="D3869" s="1127"/>
      <c r="E3869" s="1126"/>
      <c r="F3869" s="811"/>
      <c r="G3869" s="1128"/>
      <c r="H3869" s="811"/>
      <c r="I3869" s="812"/>
    </row>
    <row r="3870" spans="1:9" s="786" customFormat="1" x14ac:dyDescent="0.25">
      <c r="A3870" s="1125"/>
      <c r="B3870" s="1126"/>
      <c r="C3870" s="1127"/>
      <c r="D3870" s="1127"/>
      <c r="E3870" s="1126"/>
      <c r="F3870" s="811"/>
      <c r="G3870" s="1128"/>
      <c r="H3870" s="811"/>
      <c r="I3870" s="812"/>
    </row>
    <row r="3871" spans="1:9" s="786" customFormat="1" x14ac:dyDescent="0.25">
      <c r="A3871" s="1125"/>
      <c r="B3871" s="1126"/>
      <c r="C3871" s="1127"/>
      <c r="D3871" s="1127"/>
      <c r="E3871" s="1126"/>
      <c r="F3871" s="811"/>
      <c r="G3871" s="1128"/>
      <c r="H3871" s="811"/>
      <c r="I3871" s="812"/>
    </row>
    <row r="3872" spans="1:9" s="786" customFormat="1" x14ac:dyDescent="0.25">
      <c r="A3872" s="1125"/>
      <c r="B3872" s="1126"/>
      <c r="C3872" s="1127"/>
      <c r="D3872" s="1127"/>
      <c r="E3872" s="1126"/>
      <c r="F3872" s="811"/>
      <c r="G3872" s="1128"/>
      <c r="H3872" s="811"/>
      <c r="I3872" s="812"/>
    </row>
    <row r="3873" spans="1:9" s="786" customFormat="1" x14ac:dyDescent="0.25">
      <c r="A3873" s="1125"/>
      <c r="B3873" s="1126"/>
      <c r="C3873" s="1127"/>
      <c r="D3873" s="1127"/>
      <c r="E3873" s="1126"/>
      <c r="F3873" s="811"/>
      <c r="G3873" s="1128"/>
      <c r="H3873" s="811"/>
      <c r="I3873" s="812"/>
    </row>
    <row r="3874" spans="1:9" s="786" customFormat="1" x14ac:dyDescent="0.25">
      <c r="A3874" s="1125"/>
      <c r="B3874" s="1126"/>
      <c r="C3874" s="1127"/>
      <c r="D3874" s="1127"/>
      <c r="E3874" s="1126"/>
      <c r="F3874" s="811"/>
      <c r="G3874" s="1128"/>
      <c r="H3874" s="811"/>
      <c r="I3874" s="812"/>
    </row>
    <row r="3875" spans="1:9" s="786" customFormat="1" x14ac:dyDescent="0.25">
      <c r="A3875" s="1125"/>
      <c r="B3875" s="1126"/>
      <c r="C3875" s="1127"/>
      <c r="D3875" s="1127"/>
      <c r="E3875" s="1126"/>
      <c r="F3875" s="811"/>
      <c r="G3875" s="1128"/>
      <c r="H3875" s="811"/>
      <c r="I3875" s="812"/>
    </row>
    <row r="3876" spans="1:9" s="786" customFormat="1" x14ac:dyDescent="0.25">
      <c r="A3876" s="1125"/>
      <c r="B3876" s="1126"/>
      <c r="C3876" s="1127"/>
      <c r="D3876" s="1127"/>
      <c r="E3876" s="1126"/>
      <c r="F3876" s="811"/>
      <c r="G3876" s="1128"/>
      <c r="H3876" s="811"/>
      <c r="I3876" s="812"/>
    </row>
    <row r="3877" spans="1:9" s="786" customFormat="1" x14ac:dyDescent="0.25">
      <c r="A3877" s="1125"/>
      <c r="B3877" s="1126"/>
      <c r="C3877" s="1127"/>
      <c r="D3877" s="1127"/>
      <c r="E3877" s="1126"/>
      <c r="F3877" s="811"/>
      <c r="G3877" s="1128"/>
      <c r="H3877" s="811"/>
      <c r="I3877" s="812"/>
    </row>
    <row r="3878" spans="1:9" s="786" customFormat="1" x14ac:dyDescent="0.25">
      <c r="A3878" s="1125"/>
      <c r="B3878" s="1126"/>
      <c r="C3878" s="1127"/>
      <c r="D3878" s="1127"/>
      <c r="E3878" s="1126"/>
      <c r="F3878" s="811"/>
      <c r="G3878" s="1128"/>
      <c r="H3878" s="811"/>
      <c r="I3878" s="812"/>
    </row>
    <row r="3879" spans="1:9" s="786" customFormat="1" x14ac:dyDescent="0.25">
      <c r="A3879" s="1125"/>
      <c r="B3879" s="1126"/>
      <c r="C3879" s="1127"/>
      <c r="D3879" s="1127"/>
      <c r="E3879" s="1126"/>
      <c r="F3879" s="811"/>
      <c r="G3879" s="1128"/>
      <c r="H3879" s="811"/>
      <c r="I3879" s="812"/>
    </row>
    <row r="3880" spans="1:9" s="786" customFormat="1" x14ac:dyDescent="0.25">
      <c r="A3880" s="1125"/>
      <c r="B3880" s="1126"/>
      <c r="C3880" s="1127"/>
      <c r="D3880" s="1127"/>
      <c r="E3880" s="1126"/>
      <c r="F3880" s="811"/>
      <c r="G3880" s="1128"/>
      <c r="H3880" s="811"/>
      <c r="I3880" s="812"/>
    </row>
    <row r="3881" spans="1:9" s="786" customFormat="1" x14ac:dyDescent="0.25">
      <c r="A3881" s="1125"/>
      <c r="B3881" s="1126"/>
      <c r="C3881" s="1127"/>
      <c r="D3881" s="1127"/>
      <c r="E3881" s="1126"/>
      <c r="F3881" s="811"/>
      <c r="G3881" s="1128"/>
      <c r="H3881" s="811"/>
      <c r="I3881" s="812"/>
    </row>
    <row r="3882" spans="1:9" s="786" customFormat="1" x14ac:dyDescent="0.25">
      <c r="A3882" s="1125"/>
      <c r="B3882" s="1126"/>
      <c r="C3882" s="1127"/>
      <c r="D3882" s="1127"/>
      <c r="E3882" s="1126"/>
      <c r="F3882" s="811"/>
      <c r="G3882" s="1128"/>
      <c r="H3882" s="811"/>
      <c r="I3882" s="812"/>
    </row>
    <row r="3883" spans="1:9" s="786" customFormat="1" x14ac:dyDescent="0.25">
      <c r="A3883" s="1125"/>
      <c r="B3883" s="1126"/>
      <c r="C3883" s="1127"/>
      <c r="D3883" s="1127"/>
      <c r="E3883" s="1126"/>
      <c r="F3883" s="811"/>
      <c r="G3883" s="1128"/>
      <c r="H3883" s="811"/>
      <c r="I3883" s="812"/>
    </row>
    <row r="3884" spans="1:9" s="786" customFormat="1" x14ac:dyDescent="0.25">
      <c r="A3884" s="1125"/>
      <c r="B3884" s="1126"/>
      <c r="C3884" s="1127"/>
      <c r="D3884" s="1127"/>
      <c r="E3884" s="1126"/>
      <c r="F3884" s="811"/>
      <c r="G3884" s="1128"/>
      <c r="H3884" s="811"/>
      <c r="I3884" s="812"/>
    </row>
    <row r="3885" spans="1:9" s="786" customFormat="1" x14ac:dyDescent="0.25">
      <c r="A3885" s="1125"/>
      <c r="B3885" s="1126"/>
      <c r="C3885" s="1127"/>
      <c r="D3885" s="1127"/>
      <c r="E3885" s="1126"/>
      <c r="F3885" s="811"/>
      <c r="G3885" s="1128"/>
      <c r="H3885" s="811"/>
      <c r="I3885" s="812"/>
    </row>
    <row r="3886" spans="1:9" s="786" customFormat="1" x14ac:dyDescent="0.25">
      <c r="A3886" s="1125"/>
      <c r="B3886" s="1126"/>
      <c r="C3886" s="1127"/>
      <c r="D3886" s="1127"/>
      <c r="E3886" s="1126"/>
      <c r="F3886" s="811"/>
      <c r="G3886" s="1128"/>
      <c r="H3886" s="811"/>
      <c r="I3886" s="812"/>
    </row>
    <row r="3887" spans="1:9" s="786" customFormat="1" x14ac:dyDescent="0.25">
      <c r="A3887" s="1125"/>
      <c r="B3887" s="1126"/>
      <c r="C3887" s="1127"/>
      <c r="D3887" s="1127"/>
      <c r="E3887" s="1126"/>
      <c r="F3887" s="811"/>
      <c r="G3887" s="1128"/>
      <c r="H3887" s="811"/>
      <c r="I3887" s="812"/>
    </row>
    <row r="3888" spans="1:9" s="786" customFormat="1" x14ac:dyDescent="0.25">
      <c r="A3888" s="1125"/>
      <c r="B3888" s="1126"/>
      <c r="C3888" s="1127"/>
      <c r="D3888" s="1127"/>
      <c r="E3888" s="1126"/>
      <c r="F3888" s="811"/>
      <c r="G3888" s="1128"/>
      <c r="H3888" s="811"/>
      <c r="I3888" s="812"/>
    </row>
    <row r="3889" spans="1:9" s="786" customFormat="1" x14ac:dyDescent="0.25">
      <c r="A3889" s="1125"/>
      <c r="B3889" s="1126"/>
      <c r="C3889" s="1127"/>
      <c r="D3889" s="1127"/>
      <c r="E3889" s="1126"/>
      <c r="F3889" s="811"/>
      <c r="G3889" s="1128"/>
      <c r="H3889" s="811"/>
      <c r="I3889" s="812"/>
    </row>
    <row r="3890" spans="1:9" s="786" customFormat="1" x14ac:dyDescent="0.25">
      <c r="A3890" s="1125"/>
      <c r="B3890" s="1126"/>
      <c r="C3890" s="1127"/>
      <c r="D3890" s="1127"/>
      <c r="E3890" s="1126"/>
      <c r="F3890" s="811"/>
      <c r="G3890" s="1128"/>
      <c r="H3890" s="811"/>
      <c r="I3890" s="812"/>
    </row>
    <row r="3891" spans="1:9" s="786" customFormat="1" x14ac:dyDescent="0.25">
      <c r="A3891" s="1125"/>
      <c r="B3891" s="1126"/>
      <c r="C3891" s="1127"/>
      <c r="D3891" s="1127"/>
      <c r="E3891" s="1126"/>
      <c r="F3891" s="811"/>
      <c r="G3891" s="1128"/>
      <c r="H3891" s="811"/>
      <c r="I3891" s="812"/>
    </row>
    <row r="3892" spans="1:9" s="786" customFormat="1" x14ac:dyDescent="0.25">
      <c r="A3892" s="1125"/>
      <c r="B3892" s="1126"/>
      <c r="C3892" s="1127"/>
      <c r="D3892" s="1127"/>
      <c r="E3892" s="1126"/>
      <c r="F3892" s="811"/>
      <c r="G3892" s="1128"/>
      <c r="H3892" s="811"/>
      <c r="I3892" s="812"/>
    </row>
    <row r="3893" spans="1:9" s="786" customFormat="1" x14ac:dyDescent="0.25">
      <c r="A3893" s="1125"/>
      <c r="B3893" s="1126"/>
      <c r="C3893" s="1127"/>
      <c r="D3893" s="1127"/>
      <c r="E3893" s="1126"/>
      <c r="F3893" s="811"/>
      <c r="G3893" s="1128"/>
      <c r="H3893" s="811"/>
      <c r="I3893" s="812"/>
    </row>
    <row r="3894" spans="1:9" s="786" customFormat="1" x14ac:dyDescent="0.25">
      <c r="A3894" s="1125"/>
      <c r="B3894" s="1126"/>
      <c r="C3894" s="1127"/>
      <c r="D3894" s="1127"/>
      <c r="E3894" s="1126"/>
      <c r="F3894" s="811"/>
      <c r="G3894" s="1128"/>
      <c r="H3894" s="811"/>
      <c r="I3894" s="812"/>
    </row>
    <row r="3895" spans="1:9" s="786" customFormat="1" x14ac:dyDescent="0.25">
      <c r="A3895" s="1125"/>
      <c r="B3895" s="1126"/>
      <c r="C3895" s="1127"/>
      <c r="D3895" s="1127"/>
      <c r="E3895" s="1126"/>
      <c r="F3895" s="811"/>
      <c r="G3895" s="1128"/>
      <c r="H3895" s="811"/>
      <c r="I3895" s="812"/>
    </row>
    <row r="3896" spans="1:9" s="786" customFormat="1" x14ac:dyDescent="0.25">
      <c r="A3896" s="1125"/>
      <c r="B3896" s="1126"/>
      <c r="C3896" s="1127"/>
      <c r="D3896" s="1127"/>
      <c r="E3896" s="1126"/>
      <c r="F3896" s="811"/>
      <c r="G3896" s="1128"/>
      <c r="H3896" s="811"/>
      <c r="I3896" s="812"/>
    </row>
    <row r="3897" spans="1:9" s="786" customFormat="1" x14ac:dyDescent="0.25">
      <c r="A3897" s="1125"/>
      <c r="B3897" s="1126"/>
      <c r="C3897" s="1127"/>
      <c r="D3897" s="1127"/>
      <c r="E3897" s="1126"/>
      <c r="F3897" s="811"/>
      <c r="G3897" s="1128"/>
      <c r="H3897" s="811"/>
      <c r="I3897" s="812"/>
    </row>
    <row r="3898" spans="1:9" s="786" customFormat="1" x14ac:dyDescent="0.25">
      <c r="A3898" s="1125"/>
      <c r="B3898" s="1126"/>
      <c r="C3898" s="1127"/>
      <c r="D3898" s="1127"/>
      <c r="E3898" s="1126"/>
      <c r="F3898" s="811"/>
      <c r="G3898" s="1128"/>
      <c r="H3898" s="811"/>
      <c r="I3898" s="812"/>
    </row>
    <row r="3899" spans="1:9" s="786" customFormat="1" x14ac:dyDescent="0.25">
      <c r="A3899" s="1125"/>
      <c r="B3899" s="1126"/>
      <c r="C3899" s="1127"/>
      <c r="D3899" s="1127"/>
      <c r="E3899" s="1126"/>
      <c r="F3899" s="811"/>
      <c r="G3899" s="1128"/>
      <c r="H3899" s="811"/>
      <c r="I3899" s="812"/>
    </row>
    <row r="3900" spans="1:9" s="786" customFormat="1" x14ac:dyDescent="0.25">
      <c r="A3900" s="1125"/>
      <c r="B3900" s="1126"/>
      <c r="C3900" s="1127"/>
      <c r="D3900" s="1127"/>
      <c r="E3900" s="1126"/>
      <c r="F3900" s="811"/>
      <c r="G3900" s="1128"/>
      <c r="H3900" s="811"/>
      <c r="I3900" s="812"/>
    </row>
    <row r="3901" spans="1:9" s="786" customFormat="1" x14ac:dyDescent="0.25">
      <c r="A3901" s="1125"/>
      <c r="B3901" s="1126"/>
      <c r="C3901" s="1127"/>
      <c r="D3901" s="1127"/>
      <c r="E3901" s="1126"/>
      <c r="F3901" s="811"/>
      <c r="G3901" s="1128"/>
      <c r="H3901" s="811"/>
      <c r="I3901" s="812"/>
    </row>
    <row r="3902" spans="1:9" s="786" customFormat="1" x14ac:dyDescent="0.25">
      <c r="A3902" s="1125"/>
      <c r="B3902" s="1126"/>
      <c r="C3902" s="1127"/>
      <c r="D3902" s="1127"/>
      <c r="E3902" s="1126"/>
      <c r="F3902" s="811"/>
      <c r="G3902" s="1128"/>
      <c r="H3902" s="811"/>
      <c r="I3902" s="812"/>
    </row>
    <row r="3903" spans="1:9" s="786" customFormat="1" x14ac:dyDescent="0.25">
      <c r="A3903" s="1125"/>
      <c r="B3903" s="1126"/>
      <c r="C3903" s="1127"/>
      <c r="D3903" s="1127"/>
      <c r="E3903" s="1126"/>
      <c r="F3903" s="811"/>
      <c r="G3903" s="1128"/>
      <c r="H3903" s="811"/>
      <c r="I3903" s="812"/>
    </row>
    <row r="3904" spans="1:9" s="786" customFormat="1" x14ac:dyDescent="0.25">
      <c r="A3904" s="1125"/>
      <c r="B3904" s="1126"/>
      <c r="C3904" s="1127"/>
      <c r="D3904" s="1127"/>
      <c r="E3904" s="1126"/>
      <c r="F3904" s="811"/>
      <c r="G3904" s="1128"/>
      <c r="H3904" s="811"/>
      <c r="I3904" s="812"/>
    </row>
    <row r="3905" spans="1:9" s="786" customFormat="1" x14ac:dyDescent="0.25">
      <c r="A3905" s="1125"/>
      <c r="B3905" s="1126"/>
      <c r="C3905" s="1127"/>
      <c r="D3905" s="1127"/>
      <c r="E3905" s="1126"/>
      <c r="F3905" s="811"/>
      <c r="G3905" s="1128"/>
      <c r="H3905" s="811"/>
      <c r="I3905" s="812"/>
    </row>
    <row r="3906" spans="1:9" s="786" customFormat="1" x14ac:dyDescent="0.25">
      <c r="A3906" s="1125"/>
      <c r="B3906" s="1126"/>
      <c r="C3906" s="1127"/>
      <c r="D3906" s="1127"/>
      <c r="E3906" s="1126"/>
      <c r="F3906" s="811"/>
      <c r="G3906" s="1128"/>
      <c r="H3906" s="811"/>
      <c r="I3906" s="812"/>
    </row>
    <row r="3907" spans="1:9" s="786" customFormat="1" x14ac:dyDescent="0.25">
      <c r="A3907" s="1125"/>
      <c r="B3907" s="1126"/>
      <c r="C3907" s="1127"/>
      <c r="D3907" s="1127"/>
      <c r="E3907" s="1126"/>
      <c r="F3907" s="811"/>
      <c r="G3907" s="1128"/>
      <c r="H3907" s="811"/>
      <c r="I3907" s="812"/>
    </row>
    <row r="3908" spans="1:9" s="786" customFormat="1" x14ac:dyDescent="0.25">
      <c r="A3908" s="1125"/>
      <c r="B3908" s="1126"/>
      <c r="C3908" s="1127"/>
      <c r="D3908" s="1127"/>
      <c r="E3908" s="1126"/>
      <c r="F3908" s="811"/>
      <c r="G3908" s="1128"/>
      <c r="H3908" s="811"/>
      <c r="I3908" s="812"/>
    </row>
    <row r="3909" spans="1:9" s="786" customFormat="1" x14ac:dyDescent="0.25">
      <c r="A3909" s="1125"/>
      <c r="B3909" s="1126"/>
      <c r="C3909" s="1127"/>
      <c r="D3909" s="1127"/>
      <c r="E3909" s="1126"/>
      <c r="F3909" s="811"/>
      <c r="G3909" s="1128"/>
      <c r="H3909" s="811"/>
      <c r="I3909" s="812"/>
    </row>
    <row r="3910" spans="1:9" s="786" customFormat="1" x14ac:dyDescent="0.25">
      <c r="A3910" s="1125"/>
      <c r="B3910" s="1126"/>
      <c r="C3910" s="1127"/>
      <c r="D3910" s="1127"/>
      <c r="E3910" s="1126"/>
      <c r="F3910" s="811"/>
      <c r="G3910" s="1128"/>
      <c r="H3910" s="811"/>
      <c r="I3910" s="812"/>
    </row>
    <row r="3911" spans="1:9" s="786" customFormat="1" x14ac:dyDescent="0.25">
      <c r="A3911" s="1125"/>
      <c r="B3911" s="1126"/>
      <c r="C3911" s="1127"/>
      <c r="D3911" s="1127"/>
      <c r="E3911" s="1126"/>
      <c r="F3911" s="811"/>
      <c r="G3911" s="1128"/>
      <c r="H3911" s="811"/>
      <c r="I3911" s="812"/>
    </row>
    <row r="3912" spans="1:9" s="786" customFormat="1" x14ac:dyDescent="0.25">
      <c r="A3912" s="1125"/>
      <c r="B3912" s="1126"/>
      <c r="C3912" s="1127"/>
      <c r="D3912" s="1127"/>
      <c r="E3912" s="1126"/>
      <c r="F3912" s="811"/>
      <c r="G3912" s="1128"/>
      <c r="H3912" s="811"/>
      <c r="I3912" s="812"/>
    </row>
    <row r="3913" spans="1:9" s="786" customFormat="1" x14ac:dyDescent="0.25">
      <c r="A3913" s="1125"/>
      <c r="B3913" s="1126"/>
      <c r="C3913" s="1127"/>
      <c r="D3913" s="1127"/>
      <c r="E3913" s="1126"/>
      <c r="F3913" s="811"/>
      <c r="G3913" s="1128"/>
      <c r="H3913" s="811"/>
      <c r="I3913" s="812"/>
    </row>
    <row r="3914" spans="1:9" s="786" customFormat="1" x14ac:dyDescent="0.25">
      <c r="A3914" s="1125"/>
      <c r="B3914" s="1126"/>
      <c r="C3914" s="1127"/>
      <c r="D3914" s="1127"/>
      <c r="E3914" s="1126"/>
      <c r="F3914" s="811"/>
      <c r="G3914" s="1128"/>
      <c r="H3914" s="811"/>
      <c r="I3914" s="812"/>
    </row>
    <row r="3915" spans="1:9" s="786" customFormat="1" x14ac:dyDescent="0.25">
      <c r="A3915" s="1125"/>
      <c r="B3915" s="1126"/>
      <c r="C3915" s="1127"/>
      <c r="D3915" s="1127"/>
      <c r="E3915" s="1126"/>
      <c r="F3915" s="811"/>
      <c r="G3915" s="1128"/>
      <c r="H3915" s="811"/>
      <c r="I3915" s="812"/>
    </row>
    <row r="3916" spans="1:9" s="786" customFormat="1" x14ac:dyDescent="0.25">
      <c r="A3916" s="1125"/>
      <c r="B3916" s="1126"/>
      <c r="C3916" s="1127"/>
      <c r="D3916" s="1127"/>
      <c r="E3916" s="1126"/>
      <c r="F3916" s="811"/>
      <c r="G3916" s="1128"/>
      <c r="H3916" s="811"/>
      <c r="I3916" s="812"/>
    </row>
    <row r="3917" spans="1:9" s="786" customFormat="1" x14ac:dyDescent="0.25">
      <c r="A3917" s="1125"/>
      <c r="B3917" s="1126"/>
      <c r="C3917" s="1127"/>
      <c r="D3917" s="1127"/>
      <c r="E3917" s="1126"/>
      <c r="F3917" s="811"/>
      <c r="G3917" s="1128"/>
      <c r="H3917" s="811"/>
      <c r="I3917" s="812"/>
    </row>
    <row r="3918" spans="1:9" s="786" customFormat="1" x14ac:dyDescent="0.25">
      <c r="A3918" s="1125"/>
      <c r="B3918" s="1126"/>
      <c r="C3918" s="1127"/>
      <c r="D3918" s="1127"/>
      <c r="E3918" s="1126"/>
      <c r="F3918" s="811"/>
      <c r="G3918" s="1128"/>
      <c r="H3918" s="811"/>
      <c r="I3918" s="812"/>
    </row>
    <row r="3919" spans="1:9" s="786" customFormat="1" x14ac:dyDescent="0.25">
      <c r="A3919" s="1125"/>
      <c r="B3919" s="1126"/>
      <c r="C3919" s="1127"/>
      <c r="D3919" s="1127"/>
      <c r="E3919" s="1126"/>
      <c r="F3919" s="811"/>
      <c r="G3919" s="1128"/>
      <c r="H3919" s="811"/>
      <c r="I3919" s="812"/>
    </row>
    <row r="3920" spans="1:9" s="786" customFormat="1" x14ac:dyDescent="0.25">
      <c r="A3920" s="1125"/>
      <c r="B3920" s="1126"/>
      <c r="C3920" s="1127"/>
      <c r="D3920" s="1127"/>
      <c r="E3920" s="1126"/>
      <c r="F3920" s="811"/>
      <c r="G3920" s="1128"/>
      <c r="H3920" s="811"/>
      <c r="I3920" s="812"/>
    </row>
    <row r="3921" spans="1:9" s="786" customFormat="1" x14ac:dyDescent="0.25">
      <c r="A3921" s="1125"/>
      <c r="B3921" s="1126"/>
      <c r="C3921" s="1127"/>
      <c r="D3921" s="1127"/>
      <c r="E3921" s="1126"/>
      <c r="F3921" s="811"/>
      <c r="G3921" s="1128"/>
      <c r="H3921" s="811"/>
      <c r="I3921" s="812"/>
    </row>
    <row r="3922" spans="1:9" s="786" customFormat="1" x14ac:dyDescent="0.25">
      <c r="A3922" s="1125"/>
      <c r="B3922" s="1126"/>
      <c r="C3922" s="1127"/>
      <c r="D3922" s="1127"/>
      <c r="E3922" s="1126"/>
      <c r="F3922" s="811"/>
      <c r="G3922" s="1128"/>
      <c r="H3922" s="811"/>
      <c r="I3922" s="812"/>
    </row>
    <row r="3923" spans="1:9" s="786" customFormat="1" x14ac:dyDescent="0.25">
      <c r="A3923" s="1125"/>
      <c r="B3923" s="1126"/>
      <c r="C3923" s="1127"/>
      <c r="D3923" s="1127"/>
      <c r="E3923" s="1126"/>
      <c r="F3923" s="811"/>
      <c r="G3923" s="1128"/>
      <c r="H3923" s="811"/>
      <c r="I3923" s="812"/>
    </row>
    <row r="3924" spans="1:9" s="786" customFormat="1" x14ac:dyDescent="0.25">
      <c r="A3924" s="1125"/>
      <c r="B3924" s="1126"/>
      <c r="C3924" s="1127"/>
      <c r="D3924" s="1127"/>
      <c r="E3924" s="1126"/>
      <c r="F3924" s="811"/>
      <c r="G3924" s="1128"/>
      <c r="H3924" s="811"/>
      <c r="I3924" s="812"/>
    </row>
    <row r="3925" spans="1:9" s="786" customFormat="1" x14ac:dyDescent="0.25">
      <c r="A3925" s="1125"/>
      <c r="B3925" s="1126"/>
      <c r="C3925" s="1127"/>
      <c r="D3925" s="1127"/>
      <c r="E3925" s="1126"/>
      <c r="F3925" s="811"/>
      <c r="G3925" s="1128"/>
      <c r="H3925" s="811"/>
      <c r="I3925" s="812"/>
    </row>
    <row r="3926" spans="1:9" s="786" customFormat="1" x14ac:dyDescent="0.25">
      <c r="A3926" s="1125"/>
      <c r="B3926" s="1126"/>
      <c r="C3926" s="1127"/>
      <c r="D3926" s="1127"/>
      <c r="E3926" s="1126"/>
      <c r="F3926" s="811"/>
      <c r="G3926" s="1128"/>
      <c r="H3926" s="811"/>
      <c r="I3926" s="812"/>
    </row>
    <row r="3927" spans="1:9" s="786" customFormat="1" x14ac:dyDescent="0.25">
      <c r="A3927" s="1125"/>
      <c r="B3927" s="1126"/>
      <c r="C3927" s="1127"/>
      <c r="D3927" s="1127"/>
      <c r="E3927" s="1126"/>
      <c r="F3927" s="811"/>
      <c r="G3927" s="1128"/>
      <c r="H3927" s="811"/>
      <c r="I3927" s="812"/>
    </row>
    <row r="3928" spans="1:9" s="786" customFormat="1" x14ac:dyDescent="0.25">
      <c r="A3928" s="1125"/>
      <c r="B3928" s="1126"/>
      <c r="C3928" s="1127"/>
      <c r="D3928" s="1127"/>
      <c r="E3928" s="1126"/>
      <c r="F3928" s="811"/>
      <c r="G3928" s="1128"/>
      <c r="H3928" s="811"/>
      <c r="I3928" s="812"/>
    </row>
    <row r="3929" spans="1:9" s="786" customFormat="1" x14ac:dyDescent="0.25">
      <c r="A3929" s="1125"/>
      <c r="B3929" s="1126"/>
      <c r="C3929" s="1127"/>
      <c r="D3929" s="1127"/>
      <c r="E3929" s="1126"/>
      <c r="F3929" s="811"/>
      <c r="G3929" s="1128"/>
      <c r="H3929" s="811"/>
      <c r="I3929" s="812"/>
    </row>
    <row r="3930" spans="1:9" s="786" customFormat="1" x14ac:dyDescent="0.25">
      <c r="A3930" s="1125"/>
      <c r="B3930" s="1126"/>
      <c r="C3930" s="1127"/>
      <c r="D3930" s="1127"/>
      <c r="E3930" s="1126"/>
      <c r="F3930" s="811"/>
      <c r="G3930" s="1128"/>
      <c r="H3930" s="811"/>
      <c r="I3930" s="812"/>
    </row>
    <row r="3931" spans="1:9" s="786" customFormat="1" x14ac:dyDescent="0.25">
      <c r="A3931" s="1125"/>
      <c r="B3931" s="1126"/>
      <c r="C3931" s="1127"/>
      <c r="D3931" s="1127"/>
      <c r="E3931" s="1126"/>
      <c r="F3931" s="811"/>
      <c r="G3931" s="1128"/>
      <c r="H3931" s="811"/>
      <c r="I3931" s="812"/>
    </row>
    <row r="3932" spans="1:9" s="786" customFormat="1" x14ac:dyDescent="0.25">
      <c r="A3932" s="1125"/>
      <c r="B3932" s="1126"/>
      <c r="C3932" s="1127"/>
      <c r="D3932" s="1127"/>
      <c r="E3932" s="1126"/>
      <c r="F3932" s="811"/>
      <c r="G3932" s="1128"/>
      <c r="H3932" s="811"/>
      <c r="I3932" s="812"/>
    </row>
    <row r="3933" spans="1:9" s="786" customFormat="1" x14ac:dyDescent="0.25">
      <c r="A3933" s="1125"/>
      <c r="B3933" s="1126"/>
      <c r="C3933" s="1127"/>
      <c r="D3933" s="1127"/>
      <c r="E3933" s="1126"/>
      <c r="F3933" s="811"/>
      <c r="G3933" s="1128"/>
      <c r="H3933" s="811"/>
      <c r="I3933" s="812"/>
    </row>
    <row r="3934" spans="1:9" s="786" customFormat="1" x14ac:dyDescent="0.25">
      <c r="A3934" s="1125"/>
      <c r="B3934" s="1126"/>
      <c r="C3934" s="1127"/>
      <c r="D3934" s="1127"/>
      <c r="E3934" s="1126"/>
      <c r="F3934" s="811"/>
      <c r="G3934" s="1128"/>
      <c r="H3934" s="811"/>
      <c r="I3934" s="812"/>
    </row>
    <row r="3935" spans="1:9" s="786" customFormat="1" x14ac:dyDescent="0.25">
      <c r="A3935" s="1125"/>
      <c r="B3935" s="1126"/>
      <c r="C3935" s="1127"/>
      <c r="D3935" s="1127"/>
      <c r="E3935" s="1126"/>
      <c r="F3935" s="811"/>
      <c r="G3935" s="1128"/>
      <c r="H3935" s="811"/>
      <c r="I3935" s="812"/>
    </row>
    <row r="3936" spans="1:9" s="786" customFormat="1" x14ac:dyDescent="0.25">
      <c r="A3936" s="1125"/>
      <c r="B3936" s="1126"/>
      <c r="C3936" s="1127"/>
      <c r="D3936" s="1127"/>
      <c r="E3936" s="1126"/>
      <c r="F3936" s="811"/>
      <c r="G3936" s="1128"/>
      <c r="H3936" s="811"/>
      <c r="I3936" s="812"/>
    </row>
    <row r="3937" spans="1:9" s="786" customFormat="1" x14ac:dyDescent="0.25">
      <c r="A3937" s="1125"/>
      <c r="B3937" s="1126"/>
      <c r="C3937" s="1127"/>
      <c r="D3937" s="1127"/>
      <c r="E3937" s="1126"/>
      <c r="F3937" s="811"/>
      <c r="G3937" s="1128"/>
      <c r="H3937" s="811"/>
      <c r="I3937" s="812"/>
    </row>
    <row r="3938" spans="1:9" s="786" customFormat="1" x14ac:dyDescent="0.25">
      <c r="A3938" s="1125"/>
      <c r="B3938" s="1126"/>
      <c r="C3938" s="1127"/>
      <c r="D3938" s="1127"/>
      <c r="E3938" s="1126"/>
      <c r="F3938" s="811"/>
      <c r="G3938" s="1128"/>
      <c r="H3938" s="811"/>
      <c r="I3938" s="812"/>
    </row>
    <row r="3939" spans="1:9" s="786" customFormat="1" x14ac:dyDescent="0.25">
      <c r="A3939" s="1125"/>
      <c r="B3939" s="1126"/>
      <c r="C3939" s="1127"/>
      <c r="D3939" s="1127"/>
      <c r="E3939" s="1126"/>
      <c r="F3939" s="811"/>
      <c r="G3939" s="1128"/>
      <c r="H3939" s="811"/>
      <c r="I3939" s="812"/>
    </row>
    <row r="3940" spans="1:9" s="786" customFormat="1" x14ac:dyDescent="0.25">
      <c r="A3940" s="1125"/>
      <c r="B3940" s="1126"/>
      <c r="C3940" s="1127"/>
      <c r="D3940" s="1127"/>
      <c r="E3940" s="1126"/>
      <c r="F3940" s="811"/>
      <c r="G3940" s="1128"/>
      <c r="H3940" s="811"/>
      <c r="I3940" s="812"/>
    </row>
    <row r="3941" spans="1:9" s="786" customFormat="1" x14ac:dyDescent="0.25">
      <c r="A3941" s="1125"/>
      <c r="B3941" s="1126"/>
      <c r="C3941" s="1127"/>
      <c r="D3941" s="1127"/>
      <c r="E3941" s="1126"/>
      <c r="F3941" s="811"/>
      <c r="G3941" s="1128"/>
      <c r="H3941" s="811"/>
      <c r="I3941" s="812"/>
    </row>
    <row r="3942" spans="1:9" s="786" customFormat="1" x14ac:dyDescent="0.25">
      <c r="A3942" s="1125"/>
      <c r="B3942" s="1126"/>
      <c r="C3942" s="1127"/>
      <c r="D3942" s="1127"/>
      <c r="E3942" s="1126"/>
      <c r="F3942" s="811"/>
      <c r="G3942" s="1128"/>
      <c r="H3942" s="811"/>
      <c r="I3942" s="812"/>
    </row>
    <row r="3943" spans="1:9" s="786" customFormat="1" x14ac:dyDescent="0.25">
      <c r="A3943" s="1125"/>
      <c r="B3943" s="1126"/>
      <c r="C3943" s="1127"/>
      <c r="D3943" s="1127"/>
      <c r="E3943" s="1126"/>
      <c r="F3943" s="811"/>
      <c r="G3943" s="1128"/>
      <c r="H3943" s="811"/>
      <c r="I3943" s="812"/>
    </row>
    <row r="3944" spans="1:9" s="786" customFormat="1" x14ac:dyDescent="0.25">
      <c r="A3944" s="1125"/>
      <c r="B3944" s="1126"/>
      <c r="C3944" s="1127"/>
      <c r="D3944" s="1127"/>
      <c r="E3944" s="1126"/>
      <c r="F3944" s="811"/>
      <c r="G3944" s="1128"/>
      <c r="H3944" s="811"/>
      <c r="I3944" s="812"/>
    </row>
    <row r="3945" spans="1:9" s="786" customFormat="1" x14ac:dyDescent="0.25">
      <c r="A3945" s="1125"/>
      <c r="B3945" s="1126"/>
      <c r="C3945" s="1127"/>
      <c r="D3945" s="1127"/>
      <c r="E3945" s="1126"/>
      <c r="F3945" s="811"/>
      <c r="G3945" s="1128"/>
      <c r="H3945" s="811"/>
      <c r="I3945" s="812"/>
    </row>
    <row r="3946" spans="1:9" s="786" customFormat="1" x14ac:dyDescent="0.25">
      <c r="A3946" s="1125"/>
      <c r="B3946" s="1126"/>
      <c r="C3946" s="1127"/>
      <c r="D3946" s="1127"/>
      <c r="E3946" s="1126"/>
      <c r="F3946" s="811"/>
      <c r="G3946" s="1128"/>
      <c r="H3946" s="811"/>
      <c r="I3946" s="812"/>
    </row>
    <row r="3947" spans="1:9" s="786" customFormat="1" x14ac:dyDescent="0.25">
      <c r="A3947" s="1125"/>
      <c r="B3947" s="1126"/>
      <c r="C3947" s="1127"/>
      <c r="D3947" s="1127"/>
      <c r="E3947" s="1126"/>
      <c r="F3947" s="811"/>
      <c r="G3947" s="1128"/>
      <c r="H3947" s="811"/>
      <c r="I3947" s="812"/>
    </row>
    <row r="3948" spans="1:9" s="786" customFormat="1" x14ac:dyDescent="0.25">
      <c r="A3948" s="1125"/>
      <c r="B3948" s="1126"/>
      <c r="C3948" s="1127"/>
      <c r="D3948" s="1127"/>
      <c r="E3948" s="1126"/>
      <c r="F3948" s="811"/>
      <c r="G3948" s="1128"/>
      <c r="H3948" s="811"/>
      <c r="I3948" s="812"/>
    </row>
    <row r="3949" spans="1:9" s="786" customFormat="1" x14ac:dyDescent="0.25">
      <c r="A3949" s="1125"/>
      <c r="B3949" s="1126"/>
      <c r="C3949" s="1127"/>
      <c r="D3949" s="1127"/>
      <c r="E3949" s="1126"/>
      <c r="F3949" s="811"/>
      <c r="G3949" s="1128"/>
      <c r="H3949" s="811"/>
      <c r="I3949" s="812"/>
    </row>
    <row r="3950" spans="1:9" s="786" customFormat="1" x14ac:dyDescent="0.25">
      <c r="A3950" s="1125"/>
      <c r="B3950" s="1126"/>
      <c r="C3950" s="1127"/>
      <c r="D3950" s="1127"/>
      <c r="E3950" s="1126"/>
      <c r="F3950" s="811"/>
      <c r="G3950" s="1128"/>
      <c r="H3950" s="811"/>
      <c r="I3950" s="812"/>
    </row>
    <row r="3951" spans="1:9" s="786" customFormat="1" x14ac:dyDescent="0.25">
      <c r="A3951" s="1125"/>
      <c r="B3951" s="1126"/>
      <c r="C3951" s="1127"/>
      <c r="D3951" s="1127"/>
      <c r="E3951" s="1126"/>
      <c r="F3951" s="811"/>
      <c r="G3951" s="1128"/>
      <c r="H3951" s="811"/>
      <c r="I3951" s="812"/>
    </row>
    <row r="3952" spans="1:9" s="786" customFormat="1" x14ac:dyDescent="0.25">
      <c r="A3952" s="1125"/>
      <c r="B3952" s="1126"/>
      <c r="C3952" s="1127"/>
      <c r="D3952" s="1127"/>
      <c r="E3952" s="1126"/>
      <c r="F3952" s="811"/>
      <c r="G3952" s="1128"/>
      <c r="H3952" s="811"/>
      <c r="I3952" s="812"/>
    </row>
    <row r="3953" spans="1:9" s="786" customFormat="1" x14ac:dyDescent="0.25">
      <c r="A3953" s="1125"/>
      <c r="B3953" s="1126"/>
      <c r="C3953" s="1127"/>
      <c r="D3953" s="1127"/>
      <c r="E3953" s="1126"/>
      <c r="F3953" s="811"/>
      <c r="G3953" s="1128"/>
      <c r="H3953" s="811"/>
      <c r="I3953" s="812"/>
    </row>
    <row r="3954" spans="1:9" s="786" customFormat="1" x14ac:dyDescent="0.25">
      <c r="A3954" s="1125"/>
      <c r="B3954" s="1126"/>
      <c r="C3954" s="1127"/>
      <c r="D3954" s="1127"/>
      <c r="E3954" s="1126"/>
      <c r="F3954" s="811"/>
      <c r="G3954" s="1128"/>
      <c r="H3954" s="811"/>
      <c r="I3954" s="812"/>
    </row>
    <row r="3955" spans="1:9" s="786" customFormat="1" x14ac:dyDescent="0.25">
      <c r="A3955" s="1125"/>
      <c r="B3955" s="1126"/>
      <c r="C3955" s="1127"/>
      <c r="D3955" s="1127"/>
      <c r="E3955" s="1126"/>
      <c r="F3955" s="811"/>
      <c r="G3955" s="1128"/>
      <c r="H3955" s="811"/>
      <c r="I3955" s="812"/>
    </row>
    <row r="3956" spans="1:9" s="786" customFormat="1" x14ac:dyDescent="0.25">
      <c r="A3956" s="1125"/>
      <c r="B3956" s="1126"/>
      <c r="C3956" s="1127"/>
      <c r="D3956" s="1127"/>
      <c r="E3956" s="1126"/>
      <c r="F3956" s="811"/>
      <c r="G3956" s="1128"/>
      <c r="H3956" s="811"/>
      <c r="I3956" s="812"/>
    </row>
    <row r="3957" spans="1:9" s="786" customFormat="1" x14ac:dyDescent="0.25">
      <c r="A3957" s="1125"/>
      <c r="B3957" s="1126"/>
      <c r="C3957" s="1127"/>
      <c r="D3957" s="1127"/>
      <c r="E3957" s="1126"/>
      <c r="F3957" s="811"/>
      <c r="G3957" s="1128"/>
      <c r="H3957" s="811"/>
      <c r="I3957" s="812"/>
    </row>
    <row r="3958" spans="1:9" s="786" customFormat="1" x14ac:dyDescent="0.25">
      <c r="A3958" s="1125"/>
      <c r="B3958" s="1126"/>
      <c r="C3958" s="1127"/>
      <c r="D3958" s="1127"/>
      <c r="E3958" s="1126"/>
      <c r="F3958" s="811"/>
      <c r="G3958" s="1128"/>
      <c r="H3958" s="811"/>
      <c r="I3958" s="812"/>
    </row>
    <row r="3959" spans="1:9" s="786" customFormat="1" x14ac:dyDescent="0.25">
      <c r="A3959" s="1125"/>
      <c r="B3959" s="1126"/>
      <c r="C3959" s="1127"/>
      <c r="D3959" s="1127"/>
      <c r="E3959" s="1126"/>
      <c r="F3959" s="811"/>
      <c r="G3959" s="1128"/>
      <c r="H3959" s="811"/>
      <c r="I3959" s="812"/>
    </row>
    <row r="3960" spans="1:9" s="786" customFormat="1" x14ac:dyDescent="0.25">
      <c r="A3960" s="1125"/>
      <c r="B3960" s="1126"/>
      <c r="C3960" s="1127"/>
      <c r="D3960" s="1127"/>
      <c r="E3960" s="1126"/>
      <c r="F3960" s="811"/>
      <c r="G3960" s="1128"/>
      <c r="H3960" s="811"/>
      <c r="I3960" s="812"/>
    </row>
    <row r="3961" spans="1:9" s="786" customFormat="1" x14ac:dyDescent="0.25">
      <c r="A3961" s="1125"/>
      <c r="B3961" s="1126"/>
      <c r="C3961" s="1127"/>
      <c r="D3961" s="1127"/>
      <c r="E3961" s="1126"/>
      <c r="F3961" s="811"/>
      <c r="G3961" s="1128"/>
      <c r="H3961" s="811"/>
      <c r="I3961" s="812"/>
    </row>
    <row r="3962" spans="1:9" s="786" customFormat="1" x14ac:dyDescent="0.25">
      <c r="A3962" s="1125"/>
      <c r="B3962" s="1126"/>
      <c r="C3962" s="1127"/>
      <c r="D3962" s="1127"/>
      <c r="E3962" s="1126"/>
      <c r="F3962" s="811"/>
      <c r="G3962" s="1128"/>
      <c r="H3962" s="811"/>
      <c r="I3962" s="812"/>
    </row>
    <row r="3963" spans="1:9" s="786" customFormat="1" x14ac:dyDescent="0.25">
      <c r="A3963" s="1125"/>
      <c r="B3963" s="1126"/>
      <c r="C3963" s="1127"/>
      <c r="D3963" s="1127"/>
      <c r="E3963" s="1126"/>
      <c r="F3963" s="811"/>
      <c r="G3963" s="1128"/>
      <c r="H3963" s="811"/>
      <c r="I3963" s="812"/>
    </row>
  </sheetData>
  <sheetProtection formatCells="0" formatColumns="0" formatRows="0" insertColumns="0" insertRows="0" insertHyperlinks="0" deleteColumns="0" deleteRows="0" sort="0"/>
  <mergeCells count="9">
    <mergeCell ref="A10:G10"/>
    <mergeCell ref="B89:D89"/>
    <mergeCell ref="A228:G228"/>
    <mergeCell ref="A4:G4"/>
    <mergeCell ref="A5:G5"/>
    <mergeCell ref="A6:G6"/>
    <mergeCell ref="A7:G7"/>
    <mergeCell ref="A8:G8"/>
    <mergeCell ref="A9:G9"/>
  </mergeCells>
  <conditionalFormatting sqref="H392:H65064 B392:E65064 A3 I48:I49 I18 I20 A65 A106:A112 I106:I112 A161:A162 I161:I162 I70:I72 I81 I28:I30 A42 I45 A45 I42 I32:I39 I51:I52 A48:A52 I114 A114 A116 I116 I118 A118 A120 I120 I130 A130 A137:A138 I137:I138 I173:I175 A173:A175 A181:A182 I181:I182 A189:A192 I189:I192 A195:A201 I195:I201 I203 A203 A167:A168 I167:I168 A70:A72 A260 I260 I262 A262 I268:I278 A268:A278 B375:B387 A363:A65064 I363:I65064 A355:A361 I355:I361 A11:A22 A54:A58 I54:I58 A28:A39 A280:A314 I280:I314 I83:I97 A81:A97 I207:I258 A207:A258 I320:I353 A320:A353 I2:I14 J74:IM80">
    <cfRule type="cellIs" dxfId="204" priority="189" stopIfTrue="1" operator="equal">
      <formula>"Rabat &lt; 0!!!"</formula>
    </cfRule>
    <cfRule type="cellIs" dxfId="203" priority="190" stopIfTrue="1" operator="equal">
      <formula>0</formula>
    </cfRule>
  </conditionalFormatting>
  <conditionalFormatting sqref="D3 G3">
    <cfRule type="cellIs" dxfId="202" priority="188" stopIfTrue="1" operator="equal">
      <formula>0</formula>
    </cfRule>
  </conditionalFormatting>
  <conditionalFormatting sqref="A98:A99 I98:I99">
    <cfRule type="cellIs" dxfId="201" priority="186" stopIfTrue="1" operator="equal">
      <formula>"Rabat &lt; 0!!!"</formula>
    </cfRule>
    <cfRule type="cellIs" dxfId="200" priority="187" stopIfTrue="1" operator="equal">
      <formula>0</formula>
    </cfRule>
  </conditionalFormatting>
  <conditionalFormatting sqref="A102:A103 I102:I103">
    <cfRule type="cellIs" dxfId="199" priority="184" stopIfTrue="1" operator="equal">
      <formula>"Rabat &lt; 0!!!"</formula>
    </cfRule>
    <cfRule type="cellIs" dxfId="198" priority="185" stopIfTrue="1" operator="equal">
      <formula>0</formula>
    </cfRule>
  </conditionalFormatting>
  <conditionalFormatting sqref="I104:I105 A104:A105">
    <cfRule type="cellIs" dxfId="197" priority="182" stopIfTrue="1" operator="equal">
      <formula>"Rabat &lt; 0!!!"</formula>
    </cfRule>
    <cfRule type="cellIs" dxfId="196" priority="183" stopIfTrue="1" operator="equal">
      <formula>0</formula>
    </cfRule>
  </conditionalFormatting>
  <conditionalFormatting sqref="A47 I47">
    <cfRule type="cellIs" dxfId="195" priority="180" stopIfTrue="1" operator="equal">
      <formula>"Rabat &lt; 0!!!"</formula>
    </cfRule>
    <cfRule type="cellIs" dxfId="194" priority="181" stopIfTrue="1" operator="equal">
      <formula>0</formula>
    </cfRule>
  </conditionalFormatting>
  <conditionalFormatting sqref="I50">
    <cfRule type="cellIs" dxfId="193" priority="178" stopIfTrue="1" operator="equal">
      <formula>"Rabat &lt; 0!!!"</formula>
    </cfRule>
    <cfRule type="cellIs" dxfId="192" priority="179" stopIfTrue="1" operator="equal">
      <formula>0</formula>
    </cfRule>
  </conditionalFormatting>
  <conditionalFormatting sqref="A59:A62 I59:I60">
    <cfRule type="cellIs" dxfId="191" priority="176" stopIfTrue="1" operator="equal">
      <formula>"Rabat &lt; 0!!!"</formula>
    </cfRule>
    <cfRule type="cellIs" dxfId="190" priority="177" stopIfTrue="1" operator="equal">
      <formula>0</formula>
    </cfRule>
  </conditionalFormatting>
  <conditionalFormatting sqref="A64">
    <cfRule type="cellIs" dxfId="189" priority="174" stopIfTrue="1" operator="equal">
      <formula>"Rabat &lt; 0!!!"</formula>
    </cfRule>
    <cfRule type="cellIs" dxfId="188" priority="175" stopIfTrue="1" operator="equal">
      <formula>0</formula>
    </cfRule>
  </conditionalFormatting>
  <conditionalFormatting sqref="A66">
    <cfRule type="cellIs" dxfId="187" priority="172" stopIfTrue="1" operator="equal">
      <formula>"Rabat &lt; 0!!!"</formula>
    </cfRule>
    <cfRule type="cellIs" dxfId="186" priority="173" stopIfTrue="1" operator="equal">
      <formula>0</formula>
    </cfRule>
  </conditionalFormatting>
  <conditionalFormatting sqref="I61">
    <cfRule type="cellIs" dxfId="185" priority="170" stopIfTrue="1" operator="equal">
      <formula>"Rabat &lt; 0!!!"</formula>
    </cfRule>
    <cfRule type="cellIs" dxfId="184" priority="171" stopIfTrue="1" operator="equal">
      <formula>0</formula>
    </cfRule>
  </conditionalFormatting>
  <conditionalFormatting sqref="I15">
    <cfRule type="cellIs" dxfId="183" priority="166" stopIfTrue="1" operator="equal">
      <formula>"Rabat &lt; 0!!!"</formula>
    </cfRule>
    <cfRule type="cellIs" dxfId="182" priority="167" stopIfTrue="1" operator="equal">
      <formula>0</formula>
    </cfRule>
  </conditionalFormatting>
  <conditionalFormatting sqref="I16">
    <cfRule type="cellIs" dxfId="181" priority="168" stopIfTrue="1" operator="equal">
      <formula>"Rabat &lt; 0!!!"</formula>
    </cfRule>
    <cfRule type="cellIs" dxfId="180" priority="169" stopIfTrue="1" operator="equal">
      <formula>0</formula>
    </cfRule>
  </conditionalFormatting>
  <conditionalFormatting sqref="I19">
    <cfRule type="cellIs" dxfId="179" priority="162" stopIfTrue="1" operator="equal">
      <formula>"Rabat &lt; 0!!!"</formula>
    </cfRule>
    <cfRule type="cellIs" dxfId="178" priority="163" stopIfTrue="1" operator="equal">
      <formula>0</formula>
    </cfRule>
  </conditionalFormatting>
  <conditionalFormatting sqref="I17">
    <cfRule type="cellIs" dxfId="177" priority="164" stopIfTrue="1" operator="equal">
      <formula>"Rabat &lt; 0!!!"</formula>
    </cfRule>
    <cfRule type="cellIs" dxfId="176" priority="165" stopIfTrue="1" operator="equal">
      <formula>0</formula>
    </cfRule>
  </conditionalFormatting>
  <conditionalFormatting sqref="I25">
    <cfRule type="cellIs" dxfId="175" priority="158" stopIfTrue="1" operator="equal">
      <formula>"Rabat &lt; 0!!!"</formula>
    </cfRule>
    <cfRule type="cellIs" dxfId="174" priority="159" stopIfTrue="1" operator="equal">
      <formula>0</formula>
    </cfRule>
  </conditionalFormatting>
  <conditionalFormatting sqref="A24:A27 I24 I26:I27">
    <cfRule type="cellIs" dxfId="173" priority="160" stopIfTrue="1" operator="equal">
      <formula>"Rabat &lt; 0!!!"</formula>
    </cfRule>
    <cfRule type="cellIs" dxfId="172" priority="161" stopIfTrue="1" operator="equal">
      <formula>0</formula>
    </cfRule>
  </conditionalFormatting>
  <conditionalFormatting sqref="I31">
    <cfRule type="cellIs" dxfId="171" priority="156" stopIfTrue="1" operator="equal">
      <formula>"Rabat &lt; 0!!!"</formula>
    </cfRule>
    <cfRule type="cellIs" dxfId="170" priority="157" stopIfTrue="1" operator="equal">
      <formula>0</formula>
    </cfRule>
  </conditionalFormatting>
  <conditionalFormatting sqref="I46 A46">
    <cfRule type="cellIs" dxfId="169" priority="154" stopIfTrue="1" operator="equal">
      <formula>"Rabat &lt; 0!!!"</formula>
    </cfRule>
    <cfRule type="cellIs" dxfId="168" priority="155" stopIfTrue="1" operator="equal">
      <formula>0</formula>
    </cfRule>
  </conditionalFormatting>
  <conditionalFormatting sqref="I63 A63">
    <cfRule type="cellIs" dxfId="167" priority="152" stopIfTrue="1" operator="equal">
      <formula>"Rabat &lt; 0!!!"</formula>
    </cfRule>
    <cfRule type="cellIs" dxfId="166" priority="153" stopIfTrue="1" operator="equal">
      <formula>0</formula>
    </cfRule>
  </conditionalFormatting>
  <conditionalFormatting sqref="A67:A69">
    <cfRule type="cellIs" dxfId="165" priority="150" stopIfTrue="1" operator="equal">
      <formula>"Rabat &lt; 0!!!"</formula>
    </cfRule>
    <cfRule type="cellIs" dxfId="164" priority="151" stopIfTrue="1" operator="equal">
      <formula>0</formula>
    </cfRule>
  </conditionalFormatting>
  <conditionalFormatting sqref="I82">
    <cfRule type="cellIs" dxfId="163" priority="148" stopIfTrue="1" operator="equal">
      <formula>"Rabat &lt; 0!!!"</formula>
    </cfRule>
    <cfRule type="cellIs" dxfId="162" priority="149" stopIfTrue="1" operator="equal">
      <formula>0</formula>
    </cfRule>
  </conditionalFormatting>
  <conditionalFormatting sqref="A100:A101 I100:I101">
    <cfRule type="cellIs" dxfId="161" priority="146" stopIfTrue="1" operator="equal">
      <formula>"Rabat &lt; 0!!!"</formula>
    </cfRule>
    <cfRule type="cellIs" dxfId="160" priority="147" stopIfTrue="1" operator="equal">
      <formula>0</formula>
    </cfRule>
  </conditionalFormatting>
  <conditionalFormatting sqref="A163:A164 I163:I164">
    <cfRule type="cellIs" dxfId="159" priority="142" stopIfTrue="1" operator="equal">
      <formula>"Rabat &lt; 0!!!"</formula>
    </cfRule>
    <cfRule type="cellIs" dxfId="158" priority="143" stopIfTrue="1" operator="equal">
      <formula>0</formula>
    </cfRule>
  </conditionalFormatting>
  <conditionalFormatting sqref="A145:A146 I145:I146 I153 A153">
    <cfRule type="cellIs" dxfId="157" priority="144" stopIfTrue="1" operator="equal">
      <formula>"Rabat &lt; 0!!!"</formula>
    </cfRule>
    <cfRule type="cellIs" dxfId="156" priority="145" stopIfTrue="1" operator="equal">
      <formula>0</formula>
    </cfRule>
  </conditionalFormatting>
  <conditionalFormatting sqref="A165:A166 I165:I166">
    <cfRule type="cellIs" dxfId="155" priority="140" stopIfTrue="1" operator="equal">
      <formula>"Rabat &lt; 0!!!"</formula>
    </cfRule>
    <cfRule type="cellIs" dxfId="154" priority="141" stopIfTrue="1" operator="equal">
      <formula>0</formula>
    </cfRule>
  </conditionalFormatting>
  <conditionalFormatting sqref="I193:I194 A193">
    <cfRule type="cellIs" dxfId="153" priority="138" stopIfTrue="1" operator="equal">
      <formula>"Rabat &lt; 0!!!"</formula>
    </cfRule>
    <cfRule type="cellIs" dxfId="152" priority="139" stopIfTrue="1" operator="equal">
      <formula>0</formula>
    </cfRule>
  </conditionalFormatting>
  <conditionalFormatting sqref="A194">
    <cfRule type="cellIs" dxfId="151" priority="136" stopIfTrue="1" operator="equal">
      <formula>"Rabat &lt; 0!!!"</formula>
    </cfRule>
    <cfRule type="cellIs" dxfId="150" priority="137" stopIfTrue="1" operator="equal">
      <formula>0</formula>
    </cfRule>
  </conditionalFormatting>
  <conditionalFormatting sqref="I21:I22">
    <cfRule type="cellIs" dxfId="149" priority="134" stopIfTrue="1" operator="equal">
      <formula>"Rabat &lt; 0!!!"</formula>
    </cfRule>
    <cfRule type="cellIs" dxfId="148" priority="135" stopIfTrue="1" operator="equal">
      <formula>0</formula>
    </cfRule>
  </conditionalFormatting>
  <conditionalFormatting sqref="A23">
    <cfRule type="cellIs" dxfId="147" priority="132" stopIfTrue="1" operator="equal">
      <formula>"Rabat &lt; 0!!!"</formula>
    </cfRule>
    <cfRule type="cellIs" dxfId="146" priority="133" stopIfTrue="1" operator="equal">
      <formula>0</formula>
    </cfRule>
  </conditionalFormatting>
  <conditionalFormatting sqref="I23">
    <cfRule type="cellIs" dxfId="145" priority="130" stopIfTrue="1" operator="equal">
      <formula>"Rabat &lt; 0!!!"</formula>
    </cfRule>
    <cfRule type="cellIs" dxfId="144" priority="131" stopIfTrue="1" operator="equal">
      <formula>0</formula>
    </cfRule>
  </conditionalFormatting>
  <conditionalFormatting sqref="I40 A40:A41">
    <cfRule type="cellIs" dxfId="143" priority="128" stopIfTrue="1" operator="equal">
      <formula>"Rabat &lt; 0!!!"</formula>
    </cfRule>
    <cfRule type="cellIs" dxfId="142" priority="129" stopIfTrue="1" operator="equal">
      <formula>0</formula>
    </cfRule>
  </conditionalFormatting>
  <conditionalFormatting sqref="A44 I44">
    <cfRule type="cellIs" dxfId="141" priority="126" stopIfTrue="1" operator="equal">
      <formula>"Rabat &lt; 0!!!"</formula>
    </cfRule>
    <cfRule type="cellIs" dxfId="140" priority="127" stopIfTrue="1" operator="equal">
      <formula>0</formula>
    </cfRule>
  </conditionalFormatting>
  <conditionalFormatting sqref="I41">
    <cfRule type="cellIs" dxfId="139" priority="124" stopIfTrue="1" operator="equal">
      <formula>"Rabat &lt; 0!!!"</formula>
    </cfRule>
    <cfRule type="cellIs" dxfId="138" priority="125" stopIfTrue="1" operator="equal">
      <formula>0</formula>
    </cfRule>
  </conditionalFormatting>
  <conditionalFormatting sqref="I62">
    <cfRule type="cellIs" dxfId="137" priority="122" stopIfTrue="1" operator="equal">
      <formula>"Rabat &lt; 0!!!"</formula>
    </cfRule>
    <cfRule type="cellIs" dxfId="136" priority="123" stopIfTrue="1" operator="equal">
      <formula>0</formula>
    </cfRule>
  </conditionalFormatting>
  <conditionalFormatting sqref="I65">
    <cfRule type="cellIs" dxfId="135" priority="120" stopIfTrue="1" operator="equal">
      <formula>"Rabat &lt; 0!!!"</formula>
    </cfRule>
    <cfRule type="cellIs" dxfId="134" priority="121" stopIfTrue="1" operator="equal">
      <formula>0</formula>
    </cfRule>
  </conditionalFormatting>
  <conditionalFormatting sqref="I64">
    <cfRule type="cellIs" dxfId="133" priority="118" stopIfTrue="1" operator="equal">
      <formula>"Rabat &lt; 0!!!"</formula>
    </cfRule>
    <cfRule type="cellIs" dxfId="132" priority="119" stopIfTrue="1" operator="equal">
      <formula>0</formula>
    </cfRule>
  </conditionalFormatting>
  <conditionalFormatting sqref="I66">
    <cfRule type="cellIs" dxfId="131" priority="116" stopIfTrue="1" operator="equal">
      <formula>"Rabat &lt; 0!!!"</formula>
    </cfRule>
    <cfRule type="cellIs" dxfId="130" priority="117" stopIfTrue="1" operator="equal">
      <formula>0</formula>
    </cfRule>
  </conditionalFormatting>
  <conditionalFormatting sqref="I67">
    <cfRule type="cellIs" dxfId="129" priority="114" stopIfTrue="1" operator="equal">
      <formula>"Rabat &lt; 0!!!"</formula>
    </cfRule>
    <cfRule type="cellIs" dxfId="128" priority="115" stopIfTrue="1" operator="equal">
      <formula>0</formula>
    </cfRule>
  </conditionalFormatting>
  <conditionalFormatting sqref="I68">
    <cfRule type="cellIs" dxfId="127" priority="112" stopIfTrue="1" operator="equal">
      <formula>"Rabat &lt; 0!!!"</formula>
    </cfRule>
    <cfRule type="cellIs" dxfId="126" priority="113" stopIfTrue="1" operator="equal">
      <formula>0</formula>
    </cfRule>
  </conditionalFormatting>
  <conditionalFormatting sqref="I69">
    <cfRule type="cellIs" dxfId="125" priority="110" stopIfTrue="1" operator="equal">
      <formula>"Rabat &lt; 0!!!"</formula>
    </cfRule>
    <cfRule type="cellIs" dxfId="124" priority="111" stopIfTrue="1" operator="equal">
      <formula>0</formula>
    </cfRule>
  </conditionalFormatting>
  <conditionalFormatting sqref="I113 A113">
    <cfRule type="cellIs" dxfId="123" priority="108" stopIfTrue="1" operator="equal">
      <formula>"Rabat &lt; 0!!!"</formula>
    </cfRule>
    <cfRule type="cellIs" dxfId="122" priority="109" stopIfTrue="1" operator="equal">
      <formula>0</formula>
    </cfRule>
  </conditionalFormatting>
  <conditionalFormatting sqref="A115 I115">
    <cfRule type="cellIs" dxfId="121" priority="106" stopIfTrue="1" operator="equal">
      <formula>"Rabat &lt; 0!!!"</formula>
    </cfRule>
    <cfRule type="cellIs" dxfId="120" priority="107" stopIfTrue="1" operator="equal">
      <formula>0</formula>
    </cfRule>
  </conditionalFormatting>
  <conditionalFormatting sqref="I117 A117">
    <cfRule type="cellIs" dxfId="119" priority="104" stopIfTrue="1" operator="equal">
      <formula>"Rabat &lt; 0!!!"</formula>
    </cfRule>
    <cfRule type="cellIs" dxfId="118" priority="105" stopIfTrue="1" operator="equal">
      <formula>0</formula>
    </cfRule>
  </conditionalFormatting>
  <conditionalFormatting sqref="A119 I119">
    <cfRule type="cellIs" dxfId="117" priority="102" stopIfTrue="1" operator="equal">
      <formula>"Rabat &lt; 0!!!"</formula>
    </cfRule>
    <cfRule type="cellIs" dxfId="116" priority="103" stopIfTrue="1" operator="equal">
      <formula>0</formula>
    </cfRule>
  </conditionalFormatting>
  <conditionalFormatting sqref="A128:A129">
    <cfRule type="cellIs" dxfId="115" priority="100" stopIfTrue="1" operator="equal">
      <formula>"Rabat &lt; 0!!!"</formula>
    </cfRule>
    <cfRule type="cellIs" dxfId="114" priority="101" stopIfTrue="1" operator="equal">
      <formula>0</formula>
    </cfRule>
  </conditionalFormatting>
  <conditionalFormatting sqref="D128">
    <cfRule type="containsBlanks" dxfId="113" priority="98" stopIfTrue="1">
      <formula>LEN(TRIM(D128))=0</formula>
    </cfRule>
  </conditionalFormatting>
  <conditionalFormatting sqref="A122:A125">
    <cfRule type="cellIs" dxfId="112" priority="96" stopIfTrue="1" operator="equal">
      <formula>"Rabat &lt; 0!!!"</formula>
    </cfRule>
    <cfRule type="cellIs" dxfId="111" priority="97" stopIfTrue="1" operator="equal">
      <formula>0</formula>
    </cfRule>
  </conditionalFormatting>
  <conditionalFormatting sqref="A126">
    <cfRule type="cellIs" dxfId="110" priority="94" stopIfTrue="1" operator="equal">
      <formula>"Rabat &lt; 0!!!"</formula>
    </cfRule>
    <cfRule type="cellIs" dxfId="109" priority="95" stopIfTrue="1" operator="equal">
      <formula>0</formula>
    </cfRule>
  </conditionalFormatting>
  <conditionalFormatting sqref="A127">
    <cfRule type="cellIs" dxfId="108" priority="92" stopIfTrue="1" operator="equal">
      <formula>"Rabat &lt; 0!!!"</formula>
    </cfRule>
    <cfRule type="cellIs" dxfId="107" priority="93" stopIfTrue="1" operator="equal">
      <formula>0</formula>
    </cfRule>
  </conditionalFormatting>
  <conditionalFormatting sqref="A121">
    <cfRule type="cellIs" dxfId="106" priority="90" stopIfTrue="1" operator="equal">
      <formula>"Rabat &lt; 0!!!"</formula>
    </cfRule>
    <cfRule type="cellIs" dxfId="105" priority="91" stopIfTrue="1" operator="equal">
      <formula>0</formula>
    </cfRule>
  </conditionalFormatting>
  <conditionalFormatting sqref="A136">
    <cfRule type="cellIs" dxfId="104" priority="88" stopIfTrue="1" operator="equal">
      <formula>"Rabat &lt; 0!!!"</formula>
    </cfRule>
    <cfRule type="cellIs" dxfId="103" priority="89" stopIfTrue="1" operator="equal">
      <formula>0</formula>
    </cfRule>
  </conditionalFormatting>
  <conditionalFormatting sqref="D136">
    <cfRule type="containsBlanks" dxfId="102" priority="86" stopIfTrue="1">
      <formula>LEN(TRIM(D136))=0</formula>
    </cfRule>
  </conditionalFormatting>
  <conditionalFormatting sqref="A131:A134">
    <cfRule type="cellIs" dxfId="101" priority="84" stopIfTrue="1" operator="equal">
      <formula>"Rabat &lt; 0!!!"</formula>
    </cfRule>
    <cfRule type="cellIs" dxfId="100" priority="85" stopIfTrue="1" operator="equal">
      <formula>0</formula>
    </cfRule>
  </conditionalFormatting>
  <conditionalFormatting sqref="A135">
    <cfRule type="cellIs" dxfId="99" priority="82" stopIfTrue="1" operator="equal">
      <formula>"Rabat &lt; 0!!!"</formula>
    </cfRule>
    <cfRule type="cellIs" dxfId="98" priority="83" stopIfTrue="1" operator="equal">
      <formula>0</formula>
    </cfRule>
  </conditionalFormatting>
  <conditionalFormatting sqref="A139:A142">
    <cfRule type="cellIs" dxfId="97" priority="80" stopIfTrue="1" operator="equal">
      <formula>"Rabat &lt; 0!!!"</formula>
    </cfRule>
    <cfRule type="cellIs" dxfId="96" priority="81" stopIfTrue="1" operator="equal">
      <formula>0</formula>
    </cfRule>
  </conditionalFormatting>
  <conditionalFormatting sqref="A143:A144">
    <cfRule type="cellIs" dxfId="95" priority="78" stopIfTrue="1" operator="equal">
      <formula>"Rabat &lt; 0!!!"</formula>
    </cfRule>
    <cfRule type="cellIs" dxfId="94" priority="79" stopIfTrue="1" operator="equal">
      <formula>0</formula>
    </cfRule>
  </conditionalFormatting>
  <conditionalFormatting sqref="D144">
    <cfRule type="containsBlanks" dxfId="93" priority="76" stopIfTrue="1">
      <formula>LEN(TRIM(D144))=0</formula>
    </cfRule>
  </conditionalFormatting>
  <conditionalFormatting sqref="A147:A150">
    <cfRule type="cellIs" dxfId="92" priority="74" stopIfTrue="1" operator="equal">
      <formula>"Rabat &lt; 0!!!"</formula>
    </cfRule>
    <cfRule type="cellIs" dxfId="91" priority="75" stopIfTrue="1" operator="equal">
      <formula>0</formula>
    </cfRule>
  </conditionalFormatting>
  <conditionalFormatting sqref="A151:A152">
    <cfRule type="cellIs" dxfId="90" priority="72" stopIfTrue="1" operator="equal">
      <formula>"Rabat &lt; 0!!!"</formula>
    </cfRule>
    <cfRule type="cellIs" dxfId="89" priority="73" stopIfTrue="1" operator="equal">
      <formula>0</formula>
    </cfRule>
  </conditionalFormatting>
  <conditionalFormatting sqref="D152">
    <cfRule type="containsBlanks" dxfId="88" priority="70" stopIfTrue="1">
      <formula>LEN(TRIM(D152))=0</formula>
    </cfRule>
  </conditionalFormatting>
  <conditionalFormatting sqref="A154 I154">
    <cfRule type="cellIs" dxfId="87" priority="68" stopIfTrue="1" operator="equal">
      <formula>"Rabat &lt; 0!!!"</formula>
    </cfRule>
    <cfRule type="cellIs" dxfId="86" priority="69" stopIfTrue="1" operator="equal">
      <formula>0</formula>
    </cfRule>
  </conditionalFormatting>
  <conditionalFormatting sqref="A155:A158">
    <cfRule type="cellIs" dxfId="85" priority="66" stopIfTrue="1" operator="equal">
      <formula>"Rabat &lt; 0!!!"</formula>
    </cfRule>
    <cfRule type="cellIs" dxfId="84" priority="67" stopIfTrue="1" operator="equal">
      <formula>0</formula>
    </cfRule>
  </conditionalFormatting>
  <conditionalFormatting sqref="A159:A160">
    <cfRule type="cellIs" dxfId="83" priority="64" stopIfTrue="1" operator="equal">
      <formula>"Rabat &lt; 0!!!"</formula>
    </cfRule>
    <cfRule type="cellIs" dxfId="82" priority="65" stopIfTrue="1" operator="equal">
      <formula>0</formula>
    </cfRule>
  </conditionalFormatting>
  <conditionalFormatting sqref="D160">
    <cfRule type="containsBlanks" dxfId="81" priority="62" stopIfTrue="1">
      <formula>LEN(TRIM(D160))=0</formula>
    </cfRule>
  </conditionalFormatting>
  <conditionalFormatting sqref="A169:A172">
    <cfRule type="cellIs" dxfId="80" priority="59" stopIfTrue="1" operator="equal">
      <formula>"Rabat &lt; 0!!!"</formula>
    </cfRule>
    <cfRule type="cellIs" dxfId="79" priority="60" stopIfTrue="1" operator="equal">
      <formula>0</formula>
    </cfRule>
  </conditionalFormatting>
  <conditionalFormatting sqref="I180 A180">
    <cfRule type="cellIs" dxfId="78" priority="57" stopIfTrue="1" operator="equal">
      <formula>"Rabat &lt; 0!!!"</formula>
    </cfRule>
    <cfRule type="cellIs" dxfId="77" priority="58" stopIfTrue="1" operator="equal">
      <formula>0</formula>
    </cfRule>
  </conditionalFormatting>
  <conditionalFormatting sqref="A176:A179">
    <cfRule type="cellIs" dxfId="76" priority="55" stopIfTrue="1" operator="equal">
      <formula>"Rabat &lt; 0!!!"</formula>
    </cfRule>
    <cfRule type="cellIs" dxfId="75" priority="56" stopIfTrue="1" operator="equal">
      <formula>0</formula>
    </cfRule>
  </conditionalFormatting>
  <conditionalFormatting sqref="I188 A188">
    <cfRule type="cellIs" dxfId="74" priority="53" stopIfTrue="1" operator="equal">
      <formula>"Rabat &lt; 0!!!"</formula>
    </cfRule>
    <cfRule type="cellIs" dxfId="73" priority="54" stopIfTrue="1" operator="equal">
      <formula>0</formula>
    </cfRule>
  </conditionalFormatting>
  <conditionalFormatting sqref="A183:A185 A187">
    <cfRule type="cellIs" dxfId="72" priority="51" stopIfTrue="1" operator="equal">
      <formula>"Rabat &lt; 0!!!"</formula>
    </cfRule>
    <cfRule type="cellIs" dxfId="71" priority="52" stopIfTrue="1" operator="equal">
      <formula>0</formula>
    </cfRule>
  </conditionalFormatting>
  <conditionalFormatting sqref="A186">
    <cfRule type="cellIs" dxfId="70" priority="49" stopIfTrue="1" operator="equal">
      <formula>"Rabat &lt; 0!!!"</formula>
    </cfRule>
    <cfRule type="cellIs" dxfId="69" priority="50" stopIfTrue="1" operator="equal">
      <formula>0</formula>
    </cfRule>
  </conditionalFormatting>
  <conditionalFormatting sqref="I204:I205 A204:A205">
    <cfRule type="cellIs" dxfId="68" priority="45" stopIfTrue="1" operator="equal">
      <formula>"Rabat &lt; 0!!!"</formula>
    </cfRule>
    <cfRule type="cellIs" dxfId="67" priority="46" stopIfTrue="1" operator="equal">
      <formula>0</formula>
    </cfRule>
  </conditionalFormatting>
  <conditionalFormatting sqref="A202 I202">
    <cfRule type="cellIs" dxfId="66" priority="47" stopIfTrue="1" operator="equal">
      <formula>"Rabat &lt; 0!!!"</formula>
    </cfRule>
    <cfRule type="cellIs" dxfId="65" priority="48" stopIfTrue="1" operator="equal">
      <formula>0</formula>
    </cfRule>
  </conditionalFormatting>
  <conditionalFormatting sqref="I206 A206">
    <cfRule type="cellIs" dxfId="64" priority="43" stopIfTrue="1" operator="equal">
      <formula>"Rabat &lt; 0!!!"</formula>
    </cfRule>
    <cfRule type="cellIs" dxfId="63" priority="44" stopIfTrue="1" operator="equal">
      <formula>0</formula>
    </cfRule>
  </conditionalFormatting>
  <conditionalFormatting sqref="I259 A259">
    <cfRule type="cellIs" dxfId="62" priority="41" stopIfTrue="1" operator="equal">
      <formula>"Rabat &lt; 0!!!"</formula>
    </cfRule>
    <cfRule type="cellIs" dxfId="61" priority="42" stopIfTrue="1" operator="equal">
      <formula>0</formula>
    </cfRule>
  </conditionalFormatting>
  <conditionalFormatting sqref="I261 A261">
    <cfRule type="cellIs" dxfId="60" priority="39" stopIfTrue="1" operator="equal">
      <formula>"Rabat &lt; 0!!!"</formula>
    </cfRule>
    <cfRule type="cellIs" dxfId="59" priority="40" stopIfTrue="1" operator="equal">
      <formula>0</formula>
    </cfRule>
  </conditionalFormatting>
  <conditionalFormatting sqref="I263:I264 A263:A264 A266 I266">
    <cfRule type="cellIs" dxfId="58" priority="37" stopIfTrue="1" operator="equal">
      <formula>"Rabat &lt; 0!!!"</formula>
    </cfRule>
    <cfRule type="cellIs" dxfId="57" priority="38" stopIfTrue="1" operator="equal">
      <formula>0</formula>
    </cfRule>
  </conditionalFormatting>
  <conditionalFormatting sqref="I265 A265">
    <cfRule type="cellIs" dxfId="56" priority="35" stopIfTrue="1" operator="equal">
      <formula>"Rabat &lt; 0!!!"</formula>
    </cfRule>
    <cfRule type="cellIs" dxfId="55" priority="36" stopIfTrue="1" operator="equal">
      <formula>0</formula>
    </cfRule>
  </conditionalFormatting>
  <conditionalFormatting sqref="I267 A267">
    <cfRule type="cellIs" dxfId="54" priority="33" stopIfTrue="1" operator="equal">
      <formula>"Rabat &lt; 0!!!"</formula>
    </cfRule>
    <cfRule type="cellIs" dxfId="53" priority="34" stopIfTrue="1" operator="equal">
      <formula>0</formula>
    </cfRule>
  </conditionalFormatting>
  <conditionalFormatting sqref="A319">
    <cfRule type="cellIs" dxfId="52" priority="31" stopIfTrue="1" operator="equal">
      <formula>"Rabat &lt; 0!!!"</formula>
    </cfRule>
    <cfRule type="cellIs" dxfId="51" priority="32" stopIfTrue="1" operator="equal">
      <formula>0</formula>
    </cfRule>
  </conditionalFormatting>
  <conditionalFormatting sqref="A315:A318">
    <cfRule type="cellIs" dxfId="50" priority="29" stopIfTrue="1" operator="equal">
      <formula>"Rabat &lt; 0!!!"</formula>
    </cfRule>
    <cfRule type="cellIs" dxfId="49" priority="30" stopIfTrue="1" operator="equal">
      <formula>0</formula>
    </cfRule>
  </conditionalFormatting>
  <conditionalFormatting sqref="D319">
    <cfRule type="containsBlanks" dxfId="48" priority="28" stopIfTrue="1">
      <formula>LEN(TRIM(D319))=0</formula>
    </cfRule>
  </conditionalFormatting>
  <conditionalFormatting sqref="I354 A354">
    <cfRule type="cellIs" dxfId="47" priority="25" stopIfTrue="1" operator="equal">
      <formula>"Rabat &lt; 0!!!"</formula>
    </cfRule>
    <cfRule type="cellIs" dxfId="46" priority="26" stopIfTrue="1" operator="equal">
      <formula>0</formula>
    </cfRule>
  </conditionalFormatting>
  <conditionalFormatting sqref="A362 I362">
    <cfRule type="cellIs" dxfId="45" priority="23" stopIfTrue="1" operator="equal">
      <formula>"Rabat &lt; 0!!!"</formula>
    </cfRule>
    <cfRule type="cellIs" dxfId="44" priority="24" stopIfTrue="1" operator="equal">
      <formula>0</formula>
    </cfRule>
  </conditionalFormatting>
  <conditionalFormatting sqref="A53 I53">
    <cfRule type="cellIs" dxfId="43" priority="21" stopIfTrue="1" operator="equal">
      <formula>"Rabat &lt; 0!!!"</formula>
    </cfRule>
    <cfRule type="cellIs" dxfId="42" priority="22" stopIfTrue="1" operator="equal">
      <formula>0</formula>
    </cfRule>
  </conditionalFormatting>
  <conditionalFormatting sqref="A73 I73">
    <cfRule type="cellIs" dxfId="41" priority="19" stopIfTrue="1" operator="equal">
      <formula>"Rabat &lt; 0!!!"</formula>
    </cfRule>
    <cfRule type="cellIs" dxfId="40" priority="20" stopIfTrue="1" operator="equal">
      <formula>0</formula>
    </cfRule>
  </conditionalFormatting>
  <conditionalFormatting sqref="I74 A74">
    <cfRule type="cellIs" dxfId="39" priority="17" stopIfTrue="1" operator="equal">
      <formula>"Rabat &lt; 0!!!"</formula>
    </cfRule>
    <cfRule type="cellIs" dxfId="38" priority="18" stopIfTrue="1" operator="equal">
      <formula>0</formula>
    </cfRule>
  </conditionalFormatting>
  <conditionalFormatting sqref="A75 I75">
    <cfRule type="cellIs" dxfId="37" priority="15" stopIfTrue="1" operator="equal">
      <formula>"Rabat &lt; 0!!!"</formula>
    </cfRule>
    <cfRule type="cellIs" dxfId="36" priority="16" stopIfTrue="1" operator="equal">
      <formula>0</formula>
    </cfRule>
  </conditionalFormatting>
  <conditionalFormatting sqref="I76 A76">
    <cfRule type="cellIs" dxfId="35" priority="13" stopIfTrue="1" operator="equal">
      <formula>"Rabat &lt; 0!!!"</formula>
    </cfRule>
    <cfRule type="cellIs" dxfId="34" priority="14" stopIfTrue="1" operator="equal">
      <formula>0</formula>
    </cfRule>
  </conditionalFormatting>
  <conditionalFormatting sqref="I77 A77">
    <cfRule type="cellIs" dxfId="33" priority="11" stopIfTrue="1" operator="equal">
      <formula>"Rabat &lt; 0!!!"</formula>
    </cfRule>
    <cfRule type="cellIs" dxfId="32" priority="12" stopIfTrue="1" operator="equal">
      <formula>0</formula>
    </cfRule>
  </conditionalFormatting>
  <conditionalFormatting sqref="I78 I80">
    <cfRule type="cellIs" dxfId="31" priority="9" stopIfTrue="1" operator="equal">
      <formula>"Rabat &lt; 0!!!"</formula>
    </cfRule>
    <cfRule type="cellIs" dxfId="30" priority="10" stopIfTrue="1" operator="equal">
      <formula>0</formula>
    </cfRule>
  </conditionalFormatting>
  <conditionalFormatting sqref="A78 A80">
    <cfRule type="cellIs" dxfId="29" priority="7" stopIfTrue="1" operator="equal">
      <formula>"Rabat &lt; 0!!!"</formula>
    </cfRule>
    <cfRule type="cellIs" dxfId="28" priority="8" stopIfTrue="1" operator="equal">
      <formula>0</formula>
    </cfRule>
  </conditionalFormatting>
  <conditionalFormatting sqref="I79 A79">
    <cfRule type="cellIs" dxfId="27" priority="5" stopIfTrue="1" operator="equal">
      <formula>"Rabat &lt; 0!!!"</formula>
    </cfRule>
    <cfRule type="cellIs" dxfId="26" priority="6" stopIfTrue="1" operator="equal">
      <formula>0</formula>
    </cfRule>
  </conditionalFormatting>
  <conditionalFormatting sqref="A43 I43">
    <cfRule type="cellIs" dxfId="25" priority="3" stopIfTrue="1" operator="equal">
      <formula>"Rabat &lt; 0!!!"</formula>
    </cfRule>
    <cfRule type="cellIs" dxfId="24" priority="4" stopIfTrue="1" operator="equal">
      <formula>0</formula>
    </cfRule>
  </conditionalFormatting>
  <conditionalFormatting sqref="I279 A279">
    <cfRule type="cellIs" dxfId="23" priority="1" stopIfTrue="1" operator="equal">
      <formula>"Rabat &lt; 0!!!"</formula>
    </cfRule>
    <cfRule type="cellIs" dxfId="22" priority="2" stopIfTrue="1" operator="equal">
      <formula>0</formula>
    </cfRule>
  </conditionalFormatting>
  <pageMargins left="0.98425196850393704" right="0.39370078740157483" top="0.78740157480314965" bottom="0.78740157480314965" header="0.39370078740157483" footer="0.39370078740157483"/>
  <pageSetup paperSize="9" scale="94" fitToHeight="0" orientation="portrait" horizontalDpi="4294967293" r:id="rId1"/>
  <headerFooter scaleWithDoc="0">
    <oddHeader>&amp;L&amp;8PRIMORSKO GORANSKA ŽUPANIJA 
Adamićeva 10, 51000 Rijeka &amp;C&amp;8IZGRADNJA  DVORANE U KOMPLEKSU 
MEDICINSKE ŠKOLE I  DOMA UČENIKA – RIJEKA</oddHeader>
  </headerFooter>
  <rowBreaks count="10" manualBreakCount="10">
    <brk id="12" max="6" man="1"/>
    <brk id="90" max="6" man="1"/>
    <brk id="106" max="16383" man="1"/>
    <brk id="112" max="6" man="1"/>
    <brk id="229" max="6" man="1"/>
    <brk id="271" max="6" man="1"/>
    <brk id="291" max="6" man="1"/>
    <brk id="331" max="16383" man="1"/>
    <brk id="359" max="16383" man="1"/>
    <brk id="37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Zeros="0" view="pageBreakPreview" topLeftCell="A40" zoomScaleNormal="100" zoomScaleSheetLayoutView="100" workbookViewId="0">
      <selection activeCell="B46" sqref="B46"/>
    </sheetView>
  </sheetViews>
  <sheetFormatPr defaultColWidth="9.109375" defaultRowHeight="13.2" x14ac:dyDescent="0.25"/>
  <cols>
    <col min="1" max="1" width="7.6640625" style="841" customWidth="1"/>
    <col min="2" max="2" width="43.6640625" style="822" customWidth="1"/>
    <col min="3" max="3" width="6.6640625" style="842" customWidth="1"/>
    <col min="4" max="4" width="5.6640625" style="842" customWidth="1"/>
    <col min="5" max="5" width="3.6640625" style="842" customWidth="1"/>
    <col min="6" max="6" width="11.6640625" style="843" customWidth="1"/>
    <col min="7" max="7" width="15.6640625" style="844" customWidth="1"/>
    <col min="8" max="8" width="13.109375" style="821" hidden="1" customWidth="1"/>
    <col min="9" max="9" width="0" style="821" hidden="1" customWidth="1"/>
    <col min="10" max="16384" width="9.109375" style="822"/>
  </cols>
  <sheetData>
    <row r="1" spans="1:11" x14ac:dyDescent="0.25">
      <c r="A1" s="816"/>
      <c r="B1" s="817"/>
      <c r="C1" s="818"/>
      <c r="D1" s="818"/>
      <c r="E1" s="818"/>
      <c r="F1" s="819"/>
      <c r="G1" s="820"/>
    </row>
    <row r="2" spans="1:11" s="826" customFormat="1" ht="28.5" customHeight="1" x14ac:dyDescent="0.25">
      <c r="A2" s="845" t="s">
        <v>1654</v>
      </c>
      <c r="B2" s="845" t="s">
        <v>746</v>
      </c>
      <c r="C2" s="823"/>
      <c r="D2" s="823"/>
      <c r="E2" s="823"/>
      <c r="F2" s="823"/>
      <c r="G2" s="824"/>
      <c r="H2" s="784"/>
      <c r="I2" s="825"/>
    </row>
    <row r="3" spans="1:11" x14ac:dyDescent="0.25">
      <c r="A3" s="816"/>
      <c r="B3" s="817"/>
      <c r="C3" s="827"/>
      <c r="D3" s="827"/>
      <c r="E3" s="827"/>
      <c r="F3" s="828"/>
      <c r="G3" s="829"/>
    </row>
    <row r="4" spans="1:11" s="786" customFormat="1" ht="15.6" x14ac:dyDescent="0.25">
      <c r="A4" s="846" t="s">
        <v>747</v>
      </c>
      <c r="B4" s="794" t="s">
        <v>748</v>
      </c>
      <c r="C4" s="795"/>
      <c r="D4" s="795"/>
      <c r="E4" s="795"/>
      <c r="F4" s="796"/>
      <c r="G4" s="797"/>
      <c r="H4" s="784"/>
      <c r="I4" s="785"/>
    </row>
    <row r="5" spans="1:11" s="786" customFormat="1" x14ac:dyDescent="0.25">
      <c r="A5" s="784"/>
      <c r="B5" s="784"/>
      <c r="C5" s="787"/>
      <c r="D5" s="787"/>
      <c r="E5" s="787"/>
      <c r="F5" s="788"/>
      <c r="G5" s="789"/>
      <c r="H5" s="784"/>
      <c r="I5" s="785"/>
      <c r="J5" s="806"/>
      <c r="K5" s="806"/>
    </row>
    <row r="6" spans="1:11" ht="52.8" x14ac:dyDescent="0.25">
      <c r="A6" s="816" t="s">
        <v>749</v>
      </c>
      <c r="B6" s="817" t="s">
        <v>1641</v>
      </c>
      <c r="C6" s="818" t="s">
        <v>442</v>
      </c>
      <c r="D6" s="830">
        <v>1</v>
      </c>
      <c r="E6" s="818" t="s">
        <v>0</v>
      </c>
      <c r="F6" s="819"/>
      <c r="G6" s="820">
        <f>F6*D6</f>
        <v>0</v>
      </c>
    </row>
    <row r="7" spans="1:11" x14ac:dyDescent="0.25">
      <c r="A7" s="816"/>
      <c r="B7" s="831"/>
      <c r="C7" s="818"/>
      <c r="D7" s="830"/>
      <c r="E7" s="818"/>
      <c r="F7" s="819"/>
      <c r="G7" s="820"/>
    </row>
    <row r="8" spans="1:11" ht="26.4" x14ac:dyDescent="0.25">
      <c r="A8" s="816" t="s">
        <v>750</v>
      </c>
      <c r="B8" s="817" t="s">
        <v>751</v>
      </c>
      <c r="C8" s="818" t="s">
        <v>1</v>
      </c>
      <c r="D8" s="830">
        <v>2</v>
      </c>
      <c r="E8" s="818" t="s">
        <v>0</v>
      </c>
      <c r="F8" s="819"/>
      <c r="G8" s="820">
        <f t="shared" ref="G8" si="0">F8*D8</f>
        <v>0</v>
      </c>
    </row>
    <row r="9" spans="1:11" x14ac:dyDescent="0.25">
      <c r="A9" s="816"/>
      <c r="B9" s="831"/>
      <c r="C9" s="818"/>
      <c r="D9" s="830"/>
      <c r="E9" s="818"/>
      <c r="F9" s="819"/>
      <c r="G9" s="820"/>
    </row>
    <row r="10" spans="1:11" ht="39.6" x14ac:dyDescent="0.25">
      <c r="A10" s="816" t="s">
        <v>752</v>
      </c>
      <c r="B10" s="831" t="s">
        <v>1642</v>
      </c>
      <c r="C10" s="818" t="s">
        <v>442</v>
      </c>
      <c r="D10" s="830">
        <v>1</v>
      </c>
      <c r="E10" s="818" t="s">
        <v>0</v>
      </c>
      <c r="F10" s="819"/>
      <c r="G10" s="820">
        <f t="shared" ref="G10" si="1">F10*D10</f>
        <v>0</v>
      </c>
    </row>
    <row r="11" spans="1:11" x14ac:dyDescent="0.25">
      <c r="A11" s="816"/>
      <c r="B11" s="831"/>
      <c r="C11" s="818"/>
      <c r="D11" s="830"/>
      <c r="E11" s="818"/>
      <c r="F11" s="819"/>
      <c r="G11" s="820"/>
    </row>
    <row r="12" spans="1:11" ht="198" x14ac:dyDescent="0.25">
      <c r="A12" s="816" t="s">
        <v>753</v>
      </c>
      <c r="B12" s="832" t="s">
        <v>1801</v>
      </c>
      <c r="C12" s="818" t="s">
        <v>1</v>
      </c>
      <c r="D12" s="830">
        <v>1</v>
      </c>
      <c r="E12" s="818" t="s">
        <v>0</v>
      </c>
      <c r="F12" s="819"/>
      <c r="G12" s="820">
        <f t="shared" ref="G12" si="2">F12*D12</f>
        <v>0</v>
      </c>
    </row>
    <row r="13" spans="1:11" x14ac:dyDescent="0.25">
      <c r="A13" s="816"/>
      <c r="B13" s="833"/>
      <c r="C13" s="818"/>
      <c r="D13" s="830"/>
      <c r="E13" s="818"/>
      <c r="F13" s="819"/>
      <c r="G13" s="820"/>
    </row>
    <row r="14" spans="1:11" ht="26.4" x14ac:dyDescent="0.25">
      <c r="A14" s="816" t="s">
        <v>754</v>
      </c>
      <c r="B14" s="833" t="s">
        <v>1643</v>
      </c>
      <c r="C14" s="818" t="s">
        <v>1</v>
      </c>
      <c r="D14" s="830">
        <v>18</v>
      </c>
      <c r="E14" s="818" t="s">
        <v>0</v>
      </c>
      <c r="F14" s="819"/>
      <c r="G14" s="820">
        <f t="shared" ref="G14" si="3">F14*D14</f>
        <v>0</v>
      </c>
    </row>
    <row r="15" spans="1:11" x14ac:dyDescent="0.25">
      <c r="A15" s="816"/>
      <c r="B15" s="833"/>
      <c r="C15" s="818"/>
      <c r="D15" s="830"/>
      <c r="E15" s="818"/>
      <c r="F15" s="819"/>
      <c r="G15" s="820"/>
    </row>
    <row r="16" spans="1:11" ht="26.4" x14ac:dyDescent="0.25">
      <c r="A16" s="816" t="s">
        <v>755</v>
      </c>
      <c r="B16" s="833" t="s">
        <v>1644</v>
      </c>
      <c r="C16" s="818" t="s">
        <v>1</v>
      </c>
      <c r="D16" s="830">
        <v>18</v>
      </c>
      <c r="E16" s="818" t="s">
        <v>0</v>
      </c>
      <c r="F16" s="819"/>
      <c r="G16" s="820">
        <f t="shared" ref="G16" si="4">F16*D16</f>
        <v>0</v>
      </c>
    </row>
    <row r="17" spans="1:7" x14ac:dyDescent="0.25">
      <c r="A17" s="816"/>
      <c r="B17" s="833"/>
      <c r="C17" s="818"/>
      <c r="D17" s="830"/>
      <c r="E17" s="818"/>
      <c r="F17" s="819"/>
      <c r="G17" s="820"/>
    </row>
    <row r="18" spans="1:7" ht="39.6" x14ac:dyDescent="0.25">
      <c r="A18" s="816" t="s">
        <v>756</v>
      </c>
      <c r="B18" s="833" t="s">
        <v>1645</v>
      </c>
      <c r="C18" s="818" t="s">
        <v>674</v>
      </c>
      <c r="D18" s="830">
        <v>1</v>
      </c>
      <c r="E18" s="818" t="s">
        <v>0</v>
      </c>
      <c r="F18" s="819"/>
      <c r="G18" s="820">
        <f t="shared" ref="G18" si="5">F18*D18</f>
        <v>0</v>
      </c>
    </row>
    <row r="19" spans="1:7" x14ac:dyDescent="0.25">
      <c r="A19" s="816"/>
      <c r="B19" s="833"/>
      <c r="C19" s="818"/>
      <c r="D19" s="830"/>
      <c r="E19" s="818"/>
      <c r="F19" s="819"/>
      <c r="G19" s="820"/>
    </row>
    <row r="20" spans="1:7" ht="26.4" x14ac:dyDescent="0.25">
      <c r="A20" s="816" t="s">
        <v>756</v>
      </c>
      <c r="B20" s="833" t="s">
        <v>1646</v>
      </c>
      <c r="C20" s="818" t="s">
        <v>674</v>
      </c>
      <c r="D20" s="830">
        <v>1</v>
      </c>
      <c r="E20" s="818" t="s">
        <v>0</v>
      </c>
      <c r="F20" s="819"/>
      <c r="G20" s="820">
        <f t="shared" ref="G20" si="6">F20*D20</f>
        <v>0</v>
      </c>
    </row>
    <row r="21" spans="1:7" x14ac:dyDescent="0.25">
      <c r="A21" s="816"/>
      <c r="B21" s="833"/>
      <c r="C21" s="818"/>
      <c r="D21" s="830"/>
      <c r="E21" s="818"/>
      <c r="F21" s="819"/>
      <c r="G21" s="820"/>
    </row>
    <row r="22" spans="1:7" ht="26.4" x14ac:dyDescent="0.25">
      <c r="A22" s="816" t="s">
        <v>757</v>
      </c>
      <c r="B22" s="833" t="s">
        <v>1647</v>
      </c>
      <c r="C22" s="818" t="s">
        <v>1</v>
      </c>
      <c r="D22" s="830">
        <v>1</v>
      </c>
      <c r="E22" s="818" t="s">
        <v>0</v>
      </c>
      <c r="F22" s="819"/>
      <c r="G22" s="820">
        <f t="shared" ref="G22" si="7">F22*D22</f>
        <v>0</v>
      </c>
    </row>
    <row r="23" spans="1:7" x14ac:dyDescent="0.25">
      <c r="A23" s="816"/>
      <c r="B23" s="833"/>
      <c r="C23" s="818"/>
      <c r="D23" s="830"/>
      <c r="E23" s="818"/>
      <c r="F23" s="819"/>
      <c r="G23" s="820"/>
    </row>
    <row r="24" spans="1:7" ht="26.4" x14ac:dyDescent="0.25">
      <c r="A24" s="816" t="s">
        <v>758</v>
      </c>
      <c r="B24" s="833" t="s">
        <v>1648</v>
      </c>
      <c r="C24" s="818" t="s">
        <v>1</v>
      </c>
      <c r="D24" s="830">
        <v>5</v>
      </c>
      <c r="E24" s="818" t="s">
        <v>0</v>
      </c>
      <c r="F24" s="819"/>
      <c r="G24" s="820">
        <f t="shared" ref="G24" si="8">F24*D24</f>
        <v>0</v>
      </c>
    </row>
    <row r="25" spans="1:7" x14ac:dyDescent="0.25">
      <c r="A25" s="816"/>
      <c r="B25" s="832"/>
      <c r="C25" s="818"/>
      <c r="D25" s="830"/>
      <c r="E25" s="818"/>
      <c r="F25" s="819"/>
      <c r="G25" s="820"/>
    </row>
    <row r="26" spans="1:7" ht="63.75" customHeight="1" x14ac:dyDescent="0.25">
      <c r="A26" s="816" t="s">
        <v>759</v>
      </c>
      <c r="B26" s="832" t="s">
        <v>1649</v>
      </c>
      <c r="C26" s="818" t="s">
        <v>1</v>
      </c>
      <c r="D26" s="830">
        <v>3</v>
      </c>
      <c r="E26" s="818" t="s">
        <v>0</v>
      </c>
      <c r="F26" s="819"/>
      <c r="G26" s="820">
        <f t="shared" ref="G26" si="9">F26*D26</f>
        <v>0</v>
      </c>
    </row>
    <row r="27" spans="1:7" x14ac:dyDescent="0.25">
      <c r="A27" s="816"/>
      <c r="B27" s="832"/>
      <c r="C27" s="818"/>
      <c r="D27" s="830"/>
      <c r="E27" s="818"/>
      <c r="F27" s="819"/>
      <c r="G27" s="820"/>
    </row>
    <row r="28" spans="1:7" ht="39.6" x14ac:dyDescent="0.25">
      <c r="A28" s="816" t="s">
        <v>760</v>
      </c>
      <c r="B28" s="832" t="s">
        <v>1650</v>
      </c>
      <c r="C28" s="818" t="s">
        <v>1</v>
      </c>
      <c r="D28" s="830">
        <v>4</v>
      </c>
      <c r="E28" s="818" t="s">
        <v>0</v>
      </c>
      <c r="F28" s="819"/>
      <c r="G28" s="820">
        <f t="shared" ref="G28" si="10">F28*D28</f>
        <v>0</v>
      </c>
    </row>
    <row r="29" spans="1:7" x14ac:dyDescent="0.25">
      <c r="A29" s="816"/>
      <c r="B29" s="832"/>
      <c r="C29" s="818"/>
      <c r="D29" s="830"/>
      <c r="E29" s="818"/>
      <c r="F29" s="819"/>
      <c r="G29" s="820"/>
    </row>
    <row r="30" spans="1:7" ht="66" x14ac:dyDescent="0.25">
      <c r="A30" s="816" t="s">
        <v>761</v>
      </c>
      <c r="B30" s="832" t="s">
        <v>1651</v>
      </c>
      <c r="C30" s="818" t="s">
        <v>1</v>
      </c>
      <c r="D30" s="830">
        <v>1</v>
      </c>
      <c r="E30" s="818" t="s">
        <v>0</v>
      </c>
      <c r="F30" s="819"/>
      <c r="G30" s="820">
        <f t="shared" ref="G30" si="11">F30*D30</f>
        <v>0</v>
      </c>
    </row>
    <row r="31" spans="1:7" x14ac:dyDescent="0.25">
      <c r="A31" s="816"/>
      <c r="B31" s="832"/>
      <c r="C31" s="830"/>
      <c r="D31" s="834"/>
      <c r="E31" s="830"/>
      <c r="F31" s="819"/>
      <c r="G31" s="820"/>
    </row>
    <row r="32" spans="1:7" ht="52.8" x14ac:dyDescent="0.25">
      <c r="A32" s="816" t="s">
        <v>762</v>
      </c>
      <c r="B32" s="835" t="s">
        <v>1652</v>
      </c>
      <c r="C32" s="818" t="s">
        <v>1</v>
      </c>
      <c r="D32" s="830">
        <v>1</v>
      </c>
      <c r="E32" s="818" t="s">
        <v>0</v>
      </c>
      <c r="F32" s="819"/>
      <c r="G32" s="820">
        <f t="shared" ref="G32" si="12">F32*D32</f>
        <v>0</v>
      </c>
    </row>
    <row r="33" spans="1:9" x14ac:dyDescent="0.25">
      <c r="A33" s="816"/>
      <c r="B33" s="835"/>
      <c r="C33" s="818"/>
      <c r="D33" s="830"/>
      <c r="E33" s="818"/>
      <c r="F33" s="819"/>
      <c r="G33" s="820"/>
    </row>
    <row r="34" spans="1:9" ht="26.4" x14ac:dyDescent="0.25">
      <c r="A34" s="816" t="s">
        <v>763</v>
      </c>
      <c r="B34" s="836" t="s">
        <v>1653</v>
      </c>
      <c r="C34" s="818" t="s">
        <v>1</v>
      </c>
      <c r="D34" s="830">
        <v>1</v>
      </c>
      <c r="E34" s="818" t="s">
        <v>0</v>
      </c>
      <c r="F34" s="819"/>
      <c r="G34" s="820">
        <f t="shared" ref="G34" si="13">F34*D34</f>
        <v>0</v>
      </c>
    </row>
    <row r="35" spans="1:9" x14ac:dyDescent="0.25">
      <c r="A35" s="816"/>
      <c r="B35" s="835"/>
      <c r="C35" s="818"/>
      <c r="D35" s="830"/>
      <c r="E35" s="818"/>
      <c r="F35" s="819"/>
      <c r="G35" s="820"/>
    </row>
    <row r="36" spans="1:9" ht="26.4" x14ac:dyDescent="0.25">
      <c r="A36" s="816" t="s">
        <v>764</v>
      </c>
      <c r="B36" s="24" t="s">
        <v>548</v>
      </c>
      <c r="C36" s="818" t="s">
        <v>2</v>
      </c>
      <c r="D36" s="830">
        <v>200</v>
      </c>
      <c r="E36" s="818" t="s">
        <v>0</v>
      </c>
      <c r="F36" s="819"/>
      <c r="G36" s="820">
        <f t="shared" ref="G36" si="14">F36*D36</f>
        <v>0</v>
      </c>
    </row>
    <row r="37" spans="1:9" x14ac:dyDescent="0.25">
      <c r="A37" s="816"/>
      <c r="B37" s="832"/>
      <c r="C37" s="818"/>
      <c r="D37" s="830"/>
      <c r="E37" s="818"/>
      <c r="F37" s="819"/>
      <c r="G37" s="820"/>
    </row>
    <row r="38" spans="1:9" ht="26.4" x14ac:dyDescent="0.25">
      <c r="A38" s="816" t="s">
        <v>765</v>
      </c>
      <c r="B38" s="832" t="s">
        <v>766</v>
      </c>
      <c r="C38" s="818" t="s">
        <v>2</v>
      </c>
      <c r="D38" s="830">
        <v>50</v>
      </c>
      <c r="E38" s="818" t="s">
        <v>0</v>
      </c>
      <c r="F38" s="819"/>
      <c r="G38" s="820">
        <f t="shared" ref="G38" si="15">F38*D38</f>
        <v>0</v>
      </c>
    </row>
    <row r="39" spans="1:9" x14ac:dyDescent="0.25">
      <c r="A39" s="816"/>
      <c r="B39" s="832"/>
      <c r="C39" s="818"/>
      <c r="D39" s="830"/>
      <c r="E39" s="818"/>
      <c r="F39" s="819"/>
      <c r="G39" s="820"/>
    </row>
    <row r="40" spans="1:9" ht="39.6" x14ac:dyDescent="0.25">
      <c r="A40" s="816" t="s">
        <v>767</v>
      </c>
      <c r="B40" s="832" t="s">
        <v>768</v>
      </c>
      <c r="C40" s="818" t="s">
        <v>2</v>
      </c>
      <c r="D40" s="830">
        <v>250</v>
      </c>
      <c r="E40" s="818" t="s">
        <v>0</v>
      </c>
      <c r="F40" s="819"/>
      <c r="G40" s="820">
        <f t="shared" ref="G40" si="16">F40*D40</f>
        <v>0</v>
      </c>
    </row>
    <row r="41" spans="1:9" x14ac:dyDescent="0.25">
      <c r="A41" s="816"/>
      <c r="B41" s="832"/>
      <c r="C41" s="818"/>
      <c r="D41" s="830"/>
      <c r="E41" s="818"/>
      <c r="F41" s="819"/>
      <c r="G41" s="820"/>
    </row>
    <row r="42" spans="1:9" ht="39.6" x14ac:dyDescent="0.25">
      <c r="A42" s="816" t="s">
        <v>769</v>
      </c>
      <c r="B42" s="832" t="s">
        <v>770</v>
      </c>
      <c r="C42" s="818" t="s">
        <v>2</v>
      </c>
      <c r="D42" s="830">
        <v>50</v>
      </c>
      <c r="E42" s="818" t="s">
        <v>0</v>
      </c>
      <c r="F42" s="819"/>
      <c r="G42" s="820">
        <f t="shared" ref="G42" si="17">F42*D42</f>
        <v>0</v>
      </c>
    </row>
    <row r="43" spans="1:9" x14ac:dyDescent="0.25">
      <c r="A43" s="816"/>
      <c r="B43" s="832"/>
      <c r="C43" s="818"/>
      <c r="D43" s="830"/>
      <c r="E43" s="818"/>
      <c r="F43" s="819"/>
      <c r="G43" s="820"/>
    </row>
    <row r="44" spans="1:9" ht="39.6" x14ac:dyDescent="0.25">
      <c r="A44" s="816" t="s">
        <v>771</v>
      </c>
      <c r="B44" s="798" t="s">
        <v>772</v>
      </c>
      <c r="C44" s="830" t="s">
        <v>2</v>
      </c>
      <c r="D44" s="834">
        <v>10</v>
      </c>
      <c r="E44" s="830" t="s">
        <v>0</v>
      </c>
      <c r="F44" s="819"/>
      <c r="G44" s="820">
        <f t="shared" ref="G44" si="18">F44*D44</f>
        <v>0</v>
      </c>
    </row>
    <row r="45" spans="1:9" x14ac:dyDescent="0.25">
      <c r="A45" s="816"/>
      <c r="B45" s="832"/>
      <c r="C45" s="837"/>
      <c r="D45" s="834"/>
      <c r="E45" s="838"/>
      <c r="F45" s="819"/>
      <c r="G45" s="820"/>
      <c r="I45" s="839"/>
    </row>
    <row r="46" spans="1:9" ht="52.8" x14ac:dyDescent="0.25">
      <c r="A46" s="816" t="s">
        <v>773</v>
      </c>
      <c r="B46" s="832" t="s">
        <v>774</v>
      </c>
      <c r="C46" s="818" t="s">
        <v>442</v>
      </c>
      <c r="D46" s="834">
        <v>1</v>
      </c>
      <c r="E46" s="830" t="s">
        <v>0</v>
      </c>
      <c r="F46" s="819"/>
      <c r="G46" s="820">
        <f t="shared" ref="G46" si="19">F46*D46</f>
        <v>0</v>
      </c>
    </row>
    <row r="47" spans="1:9" x14ac:dyDescent="0.25">
      <c r="A47" s="816"/>
      <c r="B47" s="832"/>
      <c r="C47" s="818"/>
      <c r="D47" s="830"/>
      <c r="E47" s="818"/>
      <c r="F47" s="819"/>
      <c r="G47" s="820"/>
    </row>
    <row r="48" spans="1:9" ht="50.25" customHeight="1" x14ac:dyDescent="0.25">
      <c r="A48" s="816" t="s">
        <v>775</v>
      </c>
      <c r="B48" s="832" t="s">
        <v>776</v>
      </c>
      <c r="C48" s="818" t="s">
        <v>442</v>
      </c>
      <c r="D48" s="834">
        <v>1</v>
      </c>
      <c r="E48" s="830" t="s">
        <v>0</v>
      </c>
      <c r="F48" s="819"/>
      <c r="G48" s="820">
        <f t="shared" ref="G48" si="20">F48*D48</f>
        <v>0</v>
      </c>
    </row>
    <row r="49" spans="1:11" x14ac:dyDescent="0.25">
      <c r="A49" s="816"/>
      <c r="B49" s="832"/>
      <c r="C49" s="818"/>
      <c r="D49" s="834"/>
      <c r="E49" s="838"/>
      <c r="F49" s="819"/>
      <c r="G49" s="820"/>
    </row>
    <row r="50" spans="1:11" ht="26.4" x14ac:dyDescent="0.25">
      <c r="A50" s="816" t="s">
        <v>777</v>
      </c>
      <c r="B50" s="832" t="s">
        <v>778</v>
      </c>
      <c r="C50" s="818" t="s">
        <v>442</v>
      </c>
      <c r="D50" s="830">
        <v>1</v>
      </c>
      <c r="E50" s="818" t="s">
        <v>0</v>
      </c>
      <c r="F50" s="819"/>
      <c r="G50" s="820">
        <f t="shared" ref="G50" si="21">F50*D50</f>
        <v>0</v>
      </c>
    </row>
    <row r="51" spans="1:11" x14ac:dyDescent="0.25">
      <c r="A51" s="816"/>
      <c r="B51" s="832"/>
      <c r="C51" s="818"/>
      <c r="D51" s="834"/>
      <c r="E51" s="838"/>
      <c r="F51" s="819"/>
      <c r="G51" s="820"/>
    </row>
    <row r="52" spans="1:11" ht="39.6" x14ac:dyDescent="0.25">
      <c r="A52" s="816" t="s">
        <v>779</v>
      </c>
      <c r="B52" s="832" t="s">
        <v>780</v>
      </c>
      <c r="C52" s="818" t="s">
        <v>442</v>
      </c>
      <c r="D52" s="830">
        <v>1</v>
      </c>
      <c r="E52" s="818" t="s">
        <v>0</v>
      </c>
      <c r="F52" s="819"/>
      <c r="G52" s="820">
        <f t="shared" ref="G52" si="22">F52*D52</f>
        <v>0</v>
      </c>
    </row>
    <row r="53" spans="1:11" x14ac:dyDescent="0.25">
      <c r="A53" s="816"/>
      <c r="B53" s="832"/>
      <c r="C53" s="818"/>
      <c r="D53" s="834"/>
      <c r="E53" s="838"/>
      <c r="F53" s="819"/>
      <c r="G53" s="820"/>
    </row>
    <row r="54" spans="1:11" ht="39.6" x14ac:dyDescent="0.25">
      <c r="A54" s="816" t="s">
        <v>781</v>
      </c>
      <c r="B54" s="832" t="s">
        <v>782</v>
      </c>
      <c r="C54" s="818" t="s">
        <v>442</v>
      </c>
      <c r="D54" s="830">
        <v>1</v>
      </c>
      <c r="E54" s="818" t="s">
        <v>0</v>
      </c>
      <c r="F54" s="819"/>
      <c r="G54" s="820">
        <f t="shared" ref="G54" si="23">F54*D54</f>
        <v>0</v>
      </c>
    </row>
    <row r="55" spans="1:11" x14ac:dyDescent="0.25">
      <c r="A55" s="816"/>
      <c r="B55" s="832"/>
      <c r="C55" s="818"/>
      <c r="D55" s="830"/>
      <c r="E55" s="818"/>
      <c r="F55" s="819"/>
      <c r="G55" s="820"/>
    </row>
    <row r="56" spans="1:11" ht="39.6" x14ac:dyDescent="0.25">
      <c r="A56" s="816" t="s">
        <v>783</v>
      </c>
      <c r="B56" s="832" t="s">
        <v>784</v>
      </c>
      <c r="C56" s="818" t="s">
        <v>442</v>
      </c>
      <c r="D56" s="830">
        <v>1</v>
      </c>
      <c r="E56" s="818" t="s">
        <v>0</v>
      </c>
      <c r="F56" s="819"/>
      <c r="G56" s="820">
        <f t="shared" ref="G56" si="24">F56*D56</f>
        <v>0</v>
      </c>
    </row>
    <row r="57" spans="1:11" s="786" customFormat="1" x14ac:dyDescent="0.25">
      <c r="A57" s="816"/>
      <c r="B57" s="784"/>
      <c r="C57" s="787"/>
      <c r="D57" s="787"/>
      <c r="E57" s="787"/>
      <c r="F57" s="788"/>
      <c r="G57" s="789"/>
      <c r="H57" s="784"/>
      <c r="I57" s="785"/>
      <c r="J57" s="806"/>
      <c r="K57" s="806"/>
    </row>
    <row r="58" spans="1:11" s="786" customFormat="1" x14ac:dyDescent="0.25">
      <c r="A58" s="799"/>
      <c r="B58" s="802" t="str">
        <f>CONCATENATE("UKUPNO: ",A4," ",B4)</f>
        <v>UKUPNO: B.1. INSTALACIJA VATRODOJAVE</v>
      </c>
      <c r="C58" s="800"/>
      <c r="D58" s="800"/>
      <c r="E58" s="800"/>
      <c r="F58" s="800"/>
      <c r="G58" s="801">
        <f>SUM(G6:G57)</f>
        <v>0</v>
      </c>
      <c r="H58" s="784"/>
      <c r="I58" s="785"/>
      <c r="J58" s="806"/>
      <c r="K58" s="806"/>
    </row>
    <row r="59" spans="1:11" s="786" customFormat="1" x14ac:dyDescent="0.25">
      <c r="A59" s="803"/>
      <c r="B59" s="804"/>
      <c r="C59" s="792"/>
      <c r="D59" s="792"/>
      <c r="E59" s="792"/>
      <c r="F59" s="792"/>
      <c r="G59" s="793"/>
      <c r="H59" s="784"/>
      <c r="I59" s="785"/>
      <c r="J59" s="806"/>
      <c r="K59" s="806"/>
    </row>
    <row r="60" spans="1:11" s="786" customFormat="1" x14ac:dyDescent="0.25">
      <c r="A60" s="790"/>
      <c r="B60" s="791"/>
      <c r="C60" s="792"/>
      <c r="D60" s="792"/>
      <c r="E60" s="792"/>
      <c r="F60" s="792"/>
      <c r="G60" s="805"/>
      <c r="H60" s="784"/>
      <c r="I60" s="785"/>
      <c r="J60" s="806"/>
      <c r="K60" s="806"/>
    </row>
    <row r="61" spans="1:11" s="786" customFormat="1" x14ac:dyDescent="0.25">
      <c r="A61" s="790"/>
      <c r="B61" s="807"/>
      <c r="C61" s="808"/>
      <c r="D61" s="809"/>
      <c r="E61" s="809"/>
      <c r="F61" s="809"/>
      <c r="G61" s="810"/>
      <c r="H61" s="784"/>
      <c r="I61" s="785"/>
      <c r="J61" s="806"/>
      <c r="K61" s="806"/>
    </row>
    <row r="62" spans="1:11" x14ac:dyDescent="0.25">
      <c r="A62" s="816"/>
      <c r="B62" s="817"/>
      <c r="C62" s="818"/>
      <c r="D62" s="818"/>
      <c r="E62" s="818"/>
      <c r="F62" s="819"/>
      <c r="G62" s="840"/>
    </row>
  </sheetData>
  <conditionalFormatting sqref="A60:A61 I2:IO2 I4:IO5 I58:I61 J57:IO61">
    <cfRule type="cellIs" dxfId="21" priority="5" stopIfTrue="1" operator="equal">
      <formula>"Rabat &lt; 0!!!"</formula>
    </cfRule>
    <cfRule type="cellIs" dxfId="20" priority="6" stopIfTrue="1" operator="equal">
      <formula>0</formula>
    </cfRule>
  </conditionalFormatting>
  <conditionalFormatting sqref="A4:A5">
    <cfRule type="cellIs" dxfId="19" priority="3" stopIfTrue="1" operator="equal">
      <formula>"Rabat &lt; 0!!!"</formula>
    </cfRule>
    <cfRule type="cellIs" dxfId="18" priority="4" stopIfTrue="1" operator="equal">
      <formula>0</formula>
    </cfRule>
  </conditionalFormatting>
  <conditionalFormatting sqref="A58:A59 I57">
    <cfRule type="cellIs" dxfId="17" priority="1" stopIfTrue="1" operator="equal">
      <formula>"Rabat &lt; 0!!!"</formula>
    </cfRule>
    <cfRule type="cellIs" dxfId="16" priority="2" stopIfTrue="1" operator="equal">
      <formula>0</formula>
    </cfRule>
  </conditionalFormatting>
  <pageMargins left="0.98425196850393704" right="0.39370078740157483" top="0.78740157480314965" bottom="0.78740157480314965" header="0.39370078740157483" footer="0.39370078740157483"/>
  <pageSetup paperSize="9" scale="94" fitToHeight="0" orientation="portrait" horizontalDpi="4294967293" r:id="rId1"/>
  <headerFooter scaleWithDoc="0">
    <oddHeader>&amp;L&amp;8PRIMORSKO GORANSKA ŽUPANIJA 
Adamićeva 10, 51000 Rijeka &amp;C&amp;8IZGRADNJA  DVORANE U KOMPLEKSU 
MEDICINSKE ŠKOLE I  DOMA UČENIKA – RIJEKA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38</vt:i4>
      </vt:variant>
    </vt:vector>
  </HeadingPairs>
  <TitlesOfParts>
    <vt:vector size="55" baseType="lpstr">
      <vt:lpstr>Naslovna</vt:lpstr>
      <vt:lpstr>A Građ REK</vt:lpstr>
      <vt:lpstr>A građ</vt:lpstr>
      <vt:lpstr>B obrt REK</vt:lpstr>
      <vt:lpstr>B obrt</vt:lpstr>
      <vt:lpstr>C inst REK </vt:lpstr>
      <vt:lpstr>C1. hidro</vt:lpstr>
      <vt:lpstr>C2.a elektro</vt:lpstr>
      <vt:lpstr>C.2.b. vatrodojava</vt:lpstr>
      <vt:lpstr>OpciUvj</vt:lpstr>
      <vt:lpstr>C.3. stroj</vt:lpstr>
      <vt:lpstr>C.3.a. Vent</vt:lpstr>
      <vt:lpstr>C.3.b. Podno</vt:lpstr>
      <vt:lpstr>C.3.C. vkonv</vt:lpstr>
      <vt:lpstr>C.3.D. topl blok</vt:lpstr>
      <vt:lpstr>D. OPREMA</vt:lpstr>
      <vt:lpstr>Rekapitulacija</vt:lpstr>
      <vt:lpstr>'A Građ REK'!_1Excel_BuiltIn_Print_Area_1_1</vt:lpstr>
      <vt:lpstr>'B obrt REK'!_1Excel_BuiltIn_Print_Area_1_1</vt:lpstr>
      <vt:lpstr>'C inst REK '!_1Excel_BuiltIn_Print_Area_1_1</vt:lpstr>
      <vt:lpstr>'C1. hidro'!_26Excel_BuiltIn_Print_Area_1_1</vt:lpstr>
      <vt:lpstr>'C1. hidro'!_60Excel_BuiltIn_Print_Area_1_1_1</vt:lpstr>
      <vt:lpstr>'A Građ REK'!_7Excel_BuiltIn_Print_Area_1_1_1</vt:lpstr>
      <vt:lpstr>'B obrt REK'!_7Excel_BuiltIn_Print_Area_1_1_1</vt:lpstr>
      <vt:lpstr>'C inst REK '!_7Excel_BuiltIn_Print_Area_1_1_1</vt:lpstr>
      <vt:lpstr>'A Građ REK'!Excel_BuiltIn_Print_Area_1</vt:lpstr>
      <vt:lpstr>'B obrt REK'!Excel_BuiltIn_Print_Area_1</vt:lpstr>
      <vt:lpstr>'C inst REK '!Excel_BuiltIn_Print_Area_1</vt:lpstr>
      <vt:lpstr>'C1. hidro'!Excel_BuiltIn_Print_Area_1</vt:lpstr>
      <vt:lpstr>'A Građ REK'!Excel_BuiltIn_Print_Area_1_1</vt:lpstr>
      <vt:lpstr>'B obrt REK'!Excel_BuiltIn_Print_Area_1_1</vt:lpstr>
      <vt:lpstr>'C inst REK '!Excel_BuiltIn_Print_Area_1_1</vt:lpstr>
      <vt:lpstr>'C1. hidro'!Excel_BuiltIn_Print_Area_1_1</vt:lpstr>
      <vt:lpstr>'A Građ REK'!Excel_BuiltIn_Print_Area_1_1_1_1_1</vt:lpstr>
      <vt:lpstr>'B obrt REK'!Excel_BuiltIn_Print_Area_1_1_1_1_1</vt:lpstr>
      <vt:lpstr>'C inst REK '!Excel_BuiltIn_Print_Area_1_1_1_1_1</vt:lpstr>
      <vt:lpstr>'C1. hidro'!Excel_BuiltIn_Print_Area_1_1_1_1_1</vt:lpstr>
      <vt:lpstr>'A Građ REK'!Excel_BuiltIn_Print_Area_1_1_1_1_1_1</vt:lpstr>
      <vt:lpstr>'B obrt REK'!Excel_BuiltIn_Print_Area_1_1_1_1_1_1</vt:lpstr>
      <vt:lpstr>'C inst REK '!Excel_BuiltIn_Print_Area_1_1_1_1_1_1</vt:lpstr>
      <vt:lpstr>'C1. hidro'!Excel_BuiltIn_Print_Area_1_1_1_1_1_1</vt:lpstr>
      <vt:lpstr>'A građ'!Print_Area</vt:lpstr>
      <vt:lpstr>'B obrt'!Print_Area</vt:lpstr>
      <vt:lpstr>'C.2.b. vatrodojava'!Print_Area</vt:lpstr>
      <vt:lpstr>'C.3. stroj'!Print_Area</vt:lpstr>
      <vt:lpstr>'C1. hidro'!Print_Area</vt:lpstr>
      <vt:lpstr>'C2.a elektro'!Print_Area</vt:lpstr>
      <vt:lpstr>'D. OPREMA'!Print_Area</vt:lpstr>
      <vt:lpstr>Naslovna!Print_Area</vt:lpstr>
      <vt:lpstr>Rekapitulacija!Print_Area</vt:lpstr>
      <vt:lpstr>'C.3.a. Vent'!Print_Titles</vt:lpstr>
      <vt:lpstr>'C.3.b. Podno'!Print_Titles</vt:lpstr>
      <vt:lpstr>'C.3.C. vkonv'!Print_Titles</vt:lpstr>
      <vt:lpstr>'C.3.D. topl blok'!Print_Titles</vt:lpstr>
      <vt:lpstr>'D. OPREMA'!Print_Titles</vt:lpstr>
    </vt:vector>
  </TitlesOfParts>
  <Company>EL-MONT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Hrvoje Kos</dc:creator>
  <cp:lastModifiedBy>Luči Škerjanc</cp:lastModifiedBy>
  <cp:lastPrinted>2019-04-09T08:49:33Z</cp:lastPrinted>
  <dcterms:created xsi:type="dcterms:W3CDTF">2007-01-03T11:33:45Z</dcterms:created>
  <dcterms:modified xsi:type="dcterms:W3CDTF">2019-04-26T12:54:55Z</dcterms:modified>
</cp:coreProperties>
</file>