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eno\Desktop\PROJEKT PUTOVIMA FRANKOPANA\INTERPRETACIJSKI CENTRI\16_PONOVLJENI POSTUPAK NABAVE\02_GOR\02_TROŠKOVNICI\"/>
    </mc:Choice>
  </mc:AlternateContent>
  <bookViews>
    <workbookView xWindow="0" yWindow="0" windowWidth="21570" windowHeight="7455" firstSheet="1" activeTab="1"/>
  </bookViews>
  <sheets>
    <sheet name="NASLOVNA" sheetId="17" r:id="rId1"/>
    <sheet name="PRIPREMNI" sheetId="21" r:id="rId2"/>
    <sheet name="RUŠENJE" sheetId="22" r:id="rId3"/>
    <sheet name="ZIDARSKI" sheetId="23" r:id="rId4"/>
    <sheet name="PODOPOLAGAČKI" sheetId="24" r:id="rId5"/>
    <sheet name="STAKLARSKI" sheetId="25" r:id="rId6"/>
    <sheet name="BRAVARSKI" sheetId="26" r:id="rId7"/>
    <sheet name="SOBOSLIKARSKI" sheetId="27" r:id="rId8"/>
    <sheet name="GIPSKARTONSKI" sheetId="28" r:id="rId9"/>
    <sheet name="OSTALI" sheetId="29" r:id="rId10"/>
    <sheet name="ETI" sheetId="18" r:id="rId11"/>
    <sheet name="REKAPITULACIJA" sheetId="7" r:id="rId12"/>
  </sheets>
  <calcPr calcId="162913"/>
</workbook>
</file>

<file path=xl/calcChain.xml><?xml version="1.0" encoding="utf-8"?>
<calcChain xmlns="http://schemas.openxmlformats.org/spreadsheetml/2006/main">
  <c r="G70" i="18" l="1"/>
  <c r="G67" i="18"/>
  <c r="G73" i="18" s="1"/>
  <c r="G65" i="18"/>
  <c r="G58" i="18"/>
  <c r="G54" i="18"/>
  <c r="G51" i="18"/>
  <c r="G47" i="18"/>
  <c r="G61" i="18" s="1"/>
  <c r="G45" i="18"/>
  <c r="G43" i="18"/>
  <c r="G41" i="18"/>
  <c r="G34" i="18"/>
  <c r="G33" i="18"/>
  <c r="G32" i="18"/>
  <c r="G31" i="18"/>
  <c r="G36" i="18" s="1"/>
  <c r="G24" i="18"/>
  <c r="G22" i="18"/>
  <c r="G21" i="18"/>
  <c r="G19" i="18"/>
  <c r="G26" i="18" s="1"/>
  <c r="G17" i="18"/>
  <c r="G15" i="18"/>
  <c r="G13" i="18"/>
  <c r="G7" i="29"/>
  <c r="G10" i="25"/>
  <c r="G28" i="22"/>
  <c r="G25" i="22"/>
  <c r="G22" i="22"/>
  <c r="G19" i="22"/>
  <c r="G11" i="22"/>
  <c r="G11" i="21"/>
  <c r="G8" i="21"/>
  <c r="G75" i="18" l="1"/>
  <c r="G13" i="21"/>
  <c r="G10" i="29"/>
  <c r="G12" i="29" s="1"/>
  <c r="H21" i="7" s="1"/>
  <c r="H23" i="7" l="1"/>
  <c r="H5" i="7"/>
  <c r="G13" i="27" l="1"/>
  <c r="G10" i="27"/>
  <c r="G10" i="26"/>
  <c r="G12" i="26" s="1"/>
  <c r="H15" i="7" s="1"/>
  <c r="G10" i="23" l="1"/>
  <c r="G13" i="24" l="1"/>
  <c r="G10" i="24"/>
  <c r="G15" i="24" s="1"/>
  <c r="H11" i="7" s="1"/>
  <c r="G21" i="23"/>
  <c r="G24" i="23"/>
  <c r="G16" i="23"/>
  <c r="G17" i="23"/>
  <c r="G15" i="23"/>
  <c r="G26" i="23" l="1"/>
  <c r="H9" i="7" s="1"/>
  <c r="G12" i="25"/>
  <c r="H13" i="7" s="1"/>
  <c r="G9" i="28" l="1"/>
  <c r="G11" i="28" s="1"/>
  <c r="H19" i="7" s="1"/>
  <c r="G19" i="27"/>
  <c r="G16" i="27"/>
  <c r="G16" i="22"/>
  <c r="G14" i="22"/>
  <c r="G30" i="22" l="1"/>
  <c r="H7" i="7" s="1"/>
  <c r="H25" i="7" s="1"/>
  <c r="G21" i="27"/>
  <c r="H17" i="7" s="1"/>
  <c r="H26" i="7" l="1"/>
  <c r="H27" i="7" s="1"/>
</calcChain>
</file>

<file path=xl/sharedStrings.xml><?xml version="1.0" encoding="utf-8"?>
<sst xmlns="http://schemas.openxmlformats.org/spreadsheetml/2006/main" count="361" uniqueCount="175">
  <si>
    <t>01.</t>
  </si>
  <si>
    <t>Red.</t>
  </si>
  <si>
    <t>br.</t>
  </si>
  <si>
    <t>Opis stavke</t>
  </si>
  <si>
    <t>J.m.</t>
  </si>
  <si>
    <t>Kol.</t>
  </si>
  <si>
    <t>02.</t>
  </si>
  <si>
    <t>03.</t>
  </si>
  <si>
    <t xml:space="preserve">PRIPREMNI RADOVI UKUPNO: </t>
  </si>
  <si>
    <t>kom</t>
  </si>
  <si>
    <t>REKAPITULACIJA GRAĐEVINSKO - OBRTNIČKIH RADOVA</t>
  </si>
  <si>
    <t>1.</t>
  </si>
  <si>
    <t>Jed.cij.</t>
  </si>
  <si>
    <t>Uk.cij.</t>
  </si>
  <si>
    <t>RAZDJELNICI</t>
  </si>
  <si>
    <t>Dobava, doprema, polaganje i spajanje kabela tip:</t>
  </si>
  <si>
    <t xml:space="preserve"> - PP00-Y 3x2,5 mm2</t>
  </si>
  <si>
    <t>m</t>
  </si>
  <si>
    <t xml:space="preserve"> - PP00-Y 3x1,5 mm2</t>
  </si>
  <si>
    <t>Dobava i spajanje priključnica Cat. 6, modul certificiran 1xRJ45:</t>
  </si>
  <si>
    <t>Investitor:</t>
  </si>
  <si>
    <t>Primorsko-goranska županija</t>
  </si>
  <si>
    <t xml:space="preserve">Slogin kula 2/III, 51 000 Rijeka, HR </t>
  </si>
  <si>
    <t>Građevina:</t>
  </si>
  <si>
    <t>Faza:</t>
  </si>
  <si>
    <t>Autori:</t>
  </si>
  <si>
    <t>Vinko Penezić, ovl. arh.</t>
  </si>
  <si>
    <t>Krešimir Rogina, ovl. arh.</t>
  </si>
  <si>
    <t>Suradnici:</t>
  </si>
  <si>
    <t>Snježana Jakopčić, dipl.ing.arh</t>
  </si>
  <si>
    <t>Nikolina Raguž-Lučić, mag.ing.arh</t>
  </si>
  <si>
    <t>Tvrtka:</t>
  </si>
  <si>
    <t>PENEZIĆ I ROGINA ARHITEKTI d.o.o.</t>
  </si>
  <si>
    <t>Bauerova 8, Zagreb</t>
  </si>
  <si>
    <t>Direktor:</t>
  </si>
  <si>
    <t>Ana Karabotić, dipl. ing. arh.</t>
  </si>
  <si>
    <t>IZVEDBENI PROJEKT UNUTRAŠNJEG UREĐENJA</t>
  </si>
  <si>
    <t>GRAĐEVINSKO-OBRTNIČKI RADOVI UKUPNO:</t>
  </si>
  <si>
    <t>ELEKTROTEHNIČKE INSTALACIJE</t>
  </si>
  <si>
    <t>INSTALACIJA JAKE STRUJE</t>
  </si>
  <si>
    <t>UKUPNO RAZDJELNICI:</t>
  </si>
  <si>
    <t>NAPOJNI I INSTALACIJSKI KABELI</t>
  </si>
  <si>
    <t>02.1</t>
  </si>
  <si>
    <t>UKUPNO NAPOJNI I INSTALACIJSKI KABELI:</t>
  </si>
  <si>
    <t>INSTALACIJA RASVJETE I UTIČNICA</t>
  </si>
  <si>
    <t>03.1</t>
  </si>
  <si>
    <t>UKUPNO INSTALACIJA RASVJETE I UTIČNICA:</t>
  </si>
  <si>
    <t>4.2. TROŠKOVNIK GRAĐEVINSKO-OBRTNIČKIH RADOVA</t>
  </si>
  <si>
    <r>
      <t>Lokacija</t>
    </r>
    <r>
      <rPr>
        <sz val="12"/>
        <color theme="1"/>
        <rFont val="Calibri"/>
        <family val="2"/>
        <charset val="238"/>
        <scheme val="minor"/>
      </rPr>
      <t xml:space="preserve">: </t>
    </r>
  </si>
  <si>
    <t xml:space="preserve">RO INTEPRETACIJSKI CENTAR </t>
  </si>
  <si>
    <t>07.</t>
  </si>
  <si>
    <t>ELEKTROTEHNIČKE INSTALACIJE:</t>
  </si>
  <si>
    <t>m'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</si>
  <si>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 svibanj, 2018.</t>
    </r>
  </si>
  <si>
    <t>st.1</t>
  </si>
  <si>
    <t>prekidač obični p/ž</t>
  </si>
  <si>
    <t>INSTALACIJA TELEFONA I STRUKTURNE  MREŽE</t>
  </si>
  <si>
    <t>0.4.</t>
  </si>
  <si>
    <t>04.2.</t>
  </si>
  <si>
    <t>04.1.</t>
  </si>
  <si>
    <t>Dobava  i uvlačenje kabela :</t>
  </si>
  <si>
    <t>1xUTP 4X2 AWG 23 Cat6</t>
  </si>
  <si>
    <t>04.3.</t>
  </si>
  <si>
    <t>UKUPNA INSTALACIJA TELEFONA I STRUKTURNE  MREŽE</t>
  </si>
  <si>
    <t>0.4</t>
  </si>
  <si>
    <t>7.</t>
  </si>
  <si>
    <t>Dobava i ugradnja komplet sve tip kao Vimar  ili jednakovrijedno.</t>
  </si>
  <si>
    <r>
      <t>TD:</t>
    </r>
    <r>
      <rPr>
        <b/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charset val="238"/>
        <scheme val="minor"/>
      </rPr>
      <t>01/16-IP</t>
    </r>
  </si>
  <si>
    <t>Interpretacijski centar u dvorcu Zrinski</t>
  </si>
  <si>
    <t>"Lovačka soba"</t>
  </si>
  <si>
    <t>Čabar, Dvorac Zrinski-Paviljon 4-Lovačka soba</t>
  </si>
  <si>
    <t>kpl.</t>
  </si>
  <si>
    <t xml:space="preserve"> - PP00-Y 5x1,5 mm2</t>
  </si>
  <si>
    <t>Dobava,  polaganje cijevi f2omm</t>
  </si>
  <si>
    <t>LED reflektor pomično-zakretni, aluminijskog kućišta bijelo/crno plastificiranog strukturiranim epoxy prahom, namijenjen za montažu na 3F napojnu šinu te adapterom za odabir 1-3 strujnog kruga. Reflektor sadrži visokosjajni aluminijski odsijač sa tri tipa optike čiji će odabir biti specificiran na licu mjesta (usko, srednje i široko kutno). Izvor svjetla LED snage 28W, boje svjetla 3000K, uzvrata boje CRI&gt;80. Energetski razred A++, komplet sa potrebnim DALI push-DIM strujnim konverterom za regulaciju inteziteta preko tipkala ugrađenog na kućište svjetiljke.</t>
  </si>
  <si>
    <t>Ekstrudirana aluminijska šina, profil duljine 3000 mm, eloksirana, bijele/crne boje, mogućnost montaže modula sa donje strane. Montaža viseća - uz potreban spojni, napojni i ovjesni pribor u obliku pravokutnika za dva napajanja, prema nacrtima</t>
  </si>
  <si>
    <t>Nadgradna protupanik svjetiljka, autonomije 1h, izvor svjetla LED, sa mogućnošću odabira trajni/pripravni spoj, stupnja zaštite IP42</t>
  </si>
  <si>
    <t>Razvodni ormar ITO postojeći</t>
  </si>
  <si>
    <t xml:space="preserve"> - Plastična cijev CS Ф20 mm</t>
  </si>
  <si>
    <t xml:space="preserve">PRIPREMNI RADOVI </t>
  </si>
  <si>
    <t>kompl.</t>
  </si>
  <si>
    <t>Uređenje, održavanje, korištenje, uklanjanje uređenja gradilišta, organizacija i postavljanje radnih prostora, skladišta, privremene infrastrukture, ograde, prometnica, osvjetljenje, natpisi, dobava, postavljanje i korištenje naprava za horizontalni transport ljudi, materijala, alata i upozorenja, kao i osiguranje trofazne struje preko agregata. Uključivo naknade za eventualno potrebno zauzimanje javne gradske ili privatne površine za organizaciju gradilišta. U cijenu uključiti i izradu plana gradilišta i sve mjere zaštite na radu.</t>
  </si>
  <si>
    <t>Raščišćavanje prostora „Lovačke sobe“  - interpretacijskog centra od raznog namještaja, tepiha, zavjesa s karnišama i eksponata te u dogovoru s investitorom pohrana istog na za to dogovorenoj lokaciji u krugu dvorca ili odvoz na dogovorenu deponiju. Obračun za kompletne radove.</t>
  </si>
  <si>
    <t>RUŠENJE I DEMONTAŽE</t>
  </si>
  <si>
    <t>U cijenu svake pojedine stavke uračunato:</t>
  </si>
  <si>
    <r>
      <rPr>
        <sz val="12"/>
        <rFont val="Calibri"/>
        <family val="2"/>
        <charset val="238"/>
        <scheme val="minor"/>
      </rPr>
      <t xml:space="preserve"> -sav prijevoz materijala dobivenog od rušenja ili skidanja na gradsku deponiju;   posebni se odvoz materijala ne obračunava.
-sav transport demontiranih elemenata koji će se ponovno montirati do skladišta na gradilištu definiranom od strane investitora
 -sve potrebne skele, podupiranja, razupiranja, osiguranje od oštećenja uskladištenih elemenata
 -izrada i uklanjanje svih prilaznih i radnih rampi,
-pažljivo demontiranje svih elemenata kako bi se mogli ponovno montirati; trošak                                 
zamjene svih oštećenih elemenata snosi izvođač, te o svim prethodno nastalim                     
oštećenjima potrebno obavijestiti nadzornu službu i unijeti u građevinski knjigu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
</t>
    </r>
  </si>
  <si>
    <t>Demontaža postojećih vrata (cca 90x210) i dovratnika s pragovima te njihov utovar i odvoz na deponiju.</t>
  </si>
  <si>
    <t>Rušenje dijela pregradnog zida  (cca 35 cm) iz opeke 12cm uz ulaz u prostor te utovar i odvoz na deponiju.</t>
  </si>
  <si>
    <t>m3</t>
  </si>
  <si>
    <t>Rušenje i odvoz na deponiju slojeva postojećeg poda u obje prostorije. Završna obloga poda su PVC ploče s pripadajućim soklom, ostali slojevi su pretpostavljeni (9cm).</t>
  </si>
  <si>
    <t>04.</t>
  </si>
  <si>
    <t>05.</t>
  </si>
  <si>
    <t>06.</t>
  </si>
  <si>
    <t>Skidanje postojeće šerane žbuke sa svih zidova. Tijekom izvođenja radova špricati vodom kako bi se što manje prašilo. Obavezno izvesti zaštitu prozora i zatvaranje prostora prema ostalim prostorima dvorca kako bi se što manje prašilo.</t>
  </si>
  <si>
    <t>Potpuno čišćenje svih površina unutar prostora. Uključeno skupljanje svog zaostalog otpada te usisavanje prašine do potpune spremnosti za nastavak radova.</t>
  </si>
  <si>
    <t>m2</t>
  </si>
  <si>
    <t>RUŠENJA I DEMONTAŽE UKUPNO:</t>
  </si>
  <si>
    <t>Napomena:</t>
  </si>
  <si>
    <t>ZIDARSKI RADOVI</t>
  </si>
  <si>
    <t>d) polietilenska folija</t>
  </si>
  <si>
    <t>Izrada prodora i šliceva za ugradnju svih  instalacija te zazidavanje/zapunjavanje šliceva i prodora instalacija nakon njihove ugradnje. Razne pripomoći pri ugradnji instalacija. Obračun paušalno.</t>
  </si>
  <si>
    <t>Utovar, transport i utovar u kamion te odvoz šute i materijala na deponiju. Uračunato je zbrinjavanje otpada sa svim davanjima.</t>
  </si>
  <si>
    <t>ZIDARSKI RADOVI UKUPNO:</t>
  </si>
  <si>
    <t>PODOPOLAGAČKI RADOVI</t>
  </si>
  <si>
    <r>
      <rPr>
        <sz val="12"/>
        <rFont val="Calibri"/>
        <family val="2"/>
        <charset val="238"/>
        <scheme val="minor"/>
      </rPr>
      <t>U cijenu svake pojedine stavke uključeno:
Dobava svog materijala, sav vanjski i unutrašnji transport do mjesta ugradbe.</t>
    </r>
    <r>
      <rPr>
        <b/>
        <sz val="12"/>
        <rFont val="Calibri"/>
        <family val="2"/>
        <charset val="238"/>
        <scheme val="minor"/>
      </rPr>
      <t xml:space="preserve">
</t>
    </r>
  </si>
  <si>
    <t>Dobava i postava kutnih letava, na spoju poda i zida visine do 10 cm u skladu sa podom. Obračun po m'.</t>
  </si>
  <si>
    <t>PODOPOLAGAČKI RADOVI:</t>
  </si>
  <si>
    <t>STAKLARSKI RADOVI</t>
  </si>
  <si>
    <r>
      <rPr>
        <sz val="12"/>
        <rFont val="Calibri"/>
        <family val="2"/>
        <charset val="238"/>
        <scheme val="minor"/>
      </rPr>
      <t xml:space="preserve">U cijenu svake pojedine stavke uključeno: dobava svog materijala, sav vanjski i unutrašnji transport do mjesta ugradbe.
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
</t>
    </r>
  </si>
  <si>
    <t>STAKLARSKI RADOVI UKUPNO:</t>
  </si>
  <si>
    <t>BRAVARSKI RADOVI</t>
  </si>
  <si>
    <t>Ličenje unutarnjih žbukanih zidova  bijelom disperznom bojom u 2 sloja.</t>
  </si>
  <si>
    <t>08.</t>
  </si>
  <si>
    <t>Ličenje unutarnjih žbukanih  stropova bijelom disperznom bojom u 2 sloja</t>
  </si>
  <si>
    <t>Ličenje postojećeg cijevnog razvoda centalnog grijanja. Ličiti bijelom uljanom bojom u 2 naliča.</t>
  </si>
  <si>
    <t>Ličenje postojeće stolarije prozora. Prethodno ukloniti postojeći nalič, prema potrebi kitati oštećenja. Ličenje u 3 sloja u boji prema dogovoru s nadležnim konzervatorima.</t>
  </si>
  <si>
    <t>GIPSKARTONSKI RADOVI</t>
  </si>
  <si>
    <t>09.</t>
  </si>
  <si>
    <r>
      <t xml:space="preserve">Napomena:
</t>
    </r>
    <r>
      <rPr>
        <sz val="12"/>
        <rFont val="Calibri"/>
        <family val="2"/>
        <charset val="238"/>
        <scheme val="minor"/>
      </rPr>
      <t xml:space="preserve">U cijenu svake pojedine stavke uključeno:
dobava svog materijala, sav vanjski i unutrašnji transport do mjesta ugradbe.
</t>
    </r>
  </si>
  <si>
    <t>Dobava i ugradnja GK ploča kao maske postojećeg razvoda instalacije centralnog grijanja. U cijenu uključiti sva potrebna gletanja i brušenja.</t>
  </si>
  <si>
    <t>OSTALI RADOVI</t>
  </si>
  <si>
    <t>Čišćenje gradilišta, građevinsko te generalno čišćenje prostora interpretacijskog centra.</t>
  </si>
  <si>
    <t>OSTALI RADOVI UKUPNO:</t>
  </si>
  <si>
    <t>11.</t>
  </si>
  <si>
    <t xml:space="preserve">PRIPREMNI RADOVI : </t>
  </si>
  <si>
    <t>2.</t>
  </si>
  <si>
    <t>RUŠENJE I DEMONTAŽE:</t>
  </si>
  <si>
    <t>3.</t>
  </si>
  <si>
    <t>ZIDARSKI RADOVI:</t>
  </si>
  <si>
    <t>4.</t>
  </si>
  <si>
    <t>STAKLARSKI RADOVI:</t>
  </si>
  <si>
    <t>6.</t>
  </si>
  <si>
    <t>BRAVARSKI RADOVI:</t>
  </si>
  <si>
    <t xml:space="preserve">8. </t>
  </si>
  <si>
    <t>SOBOSLIKARSKI RADOVI:</t>
  </si>
  <si>
    <t>9.</t>
  </si>
  <si>
    <t>GIPSKARTONSKI RADOVI:</t>
  </si>
  <si>
    <t>12.</t>
  </si>
  <si>
    <t>SOBOSLIKARSKI I LIČILAČKI RADOVI</t>
  </si>
  <si>
    <t>SOBOSLIKARSKI I LIČILAČKI RADOVI:</t>
  </si>
  <si>
    <t>Bernarda Ivančan,univ.bacc.ing.arh.</t>
  </si>
  <si>
    <t>tip: Mini, Exelerion ili jednakovrijedno</t>
  </si>
  <si>
    <t xml:space="preserve">GIPSKARTONSKI RADOVI UKUPNO: </t>
  </si>
  <si>
    <t>ELEKTROTEHNIČKE INSTALACIJE UKUPNO</t>
  </si>
  <si>
    <t>Demontaža postojećeg podnog sokla te  utovar i odvoz na deponiju.</t>
  </si>
  <si>
    <t>b) ploče suhog estriha</t>
  </si>
  <si>
    <t>paušal</t>
  </si>
  <si>
    <t>Izrada slojeva plivajućeg poda postavom suhog estriha (tipa knauf – nivogran BT ili jednakovrijedan proizvod)</t>
  </si>
  <si>
    <t>PDV:</t>
  </si>
  <si>
    <t>SVEUKUPNO:</t>
  </si>
  <si>
    <t>Patch paneli - ugraditi u postojeći ITO ormarić</t>
  </si>
  <si>
    <t>Demontaža postojeće stropne rasvjete i njihovo odlaganje na lokaciju dogovorenu s investitorom. Po 3 reflektora na šini duljine cca 150cm.</t>
  </si>
  <si>
    <t xml:space="preserve">Žbukanje unutarnjih zidova od opeke produžnim mortom M-5. Žbuku izvesti potpuno ravnu, a bridove ravne i oštre. Maksimalna visina žbukanja do 3,06 m mjereno od kote gotovog poda. Stavka obuhvaća:
 - čišćenje reški
 - cementni špric 1:1
 - gruba žbuka M-5
 - fina žbuka finog sastava, samo prosijani pijesak
Kompletni rad, materijal i radna skela.
</t>
  </si>
  <si>
    <t>Dobava i ugradnja rustikalnog drvenog hrastovog poda u prostoru interpretacijskog centra. Površinska obrada lakirano polumat lakom. Daske se polaže na suhu podlogu.  U cijenu stavke uračunati postavu rostfrei ukrasne dilatacijske lajsne (l=130cm) na ulazu u prostor.</t>
  </si>
  <si>
    <t>Izrada i montaža staklene stijene (118x250cm) koja se sastoji od fiksnog dijela i zaokretnih vrata (90x250cm). Stijenu izvesti bez vidljivih dovratnika. U stavku uključiti sav potrebni okov, bravu i rukohvat. Sve prema detaljnim nacrtima. Mjere kontrolirati u naravi.</t>
  </si>
  <si>
    <t>Izrada i montaža demontažnih maski radijatora dimenzija 70x110cm (dozvoljena odstupanja max. +/- 3%). Masku izvesti iz perforiranog čeličnog lima u tankom čeličnom okviru. Maska se fiksira bočno u zid. U stavku uključiti plasifikaciju cijele maske u boji prema dogovoru s Investitorom. Sve prema detaljnim nacrtima. Mjere kontrolirati u naravi.</t>
  </si>
  <si>
    <r>
      <t>Dobava materijala, izrada, dobava/prijevoz i montaža</t>
    </r>
    <r>
      <rPr>
        <b/>
        <sz val="12"/>
        <rFont val="Calibri"/>
        <family val="2"/>
        <charset val="238"/>
        <scheme val="minor"/>
      </rPr>
      <t xml:space="preserve"> špaleta otvora staklenih vrata</t>
    </r>
    <r>
      <rPr>
        <sz val="12"/>
        <rFont val="Calibri"/>
        <family val="2"/>
        <charset val="238"/>
        <scheme val="minor"/>
      </rPr>
      <t xml:space="preserve"> na ulazu u interpretacijski centar iz compact Fundermax ploča, tip kao "MAX compact exterijer FH" ili jednakovrijedan proizvod 
_________________________</t>
    </r>
  </si>
  <si>
    <t>debljine min. d=12 mm, boja prado brown (0028NT).  Sve spojeve izvesti na "gerung" ljepljenjem ili moždanicima. Sve prema detaljnim nacrtima. Sve mjere kontrolirati u naravi. Cijena stavke uključuje sve elemente prikazane na detaljnim nacrtima, do njihove pune gotovosti.</t>
  </si>
  <si>
    <t>Odvodnik prenapona tip SPD 20kA, klasa II 1p</t>
  </si>
  <si>
    <t>Jednopolni automatski instalacijski prekidač karakteristike B10A/1p, proizvođač Schrack ili jednakovrijedni
_____________________________</t>
  </si>
  <si>
    <t>Jednopolni automatski instalacijski prekidač karakteristike B16A/1p, proizvođač Schrack ili jednakovrijedni
_____________________________</t>
  </si>
  <si>
    <t>Tropolniautomatski instalacijski prekidač karakteristike B110A/3p, proizvođač Schrack ili jednakovrijedni
_____________________________</t>
  </si>
  <si>
    <t>Ostali materijal (L1,L2,L3, N i PE sabirnice, nosači,kanalice, stopice, vijci i sl.) potreban za dovršenje stavke. Cijena komplet izvedenog razdjelnika sa montažom i spajanjem na objektu, te isporukom sheme spajanja stvarno izvedenog stanja</t>
  </si>
  <si>
    <t xml:space="preserve"> - priključnica šuko, jednostruka, 1 x 220 VAC/16 A, za podnu kutiju
tip: Plana - Vimar ili jednakovrijedno
_____________________________</t>
  </si>
  <si>
    <t>Ugradna kutija kao OBO-BETTERMAN ili jednakovrijedno GB2+P3
_____________________________</t>
  </si>
  <si>
    <t xml:space="preserve"> - priključnica šuko, jednostruka, sa zaštitnim poklopcem, 1 x 220 VAC/16 A, p/ž tip kao: Plana - Vimar ili jednakovrijedno
_____________________________</t>
  </si>
  <si>
    <t xml:space="preserve">
_____________________________</t>
  </si>
  <si>
    <t>tip: Track 3000 ili jednakovrijedno
_____________________________</t>
  </si>
  <si>
    <t>tip: GR310 ili jednakovrijedno
_____________________________</t>
  </si>
  <si>
    <t xml:space="preserve">
</t>
  </si>
  <si>
    <t>a) tipa knauf nivogran bt ili jednakovrijedni proizvod
_____________________________</t>
  </si>
  <si>
    <t xml:space="preserve">Razvodni ormar kao tip SCHRACK 3x12 DIN ili jednakovrijedni, ugraditi do postojećeg
_____________________________
</t>
  </si>
  <si>
    <t>Četveropolna strujna zaštitna sklopka tip FI 25/2/0,03 A, proizvođač  kao Schrack ili jednakovrijedni
_____________________________</t>
  </si>
  <si>
    <t xml:space="preserve">U jediničnim cijenama uračunati su svi radovi dotične stavke, s dobavom i ugradnjom potrebnog materijala i građevnih dijelova, s istovarom i uskladištenjem 
na gradilištu, sav horizontalni i vertikalni transport do radnog mjesta, kao i sva potrebna radna snaga i režijski troškovi.
</t>
  </si>
  <si>
    <t xml:space="preserve"> na PE foliju  (preklopi 10cm) ukupnoj debljini 4 cm. Postava stirodur trake uza zid, kako je to predviđeno uputama za izradu 'plivajućih podova'. Na ovaj sloj postaviti 2x 12,5mm /F145 ploča suhog estriha koji se učvršćuju na drvenu letvu. Ploče se postavljaju tako da su fuge slojeva izmaknute. Izolaciju kod 'plivajućih' podova odvajati od vertikalnih zidova sa slojem ekspandiranog i elastificiranog polistirena od 1 cm. Na ovako pripremljenu podlogu postavlja se drveni dašćani pod. Kota gotovog poda mora biti istovjetna onoj u prostoru posjetiteljskog centra. U jediničnu cijenu uključiti sav dodatni materijal potreban za izradu.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</si>
</sst>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0\ &quot;kn&quot;"/>
    <numFmt numFmtId="166" formatCode="#,##0.00\ _k_n"/>
  </numFmts>
  <fonts count="18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10"/>
      <name val="Helv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6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DINPro-Regula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>
      <alignment horizontal="left" vertical="top"/>
    </xf>
    <xf numFmtId="0" fontId="5" fillId="0" borderId="0">
      <alignment horizontal="left" vertical="top"/>
    </xf>
    <xf numFmtId="0" fontId="2" fillId="0" borderId="0"/>
    <xf numFmtId="0" fontId="2" fillId="0" borderId="0"/>
    <xf numFmtId="0" fontId="5" fillId="0" borderId="0">
      <alignment horizontal="left" vertical="top"/>
    </xf>
    <xf numFmtId="0" fontId="2" fillId="0" borderId="0"/>
    <xf numFmtId="0" fontId="4" fillId="0" borderId="0"/>
    <xf numFmtId="0" fontId="4" fillId="0" borderId="0"/>
    <xf numFmtId="0" fontId="5" fillId="0" borderId="0">
      <alignment horizontal="left" vertical="top"/>
    </xf>
    <xf numFmtId="0" fontId="4" fillId="0" borderId="0"/>
    <xf numFmtId="0" fontId="3" fillId="0" borderId="0"/>
    <xf numFmtId="0" fontId="2" fillId="0" borderId="0"/>
    <xf numFmtId="0" fontId="5" fillId="0" borderId="0">
      <alignment horizontal="left" vertical="top"/>
    </xf>
    <xf numFmtId="0" fontId="6" fillId="0" borderId="0"/>
  </cellStyleXfs>
  <cellXfs count="230">
    <xf numFmtId="0" fontId="0" fillId="0" borderId="0" xfId="0"/>
    <xf numFmtId="0" fontId="7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18" xfId="0" applyFont="1" applyBorder="1"/>
    <xf numFmtId="0" fontId="0" fillId="0" borderId="0" xfId="0" applyFont="1" applyBorder="1"/>
    <xf numFmtId="0" fontId="0" fillId="0" borderId="19" xfId="0" applyFont="1" applyBorder="1"/>
    <xf numFmtId="0" fontId="0" fillId="0" borderId="8" xfId="0" applyFont="1" applyBorder="1"/>
    <xf numFmtId="0" fontId="0" fillId="0" borderId="14" xfId="0" applyFont="1" applyBorder="1"/>
    <xf numFmtId="0" fontId="8" fillId="0" borderId="2" xfId="0" applyFont="1" applyBorder="1"/>
    <xf numFmtId="0" fontId="8" fillId="0" borderId="1" xfId="0" applyFont="1" applyBorder="1"/>
    <xf numFmtId="0" fontId="7" fillId="0" borderId="1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7" xfId="0" applyFont="1" applyBorder="1"/>
    <xf numFmtId="0" fontId="8" fillId="0" borderId="8" xfId="0" applyFont="1" applyBorder="1"/>
    <xf numFmtId="0" fontId="7" fillId="0" borderId="11" xfId="0" applyFont="1" applyBorder="1"/>
    <xf numFmtId="0" fontId="11" fillId="0" borderId="0" xfId="1" applyFont="1" applyFill="1" applyAlignment="1">
      <alignment horizontal="left" vertical="top"/>
    </xf>
    <xf numFmtId="0" fontId="12" fillId="0" borderId="6" xfId="0" applyFont="1" applyFill="1" applyBorder="1" applyAlignment="1">
      <alignment vertical="top" wrapText="1"/>
    </xf>
    <xf numFmtId="0" fontId="7" fillId="0" borderId="6" xfId="0" applyFont="1" applyBorder="1" applyAlignment="1">
      <alignment horizontal="right"/>
    </xf>
    <xf numFmtId="4" fontId="7" fillId="0" borderId="6" xfId="0" applyNumberFormat="1" applyFont="1" applyBorder="1"/>
    <xf numFmtId="0" fontId="7" fillId="0" borderId="12" xfId="0" applyFont="1" applyBorder="1"/>
    <xf numFmtId="0" fontId="7" fillId="0" borderId="18" xfId="0" applyFont="1" applyBorder="1" applyAlignment="1">
      <alignment horizontal="right"/>
    </xf>
    <xf numFmtId="4" fontId="7" fillId="0" borderId="18" xfId="0" applyNumberFormat="1" applyFont="1" applyBorder="1"/>
    <xf numFmtId="4" fontId="7" fillId="0" borderId="11" xfId="0" applyNumberFormat="1" applyFont="1" applyBorder="1"/>
    <xf numFmtId="0" fontId="0" fillId="0" borderId="18" xfId="0" applyFont="1" applyBorder="1" applyAlignment="1"/>
    <xf numFmtId="0" fontId="7" fillId="0" borderId="6" xfId="0" applyFont="1" applyBorder="1" applyAlignment="1"/>
    <xf numFmtId="0" fontId="7" fillId="0" borderId="0" xfId="0" applyFont="1" applyAlignment="1"/>
    <xf numFmtId="0" fontId="11" fillId="0" borderId="1" xfId="1" applyFont="1" applyFill="1" applyBorder="1" applyAlignment="1">
      <alignment horizontal="left" vertical="top"/>
    </xf>
    <xf numFmtId="0" fontId="8" fillId="0" borderId="0" xfId="0" applyFont="1" applyBorder="1"/>
    <xf numFmtId="0" fontId="7" fillId="0" borderId="19" xfId="0" applyFont="1" applyBorder="1"/>
    <xf numFmtId="0" fontId="11" fillId="0" borderId="0" xfId="1" applyFont="1" applyFill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4" fontId="7" fillId="0" borderId="16" xfId="0" applyNumberFormat="1" applyFont="1" applyBorder="1"/>
    <xf numFmtId="2" fontId="11" fillId="0" borderId="11" xfId="1" applyNumberFormat="1" applyFont="1" applyBorder="1" applyAlignment="1">
      <alignment horizontal="left" vertical="top"/>
    </xf>
    <xf numFmtId="4" fontId="7" fillId="0" borderId="7" xfId="0" applyNumberFormat="1" applyFont="1" applyBorder="1"/>
    <xf numFmtId="0" fontId="7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/>
    <xf numFmtId="49" fontId="11" fillId="0" borderId="2" xfId="1" applyNumberFormat="1" applyFont="1" applyFill="1" applyBorder="1" applyAlignment="1">
      <alignment horizontal="center" vertical="top"/>
    </xf>
    <xf numFmtId="0" fontId="12" fillId="0" borderId="4" xfId="2" applyFont="1" applyBorder="1" applyAlignment="1">
      <alignment horizontal="left" vertical="top" wrapText="1"/>
    </xf>
    <xf numFmtId="49" fontId="11" fillId="0" borderId="18" xfId="1" applyNumberFormat="1" applyFont="1" applyFill="1" applyBorder="1" applyAlignment="1">
      <alignment horizontal="center" vertical="top"/>
    </xf>
    <xf numFmtId="0" fontId="12" fillId="0" borderId="0" xfId="2" applyFont="1" applyBorder="1" applyAlignment="1">
      <alignment horizontal="left" vertical="top" wrapText="1"/>
    </xf>
    <xf numFmtId="0" fontId="7" fillId="0" borderId="12" xfId="0" applyFont="1" applyBorder="1" applyAlignment="1">
      <alignment horizontal="right"/>
    </xf>
    <xf numFmtId="2" fontId="11" fillId="0" borderId="18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justify" vertical="top" wrapText="1"/>
    </xf>
    <xf numFmtId="166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49" fontId="11" fillId="0" borderId="17" xfId="1" applyNumberFormat="1" applyFont="1" applyFill="1" applyBorder="1" applyAlignment="1">
      <alignment horizontal="center" vertical="top"/>
    </xf>
    <xf numFmtId="0" fontId="11" fillId="0" borderId="21" xfId="1" applyFont="1" applyFill="1" applyBorder="1" applyAlignment="1">
      <alignment horizontal="left" vertical="top"/>
    </xf>
    <xf numFmtId="0" fontId="11" fillId="0" borderId="21" xfId="1" applyFont="1" applyFill="1" applyBorder="1" applyAlignment="1">
      <alignment horizontal="justify" vertical="top"/>
    </xf>
    <xf numFmtId="0" fontId="11" fillId="0" borderId="21" xfId="1" applyFont="1" applyFill="1" applyBorder="1" applyAlignment="1">
      <alignment horizontal="right"/>
    </xf>
    <xf numFmtId="164" fontId="13" fillId="0" borderId="21" xfId="1" applyNumberFormat="1" applyFont="1" applyFill="1" applyBorder="1" applyAlignment="1"/>
    <xf numFmtId="164" fontId="11" fillId="0" borderId="5" xfId="1" applyNumberFormat="1" applyFont="1" applyFill="1" applyBorder="1" applyAlignment="1"/>
    <xf numFmtId="164" fontId="13" fillId="0" borderId="0" xfId="1" applyNumberFormat="1" applyFont="1" applyFill="1" applyBorder="1" applyAlignment="1"/>
    <xf numFmtId="164" fontId="11" fillId="0" borderId="6" xfId="1" applyNumberFormat="1" applyFont="1" applyFill="1" applyBorder="1" applyAlignment="1"/>
    <xf numFmtId="49" fontId="11" fillId="0" borderId="19" xfId="1" applyNumberFormat="1" applyFont="1" applyFill="1" applyBorder="1" applyAlignment="1">
      <alignment horizontal="center" vertical="top"/>
    </xf>
    <xf numFmtId="49" fontId="11" fillId="0" borderId="12" xfId="1" applyNumberFormat="1" applyFont="1" applyFill="1" applyBorder="1" applyAlignment="1">
      <alignment horizontal="center" vertical="top"/>
    </xf>
    <xf numFmtId="0" fontId="11" fillId="0" borderId="8" xfId="2" applyFont="1" applyBorder="1" applyAlignment="1">
      <alignment horizontal="left" vertical="top" wrapText="1"/>
    </xf>
    <xf numFmtId="4" fontId="7" fillId="0" borderId="14" xfId="0" applyNumberFormat="1" applyFont="1" applyBorder="1"/>
    <xf numFmtId="49" fontId="11" fillId="0" borderId="15" xfId="1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right"/>
    </xf>
    <xf numFmtId="4" fontId="7" fillId="0" borderId="13" xfId="0" applyNumberFormat="1" applyFont="1" applyBorder="1"/>
    <xf numFmtId="4" fontId="7" fillId="0" borderId="9" xfId="0" applyNumberFormat="1" applyFont="1" applyBorder="1"/>
    <xf numFmtId="49" fontId="11" fillId="0" borderId="0" xfId="1" applyNumberFormat="1" applyFont="1" applyFill="1" applyBorder="1" applyAlignment="1">
      <alignment horizontal="center" vertical="top"/>
    </xf>
    <xf numFmtId="0" fontId="11" fillId="0" borderId="0" xfId="2" applyFont="1" applyBorder="1" applyAlignment="1">
      <alignment horizontal="left" wrapText="1"/>
    </xf>
    <xf numFmtId="4" fontId="7" fillId="0" borderId="0" xfId="0" applyNumberFormat="1" applyFont="1" applyBorder="1"/>
    <xf numFmtId="49" fontId="7" fillId="0" borderId="2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0" fontId="7" fillId="0" borderId="8" xfId="0" applyFont="1" applyBorder="1" applyAlignment="1">
      <alignment vertical="top" wrapText="1"/>
    </xf>
    <xf numFmtId="4" fontId="7" fillId="0" borderId="12" xfId="0" applyNumberFormat="1" applyFont="1" applyBorder="1"/>
    <xf numFmtId="49" fontId="7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1" fillId="0" borderId="11" xfId="1" applyNumberFormat="1" applyFont="1" applyFill="1" applyBorder="1" applyAlignment="1">
      <alignment horizontal="center" vertical="top"/>
    </xf>
    <xf numFmtId="0" fontId="11" fillId="0" borderId="0" xfId="2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2" fillId="0" borderId="18" xfId="2" applyFont="1" applyBorder="1" applyAlignment="1">
      <alignment horizontal="left" vertical="top" wrapText="1"/>
    </xf>
    <xf numFmtId="0" fontId="7" fillId="0" borderId="20" xfId="0" applyFont="1" applyBorder="1" applyAlignment="1">
      <alignment horizontal="right"/>
    </xf>
    <xf numFmtId="49" fontId="8" fillId="0" borderId="18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left" vertical="top"/>
    </xf>
    <xf numFmtId="0" fontId="7" fillId="0" borderId="14" xfId="0" applyFont="1" applyBorder="1" applyAlignment="1">
      <alignment vertical="top" wrapText="1"/>
    </xf>
    <xf numFmtId="0" fontId="0" fillId="0" borderId="0" xfId="0" applyFont="1" applyBorder="1" applyAlignment="1"/>
    <xf numFmtId="0" fontId="11" fillId="0" borderId="0" xfId="1" applyNumberFormat="1" applyFont="1" applyBorder="1" applyAlignment="1">
      <alignment horizontal="justify" vertical="top" wrapText="1"/>
    </xf>
    <xf numFmtId="0" fontId="12" fillId="0" borderId="10" xfId="2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49" fontId="7" fillId="0" borderId="12" xfId="0" applyNumberFormat="1" applyFont="1" applyBorder="1" applyAlignment="1">
      <alignment horizontal="left" vertical="top"/>
    </xf>
    <xf numFmtId="2" fontId="12" fillId="0" borderId="18" xfId="1" applyNumberFormat="1" applyFont="1" applyFill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49" fontId="11" fillId="0" borderId="0" xfId="1" applyNumberFormat="1" applyFont="1" applyFill="1" applyBorder="1" applyAlignment="1">
      <alignment horizontal="right" vertical="top"/>
    </xf>
    <xf numFmtId="49" fontId="8" fillId="0" borderId="20" xfId="0" applyNumberFormat="1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4" fontId="7" fillId="0" borderId="3" xfId="0" applyNumberFormat="1" applyFont="1" applyBorder="1"/>
    <xf numFmtId="0" fontId="8" fillId="0" borderId="13" xfId="0" applyFont="1" applyBorder="1"/>
    <xf numFmtId="0" fontId="11" fillId="0" borderId="13" xfId="1" applyFont="1" applyBorder="1" applyAlignment="1">
      <alignment horizontal="right"/>
    </xf>
    <xf numFmtId="164" fontId="11" fillId="0" borderId="13" xfId="1" applyNumberFormat="1" applyFont="1" applyBorder="1" applyAlignment="1">
      <alignment horizontal="right"/>
    </xf>
    <xf numFmtId="164" fontId="11" fillId="0" borderId="13" xfId="1" applyNumberFormat="1" applyFont="1" applyBorder="1"/>
    <xf numFmtId="165" fontId="11" fillId="0" borderId="13" xfId="1" applyNumberFormat="1" applyFont="1" applyBorder="1"/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1" fillId="0" borderId="14" xfId="1" applyFont="1" applyBorder="1" applyAlignment="1">
      <alignment horizontal="right"/>
    </xf>
    <xf numFmtId="164" fontId="11" fillId="0" borderId="14" xfId="1" applyNumberFormat="1" applyFont="1" applyBorder="1" applyAlignment="1">
      <alignment horizontal="right"/>
    </xf>
    <xf numFmtId="4" fontId="7" fillId="0" borderId="10" xfId="0" applyNumberFormat="1" applyFont="1" applyBorder="1"/>
    <xf numFmtId="0" fontId="7" fillId="0" borderId="23" xfId="0" applyFont="1" applyBorder="1"/>
    <xf numFmtId="4" fontId="7" fillId="0" borderId="4" xfId="0" applyNumberFormat="1" applyFont="1" applyBorder="1"/>
    <xf numFmtId="49" fontId="8" fillId="0" borderId="4" xfId="0" applyNumberFormat="1" applyFont="1" applyBorder="1" applyAlignment="1">
      <alignment horizontal="left" vertical="top"/>
    </xf>
    <xf numFmtId="0" fontId="12" fillId="0" borderId="8" xfId="2" applyFont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center" vertical="top"/>
    </xf>
    <xf numFmtId="0" fontId="11" fillId="0" borderId="1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49" fontId="11" fillId="0" borderId="10" xfId="1" applyNumberFormat="1" applyFont="1" applyFill="1" applyBorder="1" applyAlignment="1">
      <alignment horizontal="center" vertical="top"/>
    </xf>
    <xf numFmtId="4" fontId="7" fillId="0" borderId="1" xfId="0" applyNumberFormat="1" applyFont="1" applyBorder="1"/>
    <xf numFmtId="49" fontId="7" fillId="0" borderId="10" xfId="0" applyNumberFormat="1" applyFont="1" applyBorder="1" applyAlignment="1">
      <alignment horizontal="center"/>
    </xf>
    <xf numFmtId="0" fontId="8" fillId="0" borderId="8" xfId="0" applyFont="1" applyBorder="1" applyAlignment="1">
      <alignment vertical="top" wrapText="1"/>
    </xf>
    <xf numFmtId="49" fontId="11" fillId="0" borderId="20" xfId="1" applyNumberFormat="1" applyFont="1" applyFill="1" applyBorder="1" applyAlignment="1">
      <alignment horizontal="right" vertical="top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13" xfId="1" applyNumberFormat="1" applyFont="1" applyBorder="1" applyAlignment="1">
      <alignment horizontal="justify" vertical="top" wrapText="1"/>
    </xf>
    <xf numFmtId="0" fontId="12" fillId="0" borderId="20" xfId="1" applyFont="1" applyBorder="1"/>
    <xf numFmtId="0" fontId="12" fillId="0" borderId="4" xfId="1" applyFont="1" applyBorder="1" applyAlignment="1">
      <alignment horizontal="justify" vertical="top" wrapText="1"/>
    </xf>
    <xf numFmtId="0" fontId="12" fillId="0" borderId="4" xfId="1" applyFont="1" applyFill="1" applyBorder="1" applyAlignment="1">
      <alignment horizontal="left"/>
    </xf>
    <xf numFmtId="0" fontId="12" fillId="0" borderId="4" xfId="1" applyFont="1" applyBorder="1" applyAlignment="1">
      <alignment horizontal="right"/>
    </xf>
    <xf numFmtId="164" fontId="12" fillId="0" borderId="4" xfId="1" applyNumberFormat="1" applyFont="1" applyBorder="1" applyAlignment="1">
      <alignment horizontal="right"/>
    </xf>
    <xf numFmtId="164" fontId="12" fillId="0" borderId="4" xfId="1" applyNumberFormat="1" applyFont="1" applyBorder="1"/>
    <xf numFmtId="165" fontId="12" fillId="0" borderId="16" xfId="1" applyNumberFormat="1" applyFont="1" applyBorder="1"/>
    <xf numFmtId="0" fontId="11" fillId="0" borderId="20" xfId="1" applyFont="1" applyBorder="1"/>
    <xf numFmtId="0" fontId="11" fillId="0" borderId="14" xfId="1" applyFont="1" applyFill="1" applyBorder="1" applyAlignment="1">
      <alignment horizontal="left"/>
    </xf>
    <xf numFmtId="0" fontId="11" fillId="0" borderId="4" xfId="1" applyFont="1" applyBorder="1" applyAlignment="1">
      <alignment horizontal="justify" vertical="top" wrapText="1"/>
    </xf>
    <xf numFmtId="164" fontId="11" fillId="0" borderId="14" xfId="1" applyNumberFormat="1" applyFont="1" applyBorder="1" applyAlignment="1">
      <alignment horizontal="center"/>
    </xf>
    <xf numFmtId="165" fontId="11" fillId="0" borderId="16" xfId="1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8" fillId="0" borderId="22" xfId="0" applyFont="1" applyBorder="1"/>
    <xf numFmtId="0" fontId="11" fillId="0" borderId="23" xfId="1" applyFont="1" applyFill="1" applyBorder="1" applyAlignment="1">
      <alignment horizontal="left"/>
    </xf>
    <xf numFmtId="0" fontId="0" fillId="0" borderId="15" xfId="0" applyFont="1" applyBorder="1"/>
    <xf numFmtId="0" fontId="0" fillId="0" borderId="10" xfId="0" applyFont="1" applyBorder="1"/>
    <xf numFmtId="0" fontId="0" fillId="0" borderId="9" xfId="0" applyFont="1" applyBorder="1"/>
    <xf numFmtId="0" fontId="7" fillId="0" borderId="18" xfId="0" applyNumberFormat="1" applyFont="1" applyBorder="1" applyAlignment="1">
      <alignment horizontal="right"/>
    </xf>
    <xf numFmtId="0" fontId="12" fillId="0" borderId="10" xfId="2" applyFont="1" applyBorder="1" applyAlignment="1">
      <alignment horizontal="left" vertical="top" wrapText="1"/>
    </xf>
    <xf numFmtId="0" fontId="0" fillId="0" borderId="0" xfId="0" applyFont="1" applyBorder="1" applyAlignment="1"/>
    <xf numFmtId="165" fontId="7" fillId="0" borderId="12" xfId="0" applyNumberFormat="1" applyFont="1" applyBorder="1"/>
    <xf numFmtId="49" fontId="11" fillId="0" borderId="13" xfId="1" applyNumberFormat="1" applyFont="1" applyFill="1" applyBorder="1" applyAlignment="1">
      <alignment horizontal="center" vertical="top"/>
    </xf>
    <xf numFmtId="0" fontId="7" fillId="0" borderId="13" xfId="0" applyFont="1" applyBorder="1"/>
    <xf numFmtId="165" fontId="7" fillId="0" borderId="6" xfId="0" applyNumberFormat="1" applyFont="1" applyBorder="1"/>
    <xf numFmtId="165" fontId="7" fillId="0" borderId="7" xfId="0" applyNumberFormat="1" applyFont="1" applyBorder="1"/>
    <xf numFmtId="165" fontId="7" fillId="0" borderId="9" xfId="0" applyNumberFormat="1" applyFont="1" applyBorder="1"/>
    <xf numFmtId="49" fontId="11" fillId="0" borderId="4" xfId="1" applyNumberFormat="1" applyFont="1" applyFill="1" applyBorder="1" applyAlignment="1">
      <alignment horizontal="right" vertical="top"/>
    </xf>
    <xf numFmtId="165" fontId="7" fillId="0" borderId="11" xfId="0" applyNumberFormat="1" applyFont="1" applyBorder="1"/>
    <xf numFmtId="165" fontId="7" fillId="0" borderId="13" xfId="0" applyNumberFormat="1" applyFont="1" applyBorder="1"/>
    <xf numFmtId="49" fontId="11" fillId="0" borderId="20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165" fontId="7" fillId="0" borderId="14" xfId="0" applyNumberFormat="1" applyFont="1" applyBorder="1"/>
    <xf numFmtId="165" fontId="7" fillId="0" borderId="3" xfId="0" applyNumberFormat="1" applyFont="1" applyBorder="1"/>
    <xf numFmtId="49" fontId="11" fillId="0" borderId="2" xfId="1" applyNumberFormat="1" applyFont="1" applyFill="1" applyBorder="1" applyAlignment="1">
      <alignment horizontal="right" vertical="top"/>
    </xf>
    <xf numFmtId="49" fontId="11" fillId="0" borderId="1" xfId="1" applyNumberFormat="1" applyFont="1" applyFill="1" applyBorder="1" applyAlignment="1">
      <alignment horizontal="right" vertical="top"/>
    </xf>
    <xf numFmtId="49" fontId="7" fillId="0" borderId="11" xfId="0" applyNumberFormat="1" applyFont="1" applyBorder="1" applyAlignment="1">
      <alignment horizontal="left" vertical="top"/>
    </xf>
    <xf numFmtId="165" fontId="7" fillId="0" borderId="0" xfId="0" applyNumberFormat="1" applyFont="1"/>
    <xf numFmtId="2" fontId="11" fillId="0" borderId="12" xfId="1" applyNumberFormat="1" applyFont="1" applyBorder="1" applyAlignment="1">
      <alignment horizontal="left" vertical="top"/>
    </xf>
    <xf numFmtId="0" fontId="11" fillId="0" borderId="8" xfId="1" applyFont="1" applyFill="1" applyBorder="1" applyAlignment="1">
      <alignment horizontal="left" vertical="top"/>
    </xf>
    <xf numFmtId="0" fontId="12" fillId="0" borderId="7" xfId="0" applyFont="1" applyFill="1" applyBorder="1" applyAlignment="1">
      <alignment vertical="top" wrapText="1"/>
    </xf>
    <xf numFmtId="0" fontId="7" fillId="0" borderId="7" xfId="0" applyFont="1" applyBorder="1" applyAlignment="1">
      <alignment horizontal="right"/>
    </xf>
    <xf numFmtId="0" fontId="11" fillId="0" borderId="1" xfId="1" applyFont="1" applyFill="1" applyBorder="1" applyAlignment="1">
      <alignment horizontal="left"/>
    </xf>
    <xf numFmtId="0" fontId="8" fillId="0" borderId="17" xfId="0" applyFont="1" applyBorder="1"/>
    <xf numFmtId="0" fontId="8" fillId="0" borderId="21" xfId="0" applyFont="1" applyBorder="1"/>
    <xf numFmtId="0" fontId="11" fillId="0" borderId="21" xfId="1" applyFont="1" applyFill="1" applyBorder="1" applyAlignment="1">
      <alignment horizontal="left"/>
    </xf>
    <xf numFmtId="0" fontId="7" fillId="0" borderId="21" xfId="0" applyFont="1" applyBorder="1"/>
    <xf numFmtId="0" fontId="7" fillId="0" borderId="5" xfId="0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0" fontId="12" fillId="0" borderId="0" xfId="1" applyNumberFormat="1" applyFont="1" applyBorder="1" applyAlignment="1">
      <alignment horizontal="justify" vertical="top" wrapText="1"/>
    </xf>
    <xf numFmtId="0" fontId="17" fillId="0" borderId="12" xfId="0" applyFont="1" applyBorder="1"/>
    <xf numFmtId="0" fontId="0" fillId="0" borderId="0" xfId="0" applyFont="1" applyBorder="1" applyAlignment="1"/>
    <xf numFmtId="2" fontId="11" fillId="0" borderId="14" xfId="1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/>
    </xf>
    <xf numFmtId="0" fontId="12" fillId="0" borderId="16" xfId="0" applyFont="1" applyFill="1" applyBorder="1" applyAlignment="1">
      <alignment vertical="top" wrapText="1"/>
    </xf>
    <xf numFmtId="0" fontId="7" fillId="0" borderId="16" xfId="0" applyFont="1" applyBorder="1"/>
    <xf numFmtId="0" fontId="7" fillId="0" borderId="14" xfId="0" applyFont="1" applyBorder="1"/>
    <xf numFmtId="0" fontId="7" fillId="0" borderId="16" xfId="0" applyFont="1" applyBorder="1" applyAlignment="1">
      <alignment horizontal="right"/>
    </xf>
    <xf numFmtId="2" fontId="11" fillId="0" borderId="0" xfId="1" applyNumberFormat="1" applyFont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7" fillId="0" borderId="18" xfId="0" applyFont="1" applyBorder="1"/>
    <xf numFmtId="0" fontId="17" fillId="0" borderId="14" xfId="0" applyFont="1" applyBorder="1"/>
    <xf numFmtId="0" fontId="11" fillId="0" borderId="1" xfId="2" applyFont="1" applyBorder="1" applyAlignment="1">
      <alignment horizontal="left" vertical="top" wrapText="1"/>
    </xf>
    <xf numFmtId="165" fontId="8" fillId="0" borderId="24" xfId="0" applyNumberFormat="1" applyFont="1" applyBorder="1"/>
    <xf numFmtId="165" fontId="7" fillId="0" borderId="18" xfId="0" applyNumberFormat="1" applyFont="1" applyBorder="1"/>
    <xf numFmtId="165" fontId="0" fillId="0" borderId="9" xfId="0" applyNumberFormat="1" applyFont="1" applyBorder="1"/>
    <xf numFmtId="165" fontId="7" fillId="0" borderId="0" xfId="0" applyNumberFormat="1" applyFont="1" applyAlignment="1">
      <alignment horizontal="right" vertical="top"/>
    </xf>
    <xf numFmtId="165" fontId="11" fillId="0" borderId="4" xfId="0" applyNumberFormat="1" applyFont="1" applyFill="1" applyBorder="1" applyAlignment="1">
      <alignment horizontal="right" vertical="top"/>
    </xf>
    <xf numFmtId="0" fontId="11" fillId="0" borderId="10" xfId="2" applyFont="1" applyBorder="1" applyAlignment="1">
      <alignment horizontal="left" vertical="top" wrapText="1"/>
    </xf>
    <xf numFmtId="49" fontId="11" fillId="0" borderId="4" xfId="1" applyNumberFormat="1" applyFont="1" applyFill="1" applyBorder="1" applyAlignment="1">
      <alignment horizontal="center" vertical="top"/>
    </xf>
    <xf numFmtId="165" fontId="8" fillId="0" borderId="3" xfId="0" applyNumberFormat="1" applyFont="1" applyBorder="1"/>
    <xf numFmtId="0" fontId="12" fillId="0" borderId="4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165" fontId="11" fillId="0" borderId="24" xfId="0" applyNumberFormat="1" applyFont="1" applyBorder="1"/>
    <xf numFmtId="2" fontId="11" fillId="0" borderId="20" xfId="1" applyNumberFormat="1" applyFont="1" applyBorder="1" applyAlignment="1">
      <alignment horizontal="left" vertical="top"/>
    </xf>
    <xf numFmtId="0" fontId="11" fillId="0" borderId="20" xfId="1" applyFont="1" applyFill="1" applyBorder="1" applyAlignment="1">
      <alignment horizontal="left" vertical="top"/>
    </xf>
    <xf numFmtId="0" fontId="7" fillId="0" borderId="20" xfId="0" applyFont="1" applyBorder="1"/>
    <xf numFmtId="2" fontId="7" fillId="0" borderId="7" xfId="0" applyNumberFormat="1" applyFont="1" applyBorder="1"/>
    <xf numFmtId="165" fontId="12" fillId="0" borderId="0" xfId="0" applyNumberFormat="1" applyFont="1" applyFill="1" applyBorder="1" applyAlignment="1">
      <alignment horizontal="right" vertical="top"/>
    </xf>
    <xf numFmtId="0" fontId="7" fillId="0" borderId="8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horizontal="justify" vertical="top"/>
    </xf>
    <xf numFmtId="0" fontId="0" fillId="0" borderId="1" xfId="0" applyFont="1" applyBorder="1" applyAlignment="1"/>
    <xf numFmtId="0" fontId="0" fillId="0" borderId="3" xfId="0" applyFont="1" applyBorder="1" applyAlignment="1"/>
    <xf numFmtId="0" fontId="11" fillId="0" borderId="0" xfId="1" applyFont="1" applyFill="1" applyBorder="1" applyAlignment="1">
      <alignment horizontal="justify" vertical="top"/>
    </xf>
    <xf numFmtId="0" fontId="0" fillId="0" borderId="0" xfId="0" applyFont="1" applyBorder="1" applyAlignment="1"/>
    <xf numFmtId="0" fontId="11" fillId="0" borderId="1" xfId="2" applyFont="1" applyBorder="1" applyAlignment="1">
      <alignment horizontal="left" wrapText="1"/>
    </xf>
    <xf numFmtId="0" fontId="11" fillId="0" borderId="1" xfId="2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165" fontId="7" fillId="0" borderId="16" xfId="0" applyNumberFormat="1" applyFont="1" applyBorder="1"/>
  </cellXfs>
  <cellStyles count="19">
    <cellStyle name="Comma 2" xfId="4"/>
    <cellStyle name="Excel Built-in Normal" xfId="2"/>
    <cellStyle name="Normal" xfId="0" builtinId="0"/>
    <cellStyle name="Normal 16" xfId="5"/>
    <cellStyle name="Normal 17" xfId="6"/>
    <cellStyle name="Normal 2" xfId="1"/>
    <cellStyle name="Normal 2 2" xfId="7"/>
    <cellStyle name="Normal 2 3" xfId="8"/>
    <cellStyle name="Normal 21" xfId="9"/>
    <cellStyle name="Normal 3" xfId="10"/>
    <cellStyle name="Normal 35" xfId="11"/>
    <cellStyle name="Normal 38" xfId="12"/>
    <cellStyle name="Normal 4" xfId="13"/>
    <cellStyle name="Normal 42" xfId="14"/>
    <cellStyle name="Normal 47" xfId="15"/>
    <cellStyle name="Normal 49" xfId="3"/>
    <cellStyle name="Normal 50" xfId="16"/>
    <cellStyle name="Normal 9" xfId="17"/>
    <cellStyle name="Style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zoomScaleNormal="100" workbookViewId="0">
      <selection activeCell="F34" sqref="F34"/>
    </sheetView>
  </sheetViews>
  <sheetFormatPr defaultColWidth="9.140625" defaultRowHeight="15"/>
  <cols>
    <col min="1" max="16384" width="9.140625" style="2"/>
  </cols>
  <sheetData>
    <row r="1" spans="1:1" ht="15.75">
      <c r="A1" s="3" t="s">
        <v>20</v>
      </c>
    </row>
    <row r="2" spans="1:1">
      <c r="A2" s="4" t="s">
        <v>21</v>
      </c>
    </row>
    <row r="3" spans="1:1">
      <c r="A3" s="4" t="s">
        <v>22</v>
      </c>
    </row>
    <row r="4" spans="1:1">
      <c r="A4" s="5"/>
    </row>
    <row r="5" spans="1:1">
      <c r="A5" s="5"/>
    </row>
    <row r="6" spans="1:1" ht="15.75">
      <c r="A6" s="3" t="s">
        <v>23</v>
      </c>
    </row>
    <row r="7" spans="1:1" ht="15.75">
      <c r="A7" s="6" t="s">
        <v>68</v>
      </c>
    </row>
    <row r="8" spans="1:1" ht="15.75">
      <c r="A8" s="6" t="s">
        <v>69</v>
      </c>
    </row>
    <row r="9" spans="1:1">
      <c r="A9" s="4"/>
    </row>
    <row r="11" spans="1:1" ht="15.75">
      <c r="A11" s="3" t="s">
        <v>48</v>
      </c>
    </row>
    <row r="12" spans="1:1" ht="15.75">
      <c r="A12" s="6" t="s">
        <v>70</v>
      </c>
    </row>
    <row r="13" spans="1:1" ht="15.75">
      <c r="A13" s="6"/>
    </row>
    <row r="14" spans="1:1">
      <c r="A14" s="4"/>
    </row>
    <row r="15" spans="1:1" ht="15.75">
      <c r="A15" s="3" t="s">
        <v>67</v>
      </c>
    </row>
    <row r="16" spans="1:1" ht="15.75">
      <c r="A16" s="3" t="s">
        <v>53</v>
      </c>
    </row>
    <row r="17" spans="1:5">
      <c r="A17" s="4"/>
    </row>
    <row r="18" spans="1:5">
      <c r="A18" s="4"/>
    </row>
    <row r="19" spans="1:5">
      <c r="A19" s="4"/>
    </row>
    <row r="20" spans="1:5">
      <c r="A20" s="4"/>
    </row>
    <row r="21" spans="1:5">
      <c r="A21" s="4"/>
    </row>
    <row r="22" spans="1:5" ht="15.75">
      <c r="A22" s="3" t="s">
        <v>24</v>
      </c>
    </row>
    <row r="23" spans="1:5" ht="15.75">
      <c r="A23" s="3" t="s">
        <v>36</v>
      </c>
    </row>
    <row r="24" spans="1:5">
      <c r="A24" s="150" t="s">
        <v>47</v>
      </c>
      <c r="B24" s="151"/>
      <c r="C24" s="151"/>
      <c r="D24" s="151"/>
      <c r="E24" s="151"/>
    </row>
    <row r="25" spans="1:5">
      <c r="A25" s="7"/>
    </row>
    <row r="26" spans="1:5">
      <c r="A26" s="7"/>
    </row>
    <row r="27" spans="1:5">
      <c r="A27" s="7"/>
    </row>
    <row r="28" spans="1:5">
      <c r="A28" s="7"/>
    </row>
    <row r="30" spans="1:5" ht="15.75">
      <c r="A30" s="3" t="s">
        <v>25</v>
      </c>
    </row>
    <row r="31" spans="1:5">
      <c r="A31" s="4" t="s">
        <v>26</v>
      </c>
    </row>
    <row r="32" spans="1:5">
      <c r="A32" s="4" t="s">
        <v>27</v>
      </c>
    </row>
    <row r="33" spans="1:1">
      <c r="A33" s="4"/>
    </row>
    <row r="34" spans="1:1">
      <c r="A34" s="4"/>
    </row>
    <row r="35" spans="1:1" ht="15.75">
      <c r="A35" s="3" t="s">
        <v>28</v>
      </c>
    </row>
    <row r="36" spans="1:1">
      <c r="A36" s="4" t="s">
        <v>29</v>
      </c>
    </row>
    <row r="37" spans="1:1">
      <c r="A37" s="4" t="s">
        <v>30</v>
      </c>
    </row>
    <row r="38" spans="1:1">
      <c r="A38" s="4" t="s">
        <v>35</v>
      </c>
    </row>
    <row r="39" spans="1:1">
      <c r="A39" s="4" t="s">
        <v>140</v>
      </c>
    </row>
    <row r="40" spans="1:1">
      <c r="A40" s="4"/>
    </row>
    <row r="41" spans="1:1">
      <c r="A41" s="8" t="s">
        <v>31</v>
      </c>
    </row>
    <row r="42" spans="1:1">
      <c r="A42" s="4" t="s">
        <v>32</v>
      </c>
    </row>
    <row r="43" spans="1:1">
      <c r="A43" s="4" t="s">
        <v>33</v>
      </c>
    </row>
    <row r="44" spans="1:1">
      <c r="A44" s="4"/>
    </row>
    <row r="45" spans="1:1">
      <c r="A45" s="4"/>
    </row>
    <row r="46" spans="1:1" ht="15.75">
      <c r="A46" s="3" t="s">
        <v>34</v>
      </c>
    </row>
    <row r="47" spans="1:1">
      <c r="A47" s="4" t="s">
        <v>26</v>
      </c>
    </row>
  </sheetData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="80" zoomScaleNormal="68" zoomScalePageLayoutView="80" workbookViewId="0">
      <selection activeCell="C8" sqref="C8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3.5703125" style="1" customWidth="1"/>
    <col min="4" max="4" width="7.28515625" style="1" customWidth="1"/>
    <col min="5" max="5" width="6.7109375" style="1" customWidth="1"/>
    <col min="6" max="6" width="14.42578125" style="1" customWidth="1"/>
    <col min="7" max="7" width="16.5703125" style="1" customWidth="1"/>
    <col min="8" max="16384" width="9.140625" style="1"/>
  </cols>
  <sheetData>
    <row r="1" spans="1:7" ht="16.5" thickBot="1"/>
    <row r="2" spans="1:7" ht="16.5" thickBot="1">
      <c r="A2" s="14" t="s">
        <v>123</v>
      </c>
      <c r="B2" s="15"/>
      <c r="C2" s="181" t="s">
        <v>120</v>
      </c>
      <c r="D2" s="16"/>
      <c r="E2" s="16"/>
      <c r="F2" s="16"/>
      <c r="G2" s="17"/>
    </row>
    <row r="3" spans="1:7">
      <c r="A3" s="182"/>
      <c r="B3" s="183"/>
      <c r="C3" s="184"/>
      <c r="D3" s="185"/>
      <c r="E3" s="185"/>
      <c r="F3" s="185"/>
      <c r="G3" s="186"/>
    </row>
    <row r="4" spans="1:7">
      <c r="A4" s="113" t="s">
        <v>1</v>
      </c>
      <c r="B4" s="113" t="s">
        <v>2</v>
      </c>
      <c r="C4" s="137" t="s">
        <v>3</v>
      </c>
      <c r="D4" s="114" t="s">
        <v>4</v>
      </c>
      <c r="E4" s="115" t="s">
        <v>5</v>
      </c>
      <c r="F4" s="116" t="s">
        <v>12</v>
      </c>
      <c r="G4" s="117" t="s">
        <v>13</v>
      </c>
    </row>
    <row r="5" spans="1:7">
      <c r="A5" s="13"/>
      <c r="B5" s="2"/>
      <c r="C5" s="19"/>
      <c r="D5" s="19"/>
      <c r="E5" s="23"/>
      <c r="F5" s="19"/>
      <c r="G5" s="19"/>
    </row>
    <row r="6" spans="1:7" ht="48.75" customHeight="1">
      <c r="A6" s="43" t="s">
        <v>123</v>
      </c>
      <c r="B6" s="24" t="s">
        <v>0</v>
      </c>
      <c r="C6" s="25" t="s">
        <v>121</v>
      </c>
      <c r="D6" s="19"/>
      <c r="E6" s="23"/>
      <c r="F6" s="19"/>
      <c r="G6" s="19"/>
    </row>
    <row r="7" spans="1:7" ht="18.75" customHeight="1">
      <c r="A7" s="177"/>
      <c r="B7" s="178"/>
      <c r="C7" s="179"/>
      <c r="D7" s="180" t="s">
        <v>146</v>
      </c>
      <c r="E7" s="28">
        <v>1</v>
      </c>
      <c r="F7" s="164"/>
      <c r="G7" s="164">
        <f>E7*F7</f>
        <v>0</v>
      </c>
    </row>
    <row r="8" spans="1:7" ht="152.25" customHeight="1">
      <c r="A8" s="214" t="s">
        <v>123</v>
      </c>
      <c r="B8" s="215" t="s">
        <v>6</v>
      </c>
      <c r="C8" s="211" t="s">
        <v>156</v>
      </c>
      <c r="D8" s="96"/>
      <c r="E8" s="216"/>
      <c r="F8" s="216"/>
      <c r="G8" s="196"/>
    </row>
    <row r="9" spans="1:7">
      <c r="A9" s="43"/>
      <c r="B9" s="38"/>
      <c r="C9" s="199"/>
      <c r="D9" s="45"/>
      <c r="E9" s="23"/>
      <c r="F9" s="23"/>
      <c r="G9" s="19"/>
    </row>
    <row r="10" spans="1:7" ht="170.25" customHeight="1">
      <c r="A10" s="177"/>
      <c r="B10" s="178"/>
      <c r="C10" s="179" t="s">
        <v>157</v>
      </c>
      <c r="D10" s="180" t="s">
        <v>95</v>
      </c>
      <c r="E10" s="28">
        <v>3.75</v>
      </c>
      <c r="F10" s="164"/>
      <c r="G10" s="164">
        <f>E10*F10</f>
        <v>0</v>
      </c>
    </row>
    <row r="11" spans="1:7">
      <c r="A11" s="154"/>
      <c r="B11" s="155"/>
      <c r="C11" s="155"/>
      <c r="D11" s="155"/>
      <c r="E11" s="155"/>
      <c r="F11" s="155"/>
      <c r="G11" s="156"/>
    </row>
    <row r="12" spans="1:7" ht="16.5" thickBot="1">
      <c r="A12" s="152" t="s">
        <v>123</v>
      </c>
      <c r="B12" s="123"/>
      <c r="C12" s="153" t="s">
        <v>122</v>
      </c>
      <c r="D12" s="123"/>
      <c r="E12" s="123"/>
      <c r="F12" s="123"/>
      <c r="G12" s="203">
        <f>SUM(G7:G11)</f>
        <v>0</v>
      </c>
    </row>
  </sheetData>
  <pageMargins left="0.7" right="0.625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zoomScale="90" zoomScaleNormal="100" zoomScalePageLayoutView="90" workbookViewId="0">
      <selection activeCell="C12" sqref="C12"/>
    </sheetView>
  </sheetViews>
  <sheetFormatPr defaultColWidth="9.140625" defaultRowHeight="15.75"/>
  <cols>
    <col min="1" max="1" width="4.28515625" style="1" customWidth="1"/>
    <col min="2" max="2" width="5.7109375" style="1" customWidth="1"/>
    <col min="3" max="3" width="36.42578125" style="1" customWidth="1"/>
    <col min="4" max="4" width="8.7109375" style="1" customWidth="1"/>
    <col min="5" max="5" width="7" style="1" customWidth="1"/>
    <col min="6" max="6" width="11.85546875" style="1" customWidth="1"/>
    <col min="7" max="7" width="14.7109375" style="1" customWidth="1"/>
    <col min="8" max="16384" width="9.140625" style="1"/>
  </cols>
  <sheetData>
    <row r="1" spans="1:7" ht="16.5" thickBot="1"/>
    <row r="2" spans="1:7" ht="17.25" customHeight="1" thickBot="1">
      <c r="A2" s="48" t="s">
        <v>137</v>
      </c>
      <c r="B2" s="35"/>
      <c r="C2" s="221" t="s">
        <v>38</v>
      </c>
      <c r="D2" s="222"/>
      <c r="E2" s="222"/>
      <c r="F2" s="222"/>
      <c r="G2" s="223"/>
    </row>
    <row r="3" spans="1:7" ht="17.25" customHeight="1">
      <c r="A3" s="63"/>
      <c r="B3" s="64"/>
      <c r="C3" s="65"/>
      <c r="D3" s="65"/>
      <c r="E3" s="66"/>
      <c r="F3" s="67"/>
      <c r="G3" s="68"/>
    </row>
    <row r="4" spans="1:7" ht="17.25" customHeight="1">
      <c r="A4" s="50"/>
      <c r="B4" s="38"/>
      <c r="C4" s="224" t="s">
        <v>39</v>
      </c>
      <c r="D4" s="225"/>
      <c r="E4" s="225"/>
      <c r="F4" s="69"/>
      <c r="G4" s="70"/>
    </row>
    <row r="5" spans="1:7">
      <c r="A5" s="37"/>
      <c r="B5" s="20"/>
      <c r="C5" s="22"/>
      <c r="D5" s="20"/>
      <c r="E5" s="20"/>
      <c r="F5" s="20"/>
      <c r="G5" s="21"/>
    </row>
    <row r="6" spans="1:7">
      <c r="A6" s="145" t="s">
        <v>1</v>
      </c>
      <c r="B6" s="146" t="s">
        <v>2</v>
      </c>
      <c r="C6" s="147" t="s">
        <v>3</v>
      </c>
      <c r="D6" s="120" t="s">
        <v>4</v>
      </c>
      <c r="E6" s="121" t="s">
        <v>5</v>
      </c>
      <c r="F6" s="148" t="s">
        <v>12</v>
      </c>
      <c r="G6" s="149" t="s">
        <v>13</v>
      </c>
    </row>
    <row r="7" spans="1:7" ht="16.5" thickBot="1">
      <c r="A7" s="138"/>
      <c r="B7" s="140"/>
      <c r="C7" s="139"/>
      <c r="D7" s="141"/>
      <c r="E7" s="142"/>
      <c r="F7" s="143"/>
      <c r="G7" s="144"/>
    </row>
    <row r="8" spans="1:7" ht="17.25" customHeight="1" thickBot="1">
      <c r="A8" s="48" t="s">
        <v>137</v>
      </c>
      <c r="B8" s="127" t="s">
        <v>0</v>
      </c>
      <c r="C8" s="128" t="s">
        <v>14</v>
      </c>
      <c r="D8" s="129"/>
      <c r="E8" s="129"/>
      <c r="F8" s="16"/>
      <c r="G8" s="17"/>
    </row>
    <row r="9" spans="1:7" ht="17.25" customHeight="1">
      <c r="A9" s="50"/>
      <c r="B9" s="92"/>
      <c r="C9" s="93"/>
      <c r="D9" s="45"/>
      <c r="E9" s="45"/>
      <c r="F9" s="23"/>
      <c r="G9" s="19"/>
    </row>
    <row r="10" spans="1:7" ht="17.25" customHeight="1">
      <c r="A10" s="50"/>
      <c r="B10" s="92"/>
      <c r="C10" s="93" t="s">
        <v>49</v>
      </c>
      <c r="D10" s="45"/>
      <c r="E10" s="45"/>
      <c r="F10" s="23"/>
      <c r="G10" s="19"/>
    </row>
    <row r="11" spans="1:7" ht="17.25" customHeight="1">
      <c r="A11" s="71"/>
      <c r="B11" s="72"/>
      <c r="C11" s="73"/>
      <c r="D11" s="52"/>
      <c r="E11" s="52"/>
      <c r="F11" s="28"/>
      <c r="G11" s="21"/>
    </row>
    <row r="12" spans="1:7" ht="84.75" customHeight="1">
      <c r="A12" s="50"/>
      <c r="B12" s="92"/>
      <c r="C12" s="51" t="s">
        <v>171</v>
      </c>
      <c r="D12" s="45"/>
      <c r="E12" s="45"/>
      <c r="F12" s="23"/>
      <c r="G12" s="19"/>
    </row>
    <row r="13" spans="1:7" ht="16.5" customHeight="1">
      <c r="A13" s="71"/>
      <c r="B13" s="72"/>
      <c r="C13" s="126"/>
      <c r="D13" s="119" t="s">
        <v>9</v>
      </c>
      <c r="E13" s="119">
        <v>1</v>
      </c>
      <c r="F13" s="28"/>
      <c r="G13" s="217">
        <f>E13*F13</f>
        <v>0</v>
      </c>
    </row>
    <row r="14" spans="1:7" ht="39" customHeight="1">
      <c r="A14" s="50"/>
      <c r="B14" s="92"/>
      <c r="C14" s="51" t="s">
        <v>158</v>
      </c>
      <c r="D14" s="45"/>
      <c r="E14" s="45"/>
      <c r="F14" s="23"/>
      <c r="G14" s="19"/>
    </row>
    <row r="15" spans="1:7" ht="16.5" customHeight="1">
      <c r="A15" s="71"/>
      <c r="B15" s="72"/>
      <c r="C15" s="126"/>
      <c r="D15" s="119" t="s">
        <v>9</v>
      </c>
      <c r="E15" s="119">
        <v>1</v>
      </c>
      <c r="F15" s="28"/>
      <c r="G15" s="217">
        <f>E15*F15</f>
        <v>0</v>
      </c>
    </row>
    <row r="16" spans="1:7" ht="84.75" customHeight="1">
      <c r="A16" s="50"/>
      <c r="B16" s="92"/>
      <c r="C16" s="51" t="s">
        <v>172</v>
      </c>
      <c r="D16" s="45"/>
      <c r="E16" s="45"/>
      <c r="F16" s="23"/>
      <c r="G16" s="19"/>
    </row>
    <row r="17" spans="1:7" ht="16.5" customHeight="1">
      <c r="A17" s="71"/>
      <c r="B17" s="72"/>
      <c r="C17" s="126"/>
      <c r="D17" s="119" t="s">
        <v>9</v>
      </c>
      <c r="E17" s="119">
        <v>1</v>
      </c>
      <c r="F17" s="28"/>
      <c r="G17" s="217">
        <f>E17*F17</f>
        <v>0</v>
      </c>
    </row>
    <row r="18" spans="1:7" ht="82.5" customHeight="1">
      <c r="A18" s="50"/>
      <c r="B18" s="92"/>
      <c r="C18" s="51" t="s">
        <v>159</v>
      </c>
      <c r="D18" s="45"/>
      <c r="E18" s="45"/>
      <c r="F18" s="23"/>
      <c r="G18" s="19"/>
    </row>
    <row r="19" spans="1:7" ht="16.5" customHeight="1">
      <c r="A19" s="71"/>
      <c r="B19" s="72"/>
      <c r="C19" s="126"/>
      <c r="D19" s="119" t="s">
        <v>9</v>
      </c>
      <c r="E19" s="119">
        <v>1</v>
      </c>
      <c r="F19" s="28"/>
      <c r="G19" s="217">
        <f>E19*F19</f>
        <v>0</v>
      </c>
    </row>
    <row r="20" spans="1:7" ht="84.75" customHeight="1">
      <c r="A20" s="50"/>
      <c r="B20" s="92"/>
      <c r="C20" s="51" t="s">
        <v>160</v>
      </c>
      <c r="D20" s="45"/>
      <c r="E20" s="45"/>
      <c r="F20" s="23"/>
      <c r="G20" s="19"/>
    </row>
    <row r="21" spans="1:7" ht="17.25" customHeight="1">
      <c r="A21" s="71"/>
      <c r="B21" s="72"/>
      <c r="C21" s="126"/>
      <c r="D21" s="119" t="s">
        <v>9</v>
      </c>
      <c r="E21" s="119">
        <v>3</v>
      </c>
      <c r="F21" s="28"/>
      <c r="G21" s="217">
        <f>E21*F21</f>
        <v>0</v>
      </c>
    </row>
    <row r="22" spans="1:7" ht="84.75" customHeight="1">
      <c r="A22" s="75"/>
      <c r="B22" s="161"/>
      <c r="C22" s="158" t="s">
        <v>161</v>
      </c>
      <c r="D22" s="76" t="s">
        <v>9</v>
      </c>
      <c r="E22" s="76">
        <v>4</v>
      </c>
      <c r="F22" s="162"/>
      <c r="G22" s="217">
        <f>E22*F22</f>
        <v>0</v>
      </c>
    </row>
    <row r="23" spans="1:7" ht="117.75" customHeight="1">
      <c r="A23" s="50"/>
      <c r="B23" s="92"/>
      <c r="C23" s="51" t="s">
        <v>162</v>
      </c>
      <c r="D23" s="45"/>
      <c r="E23" s="45"/>
      <c r="F23" s="23"/>
      <c r="G23" s="19"/>
    </row>
    <row r="24" spans="1:7" ht="15.75" customHeight="1">
      <c r="A24" s="50"/>
      <c r="B24" s="92"/>
      <c r="C24" s="51"/>
      <c r="D24" s="45" t="s">
        <v>71</v>
      </c>
      <c r="E24" s="45">
        <v>1</v>
      </c>
      <c r="F24" s="23"/>
      <c r="G24" s="217">
        <f>E24*F24</f>
        <v>0</v>
      </c>
    </row>
    <row r="25" spans="1:7" ht="15.75" customHeight="1" thickBot="1">
      <c r="A25" s="169"/>
      <c r="B25" s="209"/>
      <c r="C25" s="49"/>
      <c r="D25" s="41"/>
      <c r="E25" s="41"/>
      <c r="F25" s="40"/>
      <c r="G25" s="195"/>
    </row>
    <row r="26" spans="1:7" ht="16.5" customHeight="1" thickBot="1">
      <c r="A26" s="48" t="s">
        <v>137</v>
      </c>
      <c r="B26" s="127" t="s">
        <v>0</v>
      </c>
      <c r="C26" s="202" t="s">
        <v>40</v>
      </c>
      <c r="D26" s="129"/>
      <c r="E26" s="129"/>
      <c r="F26" s="16"/>
      <c r="G26" s="172">
        <f>SUM(G12:G24)</f>
        <v>0</v>
      </c>
    </row>
    <row r="27" spans="1:7" ht="16.5" customHeight="1">
      <c r="A27" s="79"/>
      <c r="B27" s="79"/>
      <c r="C27" s="51"/>
      <c r="D27" s="39"/>
      <c r="E27" s="39"/>
      <c r="F27" s="81"/>
      <c r="G27" s="81"/>
    </row>
    <row r="28" spans="1:7" ht="17.25" customHeight="1">
      <c r="A28" s="75" t="s">
        <v>137</v>
      </c>
      <c r="B28" s="130" t="s">
        <v>6</v>
      </c>
      <c r="C28" s="208" t="s">
        <v>41</v>
      </c>
      <c r="D28" s="105"/>
      <c r="E28" s="105"/>
      <c r="F28" s="122"/>
      <c r="G28" s="78"/>
    </row>
    <row r="29" spans="1:7" ht="18.75" customHeight="1">
      <c r="A29" s="75"/>
      <c r="B29" s="130"/>
      <c r="C29" s="104"/>
      <c r="D29" s="105"/>
      <c r="E29" s="105"/>
      <c r="F29" s="122"/>
      <c r="G29" s="78"/>
    </row>
    <row r="30" spans="1:7" ht="35.25" customHeight="1">
      <c r="A30" s="84"/>
      <c r="B30" s="106" t="s">
        <v>42</v>
      </c>
      <c r="C30" s="86" t="s">
        <v>15</v>
      </c>
      <c r="D30" s="52"/>
      <c r="E30" s="52"/>
      <c r="F30" s="87"/>
      <c r="G30" s="44"/>
    </row>
    <row r="31" spans="1:7" ht="18" customHeight="1">
      <c r="A31" s="88"/>
      <c r="B31" s="89"/>
      <c r="C31" s="47" t="s">
        <v>16</v>
      </c>
      <c r="D31" s="76" t="s">
        <v>17</v>
      </c>
      <c r="E31" s="76">
        <v>150</v>
      </c>
      <c r="F31" s="77"/>
      <c r="G31" s="165">
        <f>E31*F31</f>
        <v>0</v>
      </c>
    </row>
    <row r="32" spans="1:7" ht="18" customHeight="1">
      <c r="A32" s="82"/>
      <c r="B32" s="83"/>
      <c r="C32" s="40" t="s">
        <v>18</v>
      </c>
      <c r="D32" s="118" t="s">
        <v>17</v>
      </c>
      <c r="E32" s="118">
        <v>50</v>
      </c>
      <c r="F32" s="74"/>
      <c r="G32" s="165">
        <f>E32*F32</f>
        <v>0</v>
      </c>
    </row>
    <row r="33" spans="1:7" ht="18" customHeight="1">
      <c r="A33" s="82"/>
      <c r="B33" s="83"/>
      <c r="C33" s="40" t="s">
        <v>72</v>
      </c>
      <c r="D33" s="118" t="s">
        <v>17</v>
      </c>
      <c r="E33" s="118">
        <v>100</v>
      </c>
      <c r="F33" s="74"/>
      <c r="G33" s="165">
        <f>E33*F33</f>
        <v>0</v>
      </c>
    </row>
    <row r="34" spans="1:7" ht="18" customHeight="1">
      <c r="A34" s="89"/>
      <c r="B34" s="89"/>
      <c r="C34" s="162" t="s">
        <v>73</v>
      </c>
      <c r="D34" s="76" t="s">
        <v>17</v>
      </c>
      <c r="E34" s="76">
        <v>50</v>
      </c>
      <c r="F34" s="77"/>
      <c r="G34" s="165">
        <f>E34*F34</f>
        <v>0</v>
      </c>
    </row>
    <row r="35" spans="1:7" ht="18" customHeight="1" thickBot="1">
      <c r="A35" s="88"/>
      <c r="B35" s="132"/>
      <c r="C35" s="47"/>
      <c r="D35" s="105"/>
      <c r="E35" s="105"/>
      <c r="F35" s="122"/>
      <c r="G35" s="78"/>
    </row>
    <row r="36" spans="1:7" ht="18.75" customHeight="1" thickBot="1">
      <c r="A36" s="48" t="s">
        <v>137</v>
      </c>
      <c r="B36" s="127" t="s">
        <v>6</v>
      </c>
      <c r="C36" s="226" t="s">
        <v>43</v>
      </c>
      <c r="D36" s="222"/>
      <c r="E36" s="222"/>
      <c r="F36" s="222"/>
      <c r="G36" s="172">
        <f>SUM(G31:G35)</f>
        <v>0</v>
      </c>
    </row>
    <row r="37" spans="1:7" ht="18.75" customHeight="1" thickBot="1">
      <c r="A37" s="79"/>
      <c r="B37" s="79"/>
      <c r="C37" s="80"/>
      <c r="D37" s="102"/>
      <c r="E37" s="102"/>
      <c r="F37" s="102"/>
      <c r="G37" s="81"/>
    </row>
    <row r="38" spans="1:7" ht="16.5" thickBot="1">
      <c r="A38" s="48" t="s">
        <v>137</v>
      </c>
      <c r="B38" s="127" t="s">
        <v>7</v>
      </c>
      <c r="C38" s="128" t="s">
        <v>44</v>
      </c>
      <c r="D38" s="129"/>
      <c r="E38" s="129"/>
      <c r="F38" s="131"/>
      <c r="G38" s="112"/>
    </row>
    <row r="39" spans="1:7" ht="48" customHeight="1">
      <c r="A39" s="84"/>
      <c r="B39" s="85"/>
      <c r="C39" s="133" t="s">
        <v>66</v>
      </c>
      <c r="D39" s="119"/>
      <c r="E39" s="119"/>
      <c r="F39" s="87"/>
      <c r="G39" s="44"/>
    </row>
    <row r="40" spans="1:7">
      <c r="A40" s="90"/>
      <c r="B40" s="91" t="s">
        <v>45</v>
      </c>
      <c r="C40" s="18" t="s">
        <v>54</v>
      </c>
      <c r="D40" s="45"/>
      <c r="E40" s="45"/>
      <c r="F40" s="31"/>
      <c r="G40" s="27"/>
    </row>
    <row r="41" spans="1:7" ht="84.75" customHeight="1">
      <c r="A41" s="84"/>
      <c r="B41" s="85"/>
      <c r="C41" s="86" t="s">
        <v>163</v>
      </c>
      <c r="D41" s="52" t="s">
        <v>9</v>
      </c>
      <c r="E41" s="52">
        <v>4</v>
      </c>
      <c r="F41" s="160"/>
      <c r="G41" s="164">
        <f>E41*F41</f>
        <v>0</v>
      </c>
    </row>
    <row r="42" spans="1:7" ht="21" customHeight="1">
      <c r="A42" s="97"/>
      <c r="B42" s="98"/>
      <c r="C42" s="99"/>
      <c r="D42" s="45"/>
      <c r="E42" s="45"/>
      <c r="F42" s="167"/>
      <c r="G42" s="163"/>
    </row>
    <row r="43" spans="1:7" ht="69.75" customHeight="1">
      <c r="A43" s="97"/>
      <c r="B43" s="98"/>
      <c r="C43" s="99" t="s">
        <v>164</v>
      </c>
      <c r="D43" s="45" t="s">
        <v>9</v>
      </c>
      <c r="E43" s="45">
        <v>1</v>
      </c>
      <c r="F43" s="167"/>
      <c r="G43" s="163">
        <f>E43*F43</f>
        <v>0</v>
      </c>
    </row>
    <row r="44" spans="1:7" ht="18.75" customHeight="1">
      <c r="A44" s="50"/>
      <c r="B44" s="92"/>
      <c r="C44" s="99"/>
      <c r="D44" s="45"/>
      <c r="E44" s="45"/>
      <c r="F44" s="167"/>
      <c r="G44" s="27"/>
    </row>
    <row r="45" spans="1:7" ht="18.75" customHeight="1">
      <c r="A45" s="75"/>
      <c r="B45" s="161"/>
      <c r="C45" s="94" t="s">
        <v>55</v>
      </c>
      <c r="D45" s="76" t="s">
        <v>9</v>
      </c>
      <c r="E45" s="76">
        <v>12</v>
      </c>
      <c r="F45" s="168"/>
      <c r="G45" s="165">
        <f>E45*F45</f>
        <v>0</v>
      </c>
    </row>
    <row r="46" spans="1:7" ht="18.75" customHeight="1">
      <c r="A46" s="50"/>
      <c r="B46" s="92"/>
      <c r="C46" s="99"/>
      <c r="D46" s="45"/>
      <c r="E46" s="45"/>
      <c r="F46" s="167"/>
      <c r="G46" s="163"/>
    </row>
    <row r="47" spans="1:7" ht="104.25" customHeight="1">
      <c r="A47" s="50"/>
      <c r="B47" s="92"/>
      <c r="C47" s="99" t="s">
        <v>165</v>
      </c>
      <c r="D47" s="45" t="s">
        <v>9</v>
      </c>
      <c r="E47" s="45">
        <v>1</v>
      </c>
      <c r="F47" s="167"/>
      <c r="G47" s="163">
        <f>E47*F47</f>
        <v>0</v>
      </c>
    </row>
    <row r="48" spans="1:7" ht="18.75" customHeight="1">
      <c r="A48" s="71"/>
      <c r="B48" s="72"/>
      <c r="C48" s="86"/>
      <c r="D48" s="119"/>
      <c r="E48" s="119"/>
      <c r="F48" s="160"/>
      <c r="G48" s="164"/>
    </row>
    <row r="49" spans="1:7" ht="253.5" customHeight="1">
      <c r="A49" s="169"/>
      <c r="B49" s="170"/>
      <c r="C49" s="111" t="s">
        <v>74</v>
      </c>
      <c r="D49" s="118"/>
      <c r="E49" s="118"/>
      <c r="F49" s="171"/>
      <c r="G49" s="229"/>
    </row>
    <row r="50" spans="1:7" ht="18.75" customHeight="1">
      <c r="A50" s="50"/>
      <c r="B50" s="92"/>
      <c r="C50" s="99" t="s">
        <v>141</v>
      </c>
      <c r="D50" s="45"/>
      <c r="E50" s="45"/>
      <c r="F50" s="167"/>
      <c r="G50" s="27"/>
    </row>
    <row r="51" spans="1:7" ht="52.5" customHeight="1">
      <c r="A51" s="71"/>
      <c r="B51" s="72"/>
      <c r="C51" s="86" t="s">
        <v>166</v>
      </c>
      <c r="D51" s="119" t="s">
        <v>9</v>
      </c>
      <c r="E51" s="119">
        <v>29</v>
      </c>
      <c r="F51" s="87"/>
      <c r="G51" s="164">
        <f>E51*F51</f>
        <v>0</v>
      </c>
    </row>
    <row r="52" spans="1:7" ht="114" customHeight="1">
      <c r="A52" s="169"/>
      <c r="B52" s="170"/>
      <c r="C52" s="111" t="s">
        <v>75</v>
      </c>
      <c r="D52" s="118"/>
      <c r="E52" s="118"/>
      <c r="F52" s="171"/>
      <c r="G52" s="42"/>
    </row>
    <row r="53" spans="1:7" ht="15.75" customHeight="1">
      <c r="A53" s="50"/>
      <c r="B53" s="92"/>
      <c r="C53" s="99"/>
      <c r="D53" s="45"/>
      <c r="E53" s="45"/>
      <c r="F53" s="167"/>
      <c r="G53" s="27"/>
    </row>
    <row r="54" spans="1:7" ht="57.75" customHeight="1">
      <c r="A54" s="71"/>
      <c r="B54" s="72"/>
      <c r="C54" s="86" t="s">
        <v>167</v>
      </c>
      <c r="D54" s="119" t="s">
        <v>9</v>
      </c>
      <c r="E54" s="119">
        <v>4</v>
      </c>
      <c r="F54" s="160"/>
      <c r="G54" s="164">
        <f>E54*F54</f>
        <v>0</v>
      </c>
    </row>
    <row r="55" spans="1:7" ht="15.75" customHeight="1">
      <c r="A55" s="50"/>
      <c r="B55" s="92"/>
      <c r="C55" s="99"/>
      <c r="D55" s="45"/>
      <c r="E55" s="45"/>
      <c r="F55" s="167"/>
      <c r="G55" s="27"/>
    </row>
    <row r="56" spans="1:7" ht="64.5" customHeight="1">
      <c r="A56" s="50"/>
      <c r="B56" s="92"/>
      <c r="C56" s="99" t="s">
        <v>76</v>
      </c>
      <c r="D56" s="45"/>
      <c r="E56" s="45"/>
      <c r="F56" s="167"/>
      <c r="G56" s="27"/>
    </row>
    <row r="57" spans="1:7" ht="16.5" customHeight="1">
      <c r="A57" s="50"/>
      <c r="B57" s="92"/>
      <c r="C57" s="99"/>
      <c r="D57" s="45"/>
      <c r="E57" s="45"/>
      <c r="F57" s="167"/>
      <c r="G57" s="27"/>
    </row>
    <row r="58" spans="1:7" ht="53.25" customHeight="1">
      <c r="A58" s="71"/>
      <c r="B58" s="72"/>
      <c r="C58" s="86" t="s">
        <v>168</v>
      </c>
      <c r="D58" s="119" t="s">
        <v>9</v>
      </c>
      <c r="E58" s="119">
        <v>1</v>
      </c>
      <c r="F58" s="160"/>
      <c r="G58" s="164">
        <f>E58*F58</f>
        <v>0</v>
      </c>
    </row>
    <row r="59" spans="1:7" ht="15.75" customHeight="1">
      <c r="A59" s="50"/>
      <c r="B59" s="92"/>
      <c r="C59" s="99"/>
      <c r="D59" s="45"/>
      <c r="E59" s="45"/>
      <c r="F59" s="167"/>
      <c r="G59" s="27"/>
    </row>
    <row r="60" spans="1:7" ht="20.25" customHeight="1" thickBot="1">
      <c r="A60" s="134"/>
      <c r="B60" s="166"/>
      <c r="C60" s="49"/>
      <c r="D60" s="41"/>
      <c r="E60" s="41"/>
      <c r="F60" s="124"/>
      <c r="G60" s="42"/>
    </row>
    <row r="61" spans="1:7" ht="17.25" customHeight="1" thickBot="1">
      <c r="A61" s="173" t="s">
        <v>137</v>
      </c>
      <c r="B61" s="174" t="s">
        <v>7</v>
      </c>
      <c r="C61" s="227" t="s">
        <v>46</v>
      </c>
      <c r="D61" s="227"/>
      <c r="E61" s="227"/>
      <c r="F61" s="227"/>
      <c r="G61" s="172">
        <f>SUM(G41:G58)</f>
        <v>0</v>
      </c>
    </row>
    <row r="62" spans="1:7" ht="17.25" customHeight="1" thickBot="1">
      <c r="A62" s="109"/>
      <c r="B62" s="109"/>
      <c r="C62" s="93"/>
      <c r="D62" s="93"/>
      <c r="E62" s="93"/>
      <c r="F62" s="93"/>
      <c r="G62" s="81"/>
    </row>
    <row r="63" spans="1:7" ht="20.25" customHeight="1" thickBot="1">
      <c r="A63" s="173" t="s">
        <v>137</v>
      </c>
      <c r="B63" s="174" t="s">
        <v>57</v>
      </c>
      <c r="C63" s="227" t="s">
        <v>56</v>
      </c>
      <c r="D63" s="228"/>
      <c r="E63" s="228"/>
      <c r="F63" s="131"/>
      <c r="G63" s="112"/>
    </row>
    <row r="64" spans="1:7" ht="16.5" customHeight="1">
      <c r="A64" s="84"/>
      <c r="B64" s="106"/>
      <c r="C64" s="219" t="s">
        <v>77</v>
      </c>
      <c r="D64" s="119"/>
      <c r="E64" s="119"/>
      <c r="F64" s="87"/>
      <c r="G64" s="44"/>
    </row>
    <row r="65" spans="1:7" ht="33.6" customHeight="1">
      <c r="A65" s="53"/>
      <c r="B65" s="107" t="s">
        <v>59</v>
      </c>
      <c r="C65" s="95" t="s">
        <v>150</v>
      </c>
      <c r="D65" s="29" t="s">
        <v>9</v>
      </c>
      <c r="E65" s="157">
        <v>4</v>
      </c>
      <c r="F65" s="30"/>
      <c r="G65" s="31">
        <f>E65*F65</f>
        <v>0</v>
      </c>
    </row>
    <row r="66" spans="1:7" ht="21" customHeight="1">
      <c r="A66" s="100"/>
      <c r="B66" s="108" t="s">
        <v>58</v>
      </c>
      <c r="C66" s="101" t="s">
        <v>60</v>
      </c>
      <c r="D66" s="46"/>
      <c r="E66" s="96"/>
      <c r="F66" s="74"/>
      <c r="G66" s="42"/>
    </row>
    <row r="67" spans="1:7" ht="17.25" customHeight="1">
      <c r="A67" s="97"/>
      <c r="B67" s="98"/>
      <c r="C67" s="99" t="s">
        <v>61</v>
      </c>
      <c r="D67" s="45" t="s">
        <v>17</v>
      </c>
      <c r="E67" s="29">
        <v>150</v>
      </c>
      <c r="F67" s="31"/>
      <c r="G67" s="27">
        <f>E67*F67</f>
        <v>0</v>
      </c>
    </row>
    <row r="68" spans="1:7" ht="17.25" customHeight="1">
      <c r="A68" s="97"/>
      <c r="B68" s="98"/>
      <c r="C68" s="99"/>
      <c r="D68" s="45"/>
      <c r="E68" s="29"/>
      <c r="F68" s="31"/>
      <c r="G68" s="27"/>
    </row>
    <row r="69" spans="1:7" ht="34.5" customHeight="1">
      <c r="A69" s="97"/>
      <c r="B69" s="175" t="s">
        <v>62</v>
      </c>
      <c r="C69" s="99" t="s">
        <v>19</v>
      </c>
      <c r="D69" s="45"/>
      <c r="E69" s="29"/>
      <c r="F69" s="31"/>
      <c r="G69" s="27"/>
    </row>
    <row r="70" spans="1:7" ht="17.25" customHeight="1">
      <c r="A70" s="97"/>
      <c r="B70" s="98"/>
      <c r="C70" s="99" t="s">
        <v>78</v>
      </c>
      <c r="D70" s="45" t="s">
        <v>17</v>
      </c>
      <c r="E70" s="29">
        <v>100</v>
      </c>
      <c r="F70" s="31"/>
      <c r="G70" s="27">
        <f>E70*F70</f>
        <v>0</v>
      </c>
    </row>
    <row r="71" spans="1:7" ht="0.75" customHeight="1">
      <c r="A71" s="97"/>
      <c r="B71" s="98"/>
      <c r="C71" s="99"/>
      <c r="D71" s="45"/>
      <c r="E71" s="45"/>
      <c r="F71" s="31"/>
      <c r="G71" s="27"/>
    </row>
    <row r="72" spans="1:7" s="18" customFormat="1" ht="20.25" customHeight="1" thickBot="1">
      <c r="A72" s="110"/>
      <c r="B72" s="125"/>
      <c r="C72" s="111"/>
      <c r="D72" s="41"/>
      <c r="E72" s="41"/>
      <c r="F72" s="124"/>
      <c r="G72" s="42"/>
    </row>
    <row r="73" spans="1:7" ht="19.5" customHeight="1" thickBot="1">
      <c r="A73" s="135" t="s">
        <v>137</v>
      </c>
      <c r="B73" s="136" t="s">
        <v>64</v>
      </c>
      <c r="C73" s="220" t="s">
        <v>63</v>
      </c>
      <c r="D73" s="220"/>
      <c r="E73" s="220"/>
      <c r="F73" s="220"/>
      <c r="G73" s="172">
        <f>SUM(G64:G70)</f>
        <v>0</v>
      </c>
    </row>
    <row r="74" spans="1:7" ht="16.5" thickBot="1"/>
    <row r="75" spans="1:7" ht="16.5" thickBot="1">
      <c r="A75" s="14" t="s">
        <v>137</v>
      </c>
      <c r="B75" s="15"/>
      <c r="C75" s="15" t="s">
        <v>143</v>
      </c>
      <c r="D75" s="15"/>
      <c r="E75" s="15"/>
      <c r="F75" s="15"/>
      <c r="G75" s="210">
        <f>G26+G36+G61+G73</f>
        <v>0</v>
      </c>
    </row>
  </sheetData>
  <mergeCells count="6">
    <mergeCell ref="C73:F73"/>
    <mergeCell ref="C2:G2"/>
    <mergeCell ref="C4:E4"/>
    <mergeCell ref="C36:F36"/>
    <mergeCell ref="C63:E63"/>
    <mergeCell ref="C61:F61"/>
  </mergeCells>
  <pageMargins left="0.7" right="0.7" top="0.75" bottom="0.75" header="0.3" footer="0.3"/>
  <pageSetup paperSize="9" scale="98" orientation="portrait" verticalDpi="300" r:id="rId1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view="pageLayout" zoomScaleNormal="100" workbookViewId="0">
      <selection activeCell="H27" sqref="H27"/>
    </sheetView>
  </sheetViews>
  <sheetFormatPr defaultColWidth="9.140625" defaultRowHeight="15.75"/>
  <cols>
    <col min="1" max="3" width="9.140625" style="1"/>
    <col min="4" max="4" width="18.85546875" style="1" customWidth="1"/>
    <col min="5" max="5" width="9.140625" style="1"/>
    <col min="6" max="6" width="9.140625" style="1" customWidth="1"/>
    <col min="7" max="7" width="5.28515625" style="1" customWidth="1"/>
    <col min="8" max="8" width="16" style="55" customWidth="1"/>
    <col min="9" max="16384" width="9.140625" style="1"/>
  </cols>
  <sheetData>
    <row r="2" spans="1:8">
      <c r="A2" s="18"/>
      <c r="B2" s="54"/>
      <c r="C2" s="36" t="s">
        <v>10</v>
      </c>
    </row>
    <row r="5" spans="1:8">
      <c r="B5" s="56" t="s">
        <v>11</v>
      </c>
      <c r="C5" s="57" t="s">
        <v>124</v>
      </c>
      <c r="D5" s="56"/>
      <c r="E5" s="56"/>
      <c r="F5" s="58"/>
      <c r="H5" s="206">
        <f>PRIPREMNI!G13</f>
        <v>0</v>
      </c>
    </row>
    <row r="6" spans="1:8">
      <c r="B6" s="56"/>
      <c r="C6" s="57"/>
      <c r="D6" s="56"/>
      <c r="E6" s="56"/>
      <c r="F6" s="58"/>
    </row>
    <row r="7" spans="1:8">
      <c r="B7" s="56" t="s">
        <v>125</v>
      </c>
      <c r="C7" s="59" t="s">
        <v>126</v>
      </c>
      <c r="D7" s="57"/>
      <c r="E7" s="57"/>
      <c r="F7" s="60"/>
      <c r="H7" s="206">
        <f>RUŠENJE!G30</f>
        <v>0</v>
      </c>
    </row>
    <row r="8" spans="1:8">
      <c r="B8" s="56"/>
      <c r="C8" s="59"/>
      <c r="D8" s="57"/>
      <c r="E8" s="57"/>
      <c r="F8" s="60"/>
    </row>
    <row r="9" spans="1:8">
      <c r="B9" s="56" t="s">
        <v>127</v>
      </c>
      <c r="C9" s="59" t="s">
        <v>128</v>
      </c>
      <c r="D9" s="57"/>
      <c r="E9" s="57"/>
      <c r="F9" s="60"/>
      <c r="H9" s="206">
        <f>ZIDARSKI!G26</f>
        <v>0</v>
      </c>
    </row>
    <row r="10" spans="1:8">
      <c r="B10" s="56"/>
      <c r="C10" s="59"/>
      <c r="D10" s="57"/>
      <c r="E10" s="57"/>
      <c r="F10" s="60"/>
    </row>
    <row r="11" spans="1:8">
      <c r="B11" s="56" t="s">
        <v>129</v>
      </c>
      <c r="C11" s="59" t="s">
        <v>106</v>
      </c>
      <c r="D11" s="57"/>
      <c r="E11" s="57"/>
      <c r="F11" s="60"/>
      <c r="H11" s="206">
        <f>PODOPOLAGAČKI!G15</f>
        <v>0</v>
      </c>
    </row>
    <row r="12" spans="1:8">
      <c r="B12" s="56"/>
      <c r="C12" s="59"/>
      <c r="D12" s="57"/>
      <c r="E12" s="57"/>
      <c r="F12" s="60"/>
    </row>
    <row r="13" spans="1:8">
      <c r="B13" s="56" t="s">
        <v>131</v>
      </c>
      <c r="C13" s="59" t="s">
        <v>130</v>
      </c>
      <c r="D13" s="57"/>
      <c r="E13" s="57"/>
      <c r="F13" s="60"/>
      <c r="H13" s="206">
        <f>STAKLARSKI!G12</f>
        <v>0</v>
      </c>
    </row>
    <row r="14" spans="1:8">
      <c r="B14" s="56"/>
      <c r="C14" s="59"/>
      <c r="D14" s="57"/>
      <c r="E14" s="57"/>
      <c r="F14" s="60"/>
    </row>
    <row r="15" spans="1:8">
      <c r="B15" s="56" t="s">
        <v>65</v>
      </c>
      <c r="C15" s="59" t="s">
        <v>132</v>
      </c>
      <c r="D15" s="57"/>
      <c r="E15" s="57"/>
      <c r="F15" s="60"/>
      <c r="H15" s="206">
        <f>BRAVARSKI!G12</f>
        <v>0</v>
      </c>
    </row>
    <row r="16" spans="1:8">
      <c r="B16" s="56"/>
      <c r="C16" s="59"/>
      <c r="D16" s="57"/>
      <c r="E16" s="57"/>
      <c r="F16" s="60"/>
    </row>
    <row r="17" spans="2:8">
      <c r="B17" s="56" t="s">
        <v>133</v>
      </c>
      <c r="C17" s="59" t="s">
        <v>134</v>
      </c>
      <c r="D17" s="57"/>
      <c r="E17" s="57"/>
      <c r="F17" s="60"/>
      <c r="H17" s="206">
        <f>SOBOSLIKARSKI!G21</f>
        <v>0</v>
      </c>
    </row>
    <row r="18" spans="2:8">
      <c r="B18" s="56"/>
      <c r="C18" s="59"/>
      <c r="D18" s="57"/>
      <c r="E18" s="57"/>
      <c r="F18" s="60"/>
    </row>
    <row r="19" spans="2:8">
      <c r="B19" s="56" t="s">
        <v>135</v>
      </c>
      <c r="C19" s="59" t="s">
        <v>136</v>
      </c>
      <c r="D19" s="57"/>
      <c r="E19" s="57"/>
      <c r="F19" s="60"/>
      <c r="H19" s="206">
        <f>GIPSKARTONSKI!G11</f>
        <v>0</v>
      </c>
    </row>
    <row r="20" spans="2:8">
      <c r="B20" s="56"/>
      <c r="C20" s="59"/>
      <c r="D20" s="57"/>
      <c r="E20" s="57"/>
      <c r="F20" s="60"/>
      <c r="H20" s="206"/>
    </row>
    <row r="21" spans="2:8">
      <c r="B21" s="56" t="s">
        <v>123</v>
      </c>
      <c r="C21" s="59" t="s">
        <v>120</v>
      </c>
      <c r="D21" s="57"/>
      <c r="E21" s="57"/>
      <c r="F21" s="60"/>
      <c r="H21" s="206">
        <f>OSTALI!G12</f>
        <v>0</v>
      </c>
    </row>
    <row r="22" spans="2:8">
      <c r="B22" s="56"/>
      <c r="C22" s="59"/>
      <c r="D22" s="57"/>
      <c r="E22" s="57"/>
      <c r="F22" s="60"/>
    </row>
    <row r="23" spans="2:8">
      <c r="B23" s="56" t="s">
        <v>137</v>
      </c>
      <c r="C23" s="59" t="s">
        <v>51</v>
      </c>
      <c r="D23" s="57"/>
      <c r="E23" s="57"/>
      <c r="F23" s="60"/>
      <c r="H23" s="206">
        <f>ETI!G75</f>
        <v>0</v>
      </c>
    </row>
    <row r="24" spans="2:8">
      <c r="B24" s="56"/>
      <c r="C24" s="59"/>
      <c r="D24" s="57"/>
      <c r="E24" s="57"/>
      <c r="F24" s="60"/>
    </row>
    <row r="25" spans="2:8">
      <c r="B25" s="61" t="s">
        <v>37</v>
      </c>
      <c r="C25" s="61"/>
      <c r="D25" s="61"/>
      <c r="E25" s="61"/>
      <c r="F25" s="61"/>
      <c r="G25" s="61"/>
      <c r="H25" s="207">
        <f>SUM(H5:H24)</f>
        <v>0</v>
      </c>
    </row>
    <row r="26" spans="2:8">
      <c r="B26" s="1" t="s">
        <v>148</v>
      </c>
      <c r="C26" s="62"/>
      <c r="H26" s="218">
        <f>H25*0.25</f>
        <v>0</v>
      </c>
    </row>
    <row r="27" spans="2:8">
      <c r="B27" s="1" t="s">
        <v>149</v>
      </c>
      <c r="H27" s="218">
        <f>H25+H26</f>
        <v>0</v>
      </c>
    </row>
    <row r="32" spans="2:8">
      <c r="F32" s="1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Layout" zoomScale="80" zoomScaleNormal="68" zoomScalePageLayoutView="80" workbookViewId="0">
      <selection activeCell="F7" sqref="F7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6.7109375" style="1" customWidth="1"/>
    <col min="4" max="4" width="6.85546875" style="1" customWidth="1"/>
    <col min="5" max="5" width="5.28515625" style="1" customWidth="1"/>
    <col min="6" max="6" width="12.28515625" style="1" customWidth="1"/>
    <col min="7" max="7" width="17.140625" style="1" customWidth="1"/>
    <col min="8" max="16384" width="9.140625" style="1"/>
  </cols>
  <sheetData>
    <row r="1" spans="1:7" ht="16.5" thickBot="1"/>
    <row r="2" spans="1:7" ht="16.5" thickBot="1">
      <c r="A2" s="14" t="s">
        <v>0</v>
      </c>
      <c r="B2" s="15"/>
      <c r="C2" s="181" t="s">
        <v>79</v>
      </c>
      <c r="D2" s="16"/>
      <c r="E2" s="16"/>
      <c r="F2" s="16"/>
      <c r="G2" s="17"/>
    </row>
    <row r="3" spans="1:7">
      <c r="A3" s="9"/>
      <c r="B3" s="10"/>
      <c r="C3" s="18"/>
      <c r="D3" s="10"/>
      <c r="E3" s="10"/>
      <c r="F3" s="10"/>
      <c r="G3" s="19"/>
    </row>
    <row r="4" spans="1:7">
      <c r="A4" s="11"/>
      <c r="B4" s="12"/>
      <c r="C4" s="20"/>
      <c r="D4" s="12"/>
      <c r="E4" s="12"/>
      <c r="F4" s="12"/>
      <c r="G4" s="21"/>
    </row>
    <row r="5" spans="1:7">
      <c r="A5" s="113" t="s">
        <v>1</v>
      </c>
      <c r="B5" s="113" t="s">
        <v>2</v>
      </c>
      <c r="C5" s="137" t="s">
        <v>3</v>
      </c>
      <c r="D5" s="114" t="s">
        <v>4</v>
      </c>
      <c r="E5" s="115" t="s">
        <v>5</v>
      </c>
      <c r="F5" s="116" t="s">
        <v>12</v>
      </c>
      <c r="G5" s="117" t="s">
        <v>13</v>
      </c>
    </row>
    <row r="6" spans="1:7">
      <c r="A6" s="13"/>
      <c r="B6" s="2"/>
      <c r="C6" s="19"/>
      <c r="D6" s="19"/>
      <c r="E6" s="23"/>
      <c r="F6" s="19"/>
      <c r="G6" s="19"/>
    </row>
    <row r="7" spans="1:7" ht="256.5" customHeight="1">
      <c r="A7" s="43" t="s">
        <v>0</v>
      </c>
      <c r="B7" s="24" t="s">
        <v>0</v>
      </c>
      <c r="C7" s="25" t="s">
        <v>81</v>
      </c>
      <c r="D7" s="19"/>
      <c r="E7" s="23"/>
      <c r="F7" s="19"/>
      <c r="G7" s="19"/>
    </row>
    <row r="8" spans="1:7" ht="18.75" customHeight="1">
      <c r="A8" s="177"/>
      <c r="B8" s="178"/>
      <c r="C8" s="179"/>
      <c r="D8" s="180" t="s">
        <v>80</v>
      </c>
      <c r="E8" s="28">
        <v>1</v>
      </c>
      <c r="F8" s="21"/>
      <c r="G8" s="164">
        <f>E8*F8</f>
        <v>0</v>
      </c>
    </row>
    <row r="9" spans="1:7" ht="18.75" customHeight="1">
      <c r="A9" s="43"/>
      <c r="B9" s="24"/>
      <c r="C9" s="25"/>
      <c r="D9" s="19"/>
      <c r="E9" s="23"/>
      <c r="F9" s="19"/>
      <c r="G9" s="19"/>
    </row>
    <row r="10" spans="1:7" ht="144.75" customHeight="1">
      <c r="A10" s="43" t="s">
        <v>0</v>
      </c>
      <c r="B10" s="24" t="s">
        <v>6</v>
      </c>
      <c r="C10" s="25" t="s">
        <v>82</v>
      </c>
      <c r="D10" s="19"/>
      <c r="E10" s="23"/>
      <c r="F10" s="19"/>
      <c r="G10" s="19"/>
    </row>
    <row r="11" spans="1:7" ht="18.75" customHeight="1">
      <c r="A11" s="177"/>
      <c r="B11" s="178"/>
      <c r="C11" s="179"/>
      <c r="D11" s="180" t="s">
        <v>146</v>
      </c>
      <c r="E11" s="28">
        <v>1</v>
      </c>
      <c r="F11" s="164"/>
      <c r="G11" s="164">
        <f>E11*F11</f>
        <v>0</v>
      </c>
    </row>
    <row r="12" spans="1:7">
      <c r="A12" s="154"/>
      <c r="B12" s="155"/>
      <c r="C12" s="155"/>
      <c r="D12" s="155"/>
      <c r="E12" s="155"/>
      <c r="F12" s="155"/>
      <c r="G12" s="156"/>
    </row>
    <row r="13" spans="1:7" ht="16.5" thickBot="1">
      <c r="A13" s="152" t="s">
        <v>0</v>
      </c>
      <c r="B13" s="123"/>
      <c r="C13" s="153" t="s">
        <v>8</v>
      </c>
      <c r="D13" s="123"/>
      <c r="E13" s="123"/>
      <c r="F13" s="123"/>
      <c r="G13" s="203">
        <f>SUM(G8:G11)</f>
        <v>0</v>
      </c>
    </row>
  </sheetData>
  <pageMargins left="0.7" right="0.6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="80" zoomScaleNormal="68" zoomScalePageLayoutView="80" workbookViewId="0">
      <selection activeCell="F6" sqref="F6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6.7109375" style="1" customWidth="1"/>
    <col min="4" max="4" width="5.28515625" style="1" customWidth="1"/>
    <col min="5" max="5" width="6.140625" style="1" customWidth="1"/>
    <col min="6" max="6" width="14" style="1" customWidth="1"/>
    <col min="7" max="7" width="17" style="1" customWidth="1"/>
    <col min="8" max="16384" width="9.140625" style="1"/>
  </cols>
  <sheetData>
    <row r="1" spans="1:7" ht="16.5" thickBot="1"/>
    <row r="2" spans="1:7" ht="16.5" thickBot="1">
      <c r="A2" s="14" t="s">
        <v>6</v>
      </c>
      <c r="B2" s="15"/>
      <c r="C2" s="181" t="s">
        <v>83</v>
      </c>
      <c r="D2" s="16"/>
      <c r="E2" s="16"/>
      <c r="F2" s="16"/>
      <c r="G2" s="17"/>
    </row>
    <row r="3" spans="1:7" ht="11.25" customHeight="1">
      <c r="A3" s="182"/>
      <c r="B3" s="183"/>
      <c r="C3" s="184"/>
      <c r="D3" s="185"/>
      <c r="E3" s="185"/>
      <c r="F3" s="185"/>
      <c r="G3" s="186"/>
    </row>
    <row r="4" spans="1:7">
      <c r="A4" s="9"/>
      <c r="B4" s="10"/>
      <c r="C4" s="36" t="s">
        <v>97</v>
      </c>
      <c r="D4" s="10"/>
      <c r="E4" s="10"/>
      <c r="F4" s="10"/>
      <c r="G4" s="19"/>
    </row>
    <row r="5" spans="1:7">
      <c r="A5" s="9"/>
      <c r="B5" s="10"/>
      <c r="C5" s="18" t="s">
        <v>84</v>
      </c>
      <c r="D5" s="10"/>
      <c r="E5" s="10"/>
      <c r="F5" s="10"/>
      <c r="G5" s="19"/>
    </row>
    <row r="6" spans="1:7" s="34" customFormat="1" ht="353.25" customHeight="1">
      <c r="A6" s="32"/>
      <c r="B6" s="159"/>
      <c r="C6" s="103" t="s">
        <v>85</v>
      </c>
      <c r="D6" s="159"/>
      <c r="E6" s="159"/>
      <c r="F6" s="159"/>
      <c r="G6" s="33"/>
    </row>
    <row r="7" spans="1:7" ht="9" customHeight="1">
      <c r="A7" s="11"/>
      <c r="B7" s="12"/>
      <c r="C7" s="20"/>
      <c r="D7" s="12"/>
      <c r="E7" s="12"/>
      <c r="F7" s="12"/>
      <c r="G7" s="21"/>
    </row>
    <row r="8" spans="1:7">
      <c r="A8" s="113" t="s">
        <v>1</v>
      </c>
      <c r="B8" s="113" t="s">
        <v>2</v>
      </c>
      <c r="C8" s="137" t="s">
        <v>3</v>
      </c>
      <c r="D8" s="114" t="s">
        <v>4</v>
      </c>
      <c r="E8" s="115" t="s">
        <v>5</v>
      </c>
      <c r="F8" s="116" t="s">
        <v>12</v>
      </c>
      <c r="G8" s="117" t="s">
        <v>13</v>
      </c>
    </row>
    <row r="9" spans="1:7">
      <c r="A9" s="13"/>
      <c r="B9" s="2"/>
      <c r="C9" s="19"/>
      <c r="D9" s="19"/>
      <c r="E9" s="23"/>
      <c r="F9" s="19"/>
      <c r="G9" s="19"/>
    </row>
    <row r="10" spans="1:7" ht="64.5" customHeight="1">
      <c r="A10" s="43" t="s">
        <v>6</v>
      </c>
      <c r="B10" s="24" t="s">
        <v>0</v>
      </c>
      <c r="C10" s="25" t="s">
        <v>86</v>
      </c>
      <c r="D10" s="19"/>
      <c r="E10" s="23"/>
      <c r="F10" s="19"/>
      <c r="G10" s="19"/>
    </row>
    <row r="11" spans="1:7" ht="15" customHeight="1">
      <c r="A11" s="177"/>
      <c r="B11" s="178"/>
      <c r="C11" s="179"/>
      <c r="D11" s="180" t="s">
        <v>9</v>
      </c>
      <c r="E11" s="28">
        <v>2</v>
      </c>
      <c r="F11" s="164"/>
      <c r="G11" s="164">
        <f>E11*F11</f>
        <v>0</v>
      </c>
    </row>
    <row r="12" spans="1:7" ht="18.75" customHeight="1">
      <c r="A12" s="43"/>
      <c r="B12" s="24"/>
      <c r="C12" s="25"/>
      <c r="D12" s="19"/>
      <c r="E12" s="23"/>
      <c r="F12" s="19"/>
      <c r="G12" s="19"/>
    </row>
    <row r="13" spans="1:7" ht="66.75" customHeight="1">
      <c r="A13" s="43" t="s">
        <v>6</v>
      </c>
      <c r="B13" s="24" t="s">
        <v>6</v>
      </c>
      <c r="C13" s="25" t="s">
        <v>87</v>
      </c>
      <c r="D13" s="19"/>
      <c r="E13" s="23"/>
      <c r="F13" s="19"/>
      <c r="G13" s="19"/>
    </row>
    <row r="14" spans="1:7" ht="16.5" customHeight="1">
      <c r="A14" s="177"/>
      <c r="B14" s="178"/>
      <c r="C14" s="179"/>
      <c r="D14" s="180" t="s">
        <v>88</v>
      </c>
      <c r="E14" s="188">
        <v>1</v>
      </c>
      <c r="F14" s="164"/>
      <c r="G14" s="164">
        <f>E14*F14</f>
        <v>0</v>
      </c>
    </row>
    <row r="15" spans="1:7" ht="84.75" customHeight="1">
      <c r="A15" s="192" t="s">
        <v>6</v>
      </c>
      <c r="B15" s="193" t="s">
        <v>7</v>
      </c>
      <c r="C15" s="194" t="s">
        <v>89</v>
      </c>
      <c r="D15" s="195"/>
      <c r="E15" s="196"/>
      <c r="F15" s="195"/>
      <c r="G15" s="195"/>
    </row>
    <row r="16" spans="1:7" ht="21" customHeight="1">
      <c r="A16" s="177"/>
      <c r="B16" s="178"/>
      <c r="C16" s="179"/>
      <c r="D16" s="180" t="s">
        <v>88</v>
      </c>
      <c r="E16" s="28">
        <v>4.2300000000000004</v>
      </c>
      <c r="F16" s="164"/>
      <c r="G16" s="164">
        <f>E16*F16</f>
        <v>0</v>
      </c>
    </row>
    <row r="17" spans="1:7" ht="21" customHeight="1">
      <c r="A17" s="192"/>
      <c r="B17" s="193"/>
      <c r="C17" s="194"/>
      <c r="D17" s="197"/>
      <c r="E17" s="196"/>
      <c r="F17" s="195"/>
      <c r="G17" s="195"/>
    </row>
    <row r="18" spans="1:7" ht="84.75" customHeight="1">
      <c r="A18" s="43" t="s">
        <v>6</v>
      </c>
      <c r="B18" s="24" t="s">
        <v>90</v>
      </c>
      <c r="C18" s="25" t="s">
        <v>151</v>
      </c>
      <c r="D18" s="26"/>
      <c r="E18" s="23"/>
      <c r="F18" s="19"/>
      <c r="G18" s="19"/>
    </row>
    <row r="19" spans="1:7" ht="21" customHeight="1">
      <c r="A19" s="177"/>
      <c r="B19" s="178"/>
      <c r="C19" s="179"/>
      <c r="D19" s="180" t="s">
        <v>9</v>
      </c>
      <c r="E19" s="28">
        <v>3</v>
      </c>
      <c r="F19" s="164"/>
      <c r="G19" s="164">
        <f>E19*F19</f>
        <v>0</v>
      </c>
    </row>
    <row r="20" spans="1:7" ht="21" customHeight="1">
      <c r="A20" s="43"/>
      <c r="B20" s="38"/>
      <c r="C20" s="25"/>
      <c r="D20" s="26"/>
      <c r="E20" s="23"/>
      <c r="F20" s="19"/>
      <c r="G20" s="19"/>
    </row>
    <row r="21" spans="1:7" ht="50.25" customHeight="1">
      <c r="A21" s="43" t="s">
        <v>6</v>
      </c>
      <c r="B21" s="24" t="s">
        <v>91</v>
      </c>
      <c r="C21" s="25" t="s">
        <v>144</v>
      </c>
      <c r="D21" s="26"/>
      <c r="E21" s="23"/>
      <c r="F21" s="19"/>
      <c r="G21" s="19"/>
    </row>
    <row r="22" spans="1:7" ht="16.5" customHeight="1">
      <c r="A22" s="177"/>
      <c r="B22" s="178"/>
      <c r="C22" s="179"/>
      <c r="D22" s="180" t="s">
        <v>52</v>
      </c>
      <c r="E22" s="190">
        <v>40</v>
      </c>
      <c r="F22" s="164"/>
      <c r="G22" s="164">
        <f>E22*F22</f>
        <v>0</v>
      </c>
    </row>
    <row r="23" spans="1:7" ht="16.5" customHeight="1">
      <c r="A23" s="43"/>
      <c r="B23" s="38"/>
      <c r="C23" s="25"/>
      <c r="D23" s="26"/>
      <c r="E23" s="201"/>
      <c r="F23" s="19"/>
      <c r="G23" s="19"/>
    </row>
    <row r="24" spans="1:7" ht="133.5" customHeight="1">
      <c r="A24" s="43" t="s">
        <v>6</v>
      </c>
      <c r="B24" s="24" t="s">
        <v>92</v>
      </c>
      <c r="C24" s="25" t="s">
        <v>93</v>
      </c>
      <c r="D24" s="26"/>
      <c r="E24" s="23"/>
      <c r="F24" s="19"/>
      <c r="G24" s="19"/>
    </row>
    <row r="25" spans="1:7" ht="17.25" customHeight="1">
      <c r="A25" s="177"/>
      <c r="B25" s="178"/>
      <c r="C25" s="179"/>
      <c r="D25" s="180" t="s">
        <v>95</v>
      </c>
      <c r="E25" s="28">
        <v>110</v>
      </c>
      <c r="F25" s="164"/>
      <c r="G25" s="164">
        <f>E25*F25</f>
        <v>0</v>
      </c>
    </row>
    <row r="26" spans="1:7" ht="17.25" customHeight="1">
      <c r="A26" s="43"/>
      <c r="B26" s="38"/>
      <c r="C26" s="25"/>
      <c r="D26" s="26"/>
      <c r="E26" s="23"/>
      <c r="F26" s="19"/>
      <c r="G26" s="19"/>
    </row>
    <row r="27" spans="1:7" ht="82.5" customHeight="1">
      <c r="A27" s="43" t="s">
        <v>6</v>
      </c>
      <c r="B27" s="24" t="s">
        <v>50</v>
      </c>
      <c r="C27" s="25" t="s">
        <v>94</v>
      </c>
      <c r="D27" s="26"/>
      <c r="E27" s="23"/>
      <c r="F27" s="19"/>
      <c r="G27" s="19"/>
    </row>
    <row r="28" spans="1:7" ht="21.75" customHeight="1">
      <c r="A28" s="43"/>
      <c r="B28" s="24"/>
      <c r="C28" s="25"/>
      <c r="D28" s="26" t="s">
        <v>95</v>
      </c>
      <c r="E28" s="23">
        <v>47</v>
      </c>
      <c r="F28" s="163"/>
      <c r="G28" s="164">
        <f>E28*F28</f>
        <v>0</v>
      </c>
    </row>
    <row r="29" spans="1:7">
      <c r="A29" s="154"/>
      <c r="B29" s="155"/>
      <c r="C29" s="155"/>
      <c r="D29" s="155"/>
      <c r="E29" s="155"/>
      <c r="F29" s="155"/>
      <c r="G29" s="156"/>
    </row>
    <row r="30" spans="1:7" ht="16.5" thickBot="1">
      <c r="A30" s="152" t="s">
        <v>6</v>
      </c>
      <c r="B30" s="123"/>
      <c r="C30" s="153" t="s">
        <v>96</v>
      </c>
      <c r="D30" s="123"/>
      <c r="E30" s="123"/>
      <c r="F30" s="123"/>
      <c r="G30" s="203">
        <f>SUM(G11:G28)</f>
        <v>0</v>
      </c>
    </row>
  </sheetData>
  <pageMargins left="0.7" right="0.6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topLeftCell="A13" zoomScale="80" zoomScaleNormal="68" zoomScalePageLayoutView="80" workbookViewId="0">
      <selection activeCell="C20" sqref="C20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4.28515625" style="1" customWidth="1"/>
    <col min="4" max="4" width="7.140625" style="1" customWidth="1"/>
    <col min="5" max="5" width="5.7109375" style="1" customWidth="1"/>
    <col min="6" max="6" width="13.7109375" style="1" customWidth="1"/>
    <col min="7" max="7" width="17.42578125" style="1" customWidth="1"/>
    <col min="8" max="16384" width="9.140625" style="1"/>
  </cols>
  <sheetData>
    <row r="1" spans="1:7" ht="16.5" thickBot="1"/>
    <row r="2" spans="1:7" ht="16.5" thickBot="1">
      <c r="A2" s="14" t="s">
        <v>7</v>
      </c>
      <c r="B2" s="15"/>
      <c r="C2" s="181" t="s">
        <v>98</v>
      </c>
      <c r="D2" s="16"/>
      <c r="E2" s="16"/>
      <c r="F2" s="16"/>
      <c r="G2" s="17"/>
    </row>
    <row r="3" spans="1:7">
      <c r="A3" s="182"/>
      <c r="B3" s="183"/>
      <c r="C3" s="184"/>
      <c r="D3" s="185"/>
      <c r="E3" s="185"/>
      <c r="F3" s="185"/>
      <c r="G3" s="186"/>
    </row>
    <row r="4" spans="1:7">
      <c r="A4" s="9"/>
      <c r="B4" s="10"/>
      <c r="C4" s="36" t="s">
        <v>97</v>
      </c>
      <c r="D4" s="10"/>
      <c r="E4" s="10"/>
      <c r="F4" s="10"/>
      <c r="G4" s="19"/>
    </row>
    <row r="5" spans="1:7" s="34" customFormat="1" ht="151.5" customHeight="1">
      <c r="A5" s="32"/>
      <c r="B5" s="159"/>
      <c r="C5" s="189" t="s">
        <v>173</v>
      </c>
      <c r="D5" s="159"/>
      <c r="E5" s="159"/>
      <c r="F5" s="159"/>
      <c r="G5" s="33"/>
    </row>
    <row r="6" spans="1:7">
      <c r="A6" s="11"/>
      <c r="B6" s="12"/>
      <c r="C6" s="20"/>
      <c r="D6" s="12"/>
      <c r="E6" s="12"/>
      <c r="F6" s="12"/>
      <c r="G6" s="21"/>
    </row>
    <row r="7" spans="1:7">
      <c r="A7" s="113" t="s">
        <v>1</v>
      </c>
      <c r="B7" s="113" t="s">
        <v>2</v>
      </c>
      <c r="C7" s="137" t="s">
        <v>3</v>
      </c>
      <c r="D7" s="114" t="s">
        <v>4</v>
      </c>
      <c r="E7" s="115" t="s">
        <v>5</v>
      </c>
      <c r="F7" s="116" t="s">
        <v>12</v>
      </c>
      <c r="G7" s="117" t="s">
        <v>13</v>
      </c>
    </row>
    <row r="8" spans="1:7">
      <c r="A8" s="13"/>
      <c r="B8" s="2"/>
      <c r="C8" s="19"/>
      <c r="D8" s="19"/>
      <c r="E8" s="23"/>
      <c r="F8" s="19"/>
      <c r="G8" s="19"/>
    </row>
    <row r="9" spans="1:7" ht="227.25" customHeight="1">
      <c r="A9" s="43" t="s">
        <v>7</v>
      </c>
      <c r="B9" s="24" t="s">
        <v>0</v>
      </c>
      <c r="C9" s="25" t="s">
        <v>152</v>
      </c>
      <c r="D9" s="19"/>
      <c r="E9" s="23"/>
      <c r="F9" s="19"/>
      <c r="G9" s="19"/>
    </row>
    <row r="10" spans="1:7" ht="19.5" customHeight="1">
      <c r="A10" s="177"/>
      <c r="B10" s="178"/>
      <c r="C10" s="179"/>
      <c r="D10" s="180" t="s">
        <v>95</v>
      </c>
      <c r="E10" s="28">
        <v>110</v>
      </c>
      <c r="F10" s="164"/>
      <c r="G10" s="164">
        <f>E10*F10</f>
        <v>0</v>
      </c>
    </row>
    <row r="11" spans="1:7" ht="18.75" customHeight="1">
      <c r="A11" s="198"/>
      <c r="B11" s="38"/>
      <c r="C11" s="199"/>
      <c r="D11" s="18"/>
      <c r="E11" s="18"/>
      <c r="F11" s="18"/>
      <c r="G11" s="18"/>
    </row>
    <row r="12" spans="1:7" ht="64.5" customHeight="1">
      <c r="A12" s="192" t="s">
        <v>7</v>
      </c>
      <c r="B12" s="193" t="s">
        <v>6</v>
      </c>
      <c r="C12" s="211" t="s">
        <v>147</v>
      </c>
      <c r="D12" s="196"/>
      <c r="E12" s="196"/>
      <c r="F12" s="196"/>
      <c r="G12" s="196"/>
    </row>
    <row r="13" spans="1:7" ht="15.75" customHeight="1">
      <c r="A13" s="43"/>
      <c r="B13" s="38"/>
      <c r="C13" s="199" t="s">
        <v>169</v>
      </c>
      <c r="D13" s="23"/>
      <c r="E13" s="200"/>
      <c r="F13" s="200"/>
      <c r="G13" s="23"/>
    </row>
    <row r="14" spans="1:7" ht="356.25" customHeight="1">
      <c r="A14" s="43"/>
      <c r="B14" s="38"/>
      <c r="C14" s="199" t="s">
        <v>174</v>
      </c>
      <c r="D14" s="23"/>
      <c r="E14" s="200"/>
      <c r="F14" s="200"/>
      <c r="G14" s="23"/>
    </row>
    <row r="15" spans="1:7" ht="75.75" customHeight="1">
      <c r="A15" s="43"/>
      <c r="B15" s="38"/>
      <c r="C15" s="199" t="s">
        <v>170</v>
      </c>
      <c r="D15" s="45" t="s">
        <v>95</v>
      </c>
      <c r="E15" s="200">
        <v>50</v>
      </c>
      <c r="F15" s="204"/>
      <c r="G15" s="167">
        <f>E15*F15</f>
        <v>0</v>
      </c>
    </row>
    <row r="16" spans="1:7" ht="20.25" customHeight="1">
      <c r="A16" s="43"/>
      <c r="B16" s="38"/>
      <c r="C16" s="199" t="s">
        <v>145</v>
      </c>
      <c r="D16" s="45" t="s">
        <v>95</v>
      </c>
      <c r="E16" s="23">
        <v>50</v>
      </c>
      <c r="F16" s="163"/>
      <c r="G16" s="163">
        <f>E16*F16</f>
        <v>0</v>
      </c>
    </row>
    <row r="17" spans="1:7" ht="20.25" customHeight="1">
      <c r="A17" s="43"/>
      <c r="B17" s="38"/>
      <c r="C17" s="199" t="s">
        <v>99</v>
      </c>
      <c r="D17" s="45" t="s">
        <v>95</v>
      </c>
      <c r="E17" s="23">
        <v>50</v>
      </c>
      <c r="F17" s="163"/>
      <c r="G17" s="163">
        <f>E17*F17</f>
        <v>0</v>
      </c>
    </row>
    <row r="18" spans="1:7" ht="21" customHeight="1">
      <c r="A18" s="177"/>
      <c r="B18" s="178"/>
      <c r="C18" s="212"/>
      <c r="D18" s="119"/>
      <c r="E18" s="188"/>
      <c r="F18" s="21"/>
      <c r="G18" s="21"/>
    </row>
    <row r="19" spans="1:7" ht="21" customHeight="1">
      <c r="A19" s="43"/>
      <c r="B19" s="38"/>
      <c r="C19" s="25"/>
      <c r="D19" s="26"/>
      <c r="E19" s="187"/>
      <c r="F19" s="19"/>
      <c r="G19" s="19"/>
    </row>
    <row r="20" spans="1:7" ht="117.75" customHeight="1">
      <c r="A20" s="43" t="s">
        <v>7</v>
      </c>
      <c r="B20" s="24" t="s">
        <v>7</v>
      </c>
      <c r="C20" s="25" t="s">
        <v>100</v>
      </c>
      <c r="D20" s="19"/>
      <c r="E20" s="23"/>
      <c r="F20" s="19"/>
      <c r="G20" s="19"/>
    </row>
    <row r="21" spans="1:7" ht="21" customHeight="1">
      <c r="A21" s="177"/>
      <c r="B21" s="178"/>
      <c r="C21" s="179"/>
      <c r="D21" s="119" t="s">
        <v>146</v>
      </c>
      <c r="E21" s="28">
        <v>1</v>
      </c>
      <c r="F21" s="164"/>
      <c r="G21" s="164">
        <f>E21*F21</f>
        <v>0</v>
      </c>
    </row>
    <row r="22" spans="1:7" ht="21" customHeight="1">
      <c r="A22" s="192"/>
      <c r="B22" s="193"/>
      <c r="C22" s="194"/>
      <c r="D22" s="197"/>
      <c r="E22" s="196"/>
      <c r="F22" s="195"/>
      <c r="G22" s="195"/>
    </row>
    <row r="23" spans="1:7" ht="86.25" customHeight="1">
      <c r="A23" s="43" t="s">
        <v>7</v>
      </c>
      <c r="B23" s="24" t="s">
        <v>90</v>
      </c>
      <c r="C23" s="25" t="s">
        <v>101</v>
      </c>
      <c r="D23" s="26"/>
      <c r="E23" s="23"/>
      <c r="F23" s="19"/>
      <c r="G23" s="19"/>
    </row>
    <row r="24" spans="1:7" ht="22.5" customHeight="1">
      <c r="A24" s="177"/>
      <c r="B24" s="178"/>
      <c r="C24" s="179"/>
      <c r="D24" s="180" t="s">
        <v>88</v>
      </c>
      <c r="E24" s="190">
        <v>80</v>
      </c>
      <c r="F24" s="164"/>
      <c r="G24" s="164">
        <f>E24*F24</f>
        <v>0</v>
      </c>
    </row>
    <row r="25" spans="1:7">
      <c r="A25" s="154"/>
      <c r="B25" s="155"/>
      <c r="C25" s="155"/>
      <c r="D25" s="155"/>
      <c r="E25" s="155"/>
      <c r="F25" s="155"/>
      <c r="G25" s="156"/>
    </row>
    <row r="26" spans="1:7" ht="16.5" thickBot="1">
      <c r="A26" s="152" t="s">
        <v>7</v>
      </c>
      <c r="B26" s="123"/>
      <c r="C26" s="153" t="s">
        <v>102</v>
      </c>
      <c r="D26" s="123"/>
      <c r="E26" s="123"/>
      <c r="F26" s="123"/>
      <c r="G26" s="203">
        <f>SUM(G9:G25)</f>
        <v>0</v>
      </c>
    </row>
  </sheetData>
  <pageMargins left="0.7" right="0.6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zoomScale="80" zoomScaleNormal="68" zoomScalePageLayoutView="80" workbookViewId="0">
      <selection activeCell="F9" sqref="F9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6.7109375" style="1" customWidth="1"/>
    <col min="4" max="4" width="5" style="1" customWidth="1"/>
    <col min="5" max="5" width="5.140625" style="1" customWidth="1"/>
    <col min="6" max="6" width="12.7109375" style="1" customWidth="1"/>
    <col min="7" max="7" width="14.7109375" style="1" customWidth="1"/>
    <col min="8" max="16384" width="9.140625" style="1"/>
  </cols>
  <sheetData>
    <row r="1" spans="1:7" ht="16.5" thickBot="1"/>
    <row r="2" spans="1:7" ht="16.5" thickBot="1">
      <c r="A2" s="14" t="s">
        <v>90</v>
      </c>
      <c r="B2" s="15"/>
      <c r="C2" s="181" t="s">
        <v>103</v>
      </c>
      <c r="D2" s="16"/>
      <c r="E2" s="16"/>
      <c r="F2" s="16"/>
      <c r="G2" s="17"/>
    </row>
    <row r="3" spans="1:7">
      <c r="A3" s="182"/>
      <c r="B3" s="183"/>
      <c r="C3" s="184"/>
      <c r="D3" s="185"/>
      <c r="E3" s="185"/>
      <c r="F3" s="185"/>
      <c r="G3" s="186"/>
    </row>
    <row r="4" spans="1:7">
      <c r="A4" s="9"/>
      <c r="B4" s="10"/>
      <c r="C4" s="36" t="s">
        <v>97</v>
      </c>
      <c r="D4" s="10"/>
      <c r="E4" s="10"/>
      <c r="F4" s="10"/>
      <c r="G4" s="19"/>
    </row>
    <row r="5" spans="1:7" s="34" customFormat="1" ht="82.5" customHeight="1">
      <c r="A5" s="32"/>
      <c r="B5" s="159"/>
      <c r="C5" s="103" t="s">
        <v>104</v>
      </c>
      <c r="D5" s="159"/>
      <c r="E5" s="159"/>
      <c r="F5" s="159"/>
      <c r="G5" s="33"/>
    </row>
    <row r="6" spans="1:7">
      <c r="A6" s="11"/>
      <c r="B6" s="12"/>
      <c r="C6" s="20"/>
      <c r="D6" s="12"/>
      <c r="E6" s="12"/>
      <c r="F6" s="12"/>
      <c r="G6" s="21"/>
    </row>
    <row r="7" spans="1:7">
      <c r="A7" s="113" t="s">
        <v>1</v>
      </c>
      <c r="B7" s="113" t="s">
        <v>2</v>
      </c>
      <c r="C7" s="137" t="s">
        <v>3</v>
      </c>
      <c r="D7" s="114" t="s">
        <v>4</v>
      </c>
      <c r="E7" s="115" t="s">
        <v>5</v>
      </c>
      <c r="F7" s="116" t="s">
        <v>12</v>
      </c>
      <c r="G7" s="117" t="s">
        <v>13</v>
      </c>
    </row>
    <row r="8" spans="1:7">
      <c r="A8" s="13"/>
      <c r="B8" s="2"/>
      <c r="C8" s="19"/>
      <c r="D8" s="19"/>
      <c r="E8" s="23"/>
      <c r="F8" s="19"/>
      <c r="G8" s="19"/>
    </row>
    <row r="9" spans="1:7" ht="153" customHeight="1">
      <c r="A9" s="43" t="s">
        <v>90</v>
      </c>
      <c r="B9" s="24" t="s">
        <v>0</v>
      </c>
      <c r="C9" s="25" t="s">
        <v>153</v>
      </c>
      <c r="D9" s="19"/>
      <c r="E9" s="23"/>
      <c r="F9" s="19"/>
      <c r="G9" s="19"/>
    </row>
    <row r="10" spans="1:7" ht="18.75" customHeight="1">
      <c r="A10" s="177"/>
      <c r="B10" s="178"/>
      <c r="C10" s="179"/>
      <c r="D10" s="180" t="s">
        <v>95</v>
      </c>
      <c r="E10" s="28">
        <v>50</v>
      </c>
      <c r="F10" s="164"/>
      <c r="G10" s="164">
        <f>E10*F10</f>
        <v>0</v>
      </c>
    </row>
    <row r="11" spans="1:7" ht="18.75" customHeight="1">
      <c r="A11" s="43"/>
      <c r="B11" s="24"/>
      <c r="C11" s="25"/>
      <c r="D11" s="19"/>
      <c r="E11" s="23"/>
      <c r="F11" s="19"/>
      <c r="G11" s="19"/>
    </row>
    <row r="12" spans="1:7" ht="53.25" customHeight="1">
      <c r="A12" s="43" t="s">
        <v>90</v>
      </c>
      <c r="B12" s="24" t="s">
        <v>6</v>
      </c>
      <c r="C12" s="25" t="s">
        <v>105</v>
      </c>
      <c r="D12" s="19"/>
      <c r="E12" s="23"/>
      <c r="F12" s="19"/>
      <c r="G12" s="19"/>
    </row>
    <row r="13" spans="1:7" ht="21" customHeight="1">
      <c r="A13" s="177"/>
      <c r="B13" s="178"/>
      <c r="C13" s="179"/>
      <c r="D13" s="180" t="s">
        <v>52</v>
      </c>
      <c r="E13" s="188">
        <v>83</v>
      </c>
      <c r="F13" s="164"/>
      <c r="G13" s="164">
        <f>E13*F13</f>
        <v>0</v>
      </c>
    </row>
    <row r="14" spans="1:7">
      <c r="A14" s="154"/>
      <c r="B14" s="155"/>
      <c r="C14" s="155"/>
      <c r="D14" s="155"/>
      <c r="E14" s="155"/>
      <c r="F14" s="155"/>
      <c r="G14" s="156"/>
    </row>
    <row r="15" spans="1:7" ht="16.5" thickBot="1">
      <c r="A15" s="152" t="s">
        <v>90</v>
      </c>
      <c r="B15" s="123"/>
      <c r="C15" s="153" t="s">
        <v>106</v>
      </c>
      <c r="D15" s="123"/>
      <c r="E15" s="123"/>
      <c r="F15" s="123"/>
      <c r="G15" s="203">
        <f>SUM(G9:G13)</f>
        <v>0</v>
      </c>
    </row>
  </sheetData>
  <pageMargins left="0.7" right="0.625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="80" zoomScaleNormal="68" zoomScalePageLayoutView="80" workbookViewId="0">
      <selection activeCell="G9" sqref="G9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6.7109375" style="1" customWidth="1"/>
    <col min="4" max="4" width="5.5703125" style="1" customWidth="1"/>
    <col min="5" max="5" width="6" style="1" customWidth="1"/>
    <col min="6" max="6" width="12.7109375" style="1" customWidth="1"/>
    <col min="7" max="7" width="15.140625" style="1" customWidth="1"/>
    <col min="8" max="16384" width="9.140625" style="1"/>
  </cols>
  <sheetData>
    <row r="1" spans="1:7" ht="16.5" thickBot="1"/>
    <row r="2" spans="1:7" ht="16.5" thickBot="1">
      <c r="A2" s="14" t="s">
        <v>92</v>
      </c>
      <c r="B2" s="15"/>
      <c r="C2" s="181" t="s">
        <v>107</v>
      </c>
      <c r="D2" s="16"/>
      <c r="E2" s="16"/>
      <c r="F2" s="16"/>
      <c r="G2" s="17"/>
    </row>
    <row r="3" spans="1:7">
      <c r="A3" s="182"/>
      <c r="B3" s="183"/>
      <c r="C3" s="184"/>
      <c r="D3" s="185"/>
      <c r="E3" s="185"/>
      <c r="F3" s="185"/>
      <c r="G3" s="186"/>
    </row>
    <row r="4" spans="1:7">
      <c r="A4" s="9"/>
      <c r="B4" s="10"/>
      <c r="C4" s="36" t="s">
        <v>97</v>
      </c>
      <c r="D4" s="10"/>
      <c r="E4" s="10"/>
      <c r="F4" s="10"/>
      <c r="G4" s="19"/>
    </row>
    <row r="5" spans="1:7" s="34" customFormat="1" ht="71.25" customHeight="1">
      <c r="A5" s="32"/>
      <c r="B5" s="191"/>
      <c r="C5" s="103" t="s">
        <v>108</v>
      </c>
      <c r="D5" s="191"/>
      <c r="E5" s="191"/>
      <c r="F5" s="191"/>
      <c r="G5" s="33"/>
    </row>
    <row r="6" spans="1:7">
      <c r="A6" s="11"/>
      <c r="B6" s="12"/>
      <c r="C6" s="20"/>
      <c r="D6" s="12"/>
      <c r="E6" s="12"/>
      <c r="F6" s="12"/>
      <c r="G6" s="21"/>
    </row>
    <row r="7" spans="1:7">
      <c r="A7" s="113" t="s">
        <v>1</v>
      </c>
      <c r="B7" s="113" t="s">
        <v>2</v>
      </c>
      <c r="C7" s="137" t="s">
        <v>3</v>
      </c>
      <c r="D7" s="114" t="s">
        <v>4</v>
      </c>
      <c r="E7" s="115" t="s">
        <v>5</v>
      </c>
      <c r="F7" s="116" t="s">
        <v>12</v>
      </c>
      <c r="G7" s="117" t="s">
        <v>13</v>
      </c>
    </row>
    <row r="8" spans="1:7">
      <c r="A8" s="13"/>
      <c r="B8" s="2"/>
      <c r="C8" s="19"/>
      <c r="D8" s="19"/>
      <c r="E8" s="23"/>
      <c r="F8" s="19"/>
      <c r="G8" s="19"/>
    </row>
    <row r="9" spans="1:7" ht="163.5" customHeight="1">
      <c r="A9" s="43" t="s">
        <v>92</v>
      </c>
      <c r="B9" s="24" t="s">
        <v>0</v>
      </c>
      <c r="C9" s="25" t="s">
        <v>154</v>
      </c>
      <c r="D9" s="19"/>
      <c r="E9" s="23"/>
      <c r="F9" s="19"/>
      <c r="G9" s="19"/>
    </row>
    <row r="10" spans="1:7" ht="18.75" customHeight="1">
      <c r="A10" s="177"/>
      <c r="B10" s="178"/>
      <c r="C10" s="179"/>
      <c r="D10" s="180" t="s">
        <v>9</v>
      </c>
      <c r="E10" s="28">
        <v>1</v>
      </c>
      <c r="F10" s="164"/>
      <c r="G10" s="164">
        <f>E10*F10</f>
        <v>0</v>
      </c>
    </row>
    <row r="11" spans="1:7">
      <c r="A11" s="154"/>
      <c r="B11" s="155"/>
      <c r="C11" s="155"/>
      <c r="D11" s="155"/>
      <c r="E11" s="155"/>
      <c r="F11" s="155"/>
      <c r="G11" s="156"/>
    </row>
    <row r="12" spans="1:7" ht="16.5" thickBot="1">
      <c r="A12" s="152" t="s">
        <v>92</v>
      </c>
      <c r="B12" s="123"/>
      <c r="C12" s="153" t="s">
        <v>109</v>
      </c>
      <c r="D12" s="123"/>
      <c r="E12" s="123"/>
      <c r="F12" s="123"/>
      <c r="G12" s="203">
        <f>SUM(G10:G11)</f>
        <v>0</v>
      </c>
    </row>
  </sheetData>
  <pageMargins left="0.7" right="0.625" top="0.75" bottom="0.75" header="0.3" footer="0.3"/>
  <pageSetup paperSize="9" orientation="portrait" horizontalDpi="300" verticalDpi="300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="80" zoomScaleNormal="68" zoomScalePageLayoutView="80" workbookViewId="0">
      <selection activeCell="G9" sqref="G9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5.85546875" style="1" customWidth="1"/>
    <col min="4" max="4" width="4.28515625" style="1" customWidth="1"/>
    <col min="5" max="5" width="5.85546875" style="1" customWidth="1"/>
    <col min="6" max="6" width="12.42578125" style="1" customWidth="1"/>
    <col min="7" max="7" width="18.42578125" style="1" customWidth="1"/>
    <col min="8" max="16384" width="9.140625" style="1"/>
  </cols>
  <sheetData>
    <row r="1" spans="1:7" ht="16.5" thickBot="1"/>
    <row r="2" spans="1:7" ht="16.5" thickBot="1">
      <c r="A2" s="14" t="s">
        <v>50</v>
      </c>
      <c r="B2" s="15"/>
      <c r="C2" s="181" t="s">
        <v>110</v>
      </c>
      <c r="D2" s="16"/>
      <c r="E2" s="16"/>
      <c r="F2" s="16"/>
      <c r="G2" s="17"/>
    </row>
    <row r="3" spans="1:7">
      <c r="A3" s="182"/>
      <c r="B3" s="183"/>
      <c r="C3" s="184"/>
      <c r="D3" s="185"/>
      <c r="E3" s="185"/>
      <c r="F3" s="185"/>
      <c r="G3" s="186"/>
    </row>
    <row r="4" spans="1:7">
      <c r="A4" s="9"/>
      <c r="B4" s="10"/>
      <c r="C4" s="36" t="s">
        <v>97</v>
      </c>
      <c r="D4" s="10"/>
      <c r="E4" s="10"/>
      <c r="F4" s="10"/>
      <c r="G4" s="19"/>
    </row>
    <row r="5" spans="1:7" s="34" customFormat="1" ht="82.5" customHeight="1">
      <c r="A5" s="32"/>
      <c r="B5" s="191"/>
      <c r="C5" s="103" t="s">
        <v>104</v>
      </c>
      <c r="D5" s="191"/>
      <c r="E5" s="191"/>
      <c r="F5" s="191"/>
      <c r="G5" s="33"/>
    </row>
    <row r="6" spans="1:7">
      <c r="A6" s="11"/>
      <c r="B6" s="12"/>
      <c r="C6" s="20"/>
      <c r="D6" s="12"/>
      <c r="E6" s="12"/>
      <c r="F6" s="12"/>
      <c r="G6" s="21"/>
    </row>
    <row r="7" spans="1:7">
      <c r="A7" s="113" t="s">
        <v>1</v>
      </c>
      <c r="B7" s="113" t="s">
        <v>2</v>
      </c>
      <c r="C7" s="137" t="s">
        <v>3</v>
      </c>
      <c r="D7" s="114" t="s">
        <v>4</v>
      </c>
      <c r="E7" s="115" t="s">
        <v>5</v>
      </c>
      <c r="F7" s="116" t="s">
        <v>12</v>
      </c>
      <c r="G7" s="117" t="s">
        <v>13</v>
      </c>
    </row>
    <row r="8" spans="1:7">
      <c r="A8" s="13"/>
      <c r="B8" s="2"/>
      <c r="C8" s="19"/>
      <c r="D8" s="19"/>
      <c r="E8" s="23"/>
      <c r="F8" s="19"/>
      <c r="G8" s="19"/>
    </row>
    <row r="9" spans="1:7" ht="196.5" customHeight="1">
      <c r="A9" s="43" t="s">
        <v>50</v>
      </c>
      <c r="B9" s="24" t="s">
        <v>0</v>
      </c>
      <c r="C9" s="25" t="s">
        <v>155</v>
      </c>
      <c r="D9" s="19"/>
      <c r="E9" s="23"/>
      <c r="F9" s="19"/>
      <c r="G9" s="19"/>
    </row>
    <row r="10" spans="1:7" ht="18.75" customHeight="1">
      <c r="A10" s="177"/>
      <c r="B10" s="178"/>
      <c r="C10" s="179"/>
      <c r="D10" s="180" t="s">
        <v>9</v>
      </c>
      <c r="E10" s="28">
        <v>4</v>
      </c>
      <c r="F10" s="164"/>
      <c r="G10" s="164">
        <f>E10*F10</f>
        <v>0</v>
      </c>
    </row>
    <row r="11" spans="1:7">
      <c r="A11" s="154"/>
      <c r="B11" s="155"/>
      <c r="C11" s="155"/>
      <c r="D11" s="155"/>
      <c r="E11" s="155"/>
      <c r="F11" s="155"/>
      <c r="G11" s="156"/>
    </row>
    <row r="12" spans="1:7" ht="16.5" thickBot="1">
      <c r="A12" s="152" t="s">
        <v>50</v>
      </c>
      <c r="B12" s="123"/>
      <c r="C12" s="153" t="s">
        <v>132</v>
      </c>
      <c r="D12" s="123"/>
      <c r="E12" s="123"/>
      <c r="F12" s="123"/>
      <c r="G12" s="213">
        <f>SUM(G10:G11)</f>
        <v>0</v>
      </c>
    </row>
  </sheetData>
  <pageMargins left="0.7" right="0.625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="80" zoomScaleNormal="68" zoomScalePageLayoutView="80" workbookViewId="0">
      <selection activeCell="F12" sqref="F12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6.7109375" style="1" customWidth="1"/>
    <col min="4" max="4" width="6" style="1" customWidth="1"/>
    <col min="5" max="5" width="6.140625" style="1" customWidth="1"/>
    <col min="6" max="6" width="13.140625" style="1" customWidth="1"/>
    <col min="7" max="7" width="15" style="1" customWidth="1"/>
    <col min="8" max="16384" width="9.140625" style="1"/>
  </cols>
  <sheetData>
    <row r="1" spans="1:7" ht="16.5" thickBot="1"/>
    <row r="2" spans="1:7" ht="16.5" thickBot="1">
      <c r="A2" s="14" t="s">
        <v>112</v>
      </c>
      <c r="B2" s="15"/>
      <c r="C2" s="181" t="s">
        <v>138</v>
      </c>
      <c r="D2" s="16"/>
      <c r="E2" s="16"/>
      <c r="F2" s="16"/>
      <c r="G2" s="17"/>
    </row>
    <row r="3" spans="1:7">
      <c r="A3" s="182"/>
      <c r="B3" s="183"/>
      <c r="C3" s="184"/>
      <c r="D3" s="185"/>
      <c r="E3" s="185"/>
      <c r="F3" s="185"/>
      <c r="G3" s="186"/>
    </row>
    <row r="4" spans="1:7">
      <c r="A4" s="9"/>
      <c r="B4" s="10"/>
      <c r="C4" s="36" t="s">
        <v>97</v>
      </c>
      <c r="D4" s="10"/>
      <c r="E4" s="10"/>
      <c r="F4" s="10"/>
      <c r="G4" s="19"/>
    </row>
    <row r="5" spans="1:7" s="34" customFormat="1" ht="82.5" customHeight="1">
      <c r="A5" s="32"/>
      <c r="B5" s="191"/>
      <c r="C5" s="103" t="s">
        <v>104</v>
      </c>
      <c r="D5" s="191"/>
      <c r="E5" s="191"/>
      <c r="F5" s="191"/>
      <c r="G5" s="33"/>
    </row>
    <row r="6" spans="1:7">
      <c r="A6" s="11"/>
      <c r="B6" s="12"/>
      <c r="C6" s="20"/>
      <c r="D6" s="12"/>
      <c r="E6" s="12"/>
      <c r="F6" s="12"/>
      <c r="G6" s="21"/>
    </row>
    <row r="7" spans="1:7">
      <c r="A7" s="113" t="s">
        <v>1</v>
      </c>
      <c r="B7" s="113" t="s">
        <v>2</v>
      </c>
      <c r="C7" s="137" t="s">
        <v>3</v>
      </c>
      <c r="D7" s="114" t="s">
        <v>4</v>
      </c>
      <c r="E7" s="115" t="s">
        <v>5</v>
      </c>
      <c r="F7" s="116" t="s">
        <v>12</v>
      </c>
      <c r="G7" s="117" t="s">
        <v>13</v>
      </c>
    </row>
    <row r="8" spans="1:7">
      <c r="A8" s="13"/>
      <c r="B8" s="2"/>
      <c r="C8" s="19"/>
      <c r="D8" s="19"/>
      <c r="E8" s="23"/>
      <c r="F8" s="19"/>
      <c r="G8" s="19"/>
    </row>
    <row r="9" spans="1:7" ht="51" customHeight="1">
      <c r="A9" s="43" t="s">
        <v>112</v>
      </c>
      <c r="B9" s="24" t="s">
        <v>0</v>
      </c>
      <c r="C9" s="25" t="s">
        <v>111</v>
      </c>
      <c r="D9" s="19"/>
      <c r="E9" s="23"/>
      <c r="F9" s="19"/>
      <c r="G9" s="19"/>
    </row>
    <row r="10" spans="1:7" ht="20.25" customHeight="1">
      <c r="A10" s="177"/>
      <c r="B10" s="178"/>
      <c r="C10" s="179"/>
      <c r="D10" s="180" t="s">
        <v>95</v>
      </c>
      <c r="E10" s="28">
        <v>110</v>
      </c>
      <c r="F10" s="164"/>
      <c r="G10" s="164">
        <f>E10*F10</f>
        <v>0</v>
      </c>
    </row>
    <row r="11" spans="1:7" ht="21" customHeight="1">
      <c r="A11" s="43"/>
      <c r="B11" s="24"/>
      <c r="C11" s="25"/>
      <c r="D11" s="19"/>
      <c r="E11" s="23"/>
      <c r="F11" s="19"/>
      <c r="G11" s="19"/>
    </row>
    <row r="12" spans="1:7" ht="52.5" customHeight="1">
      <c r="A12" s="43" t="s">
        <v>112</v>
      </c>
      <c r="B12" s="24" t="s">
        <v>6</v>
      </c>
      <c r="C12" s="25" t="s">
        <v>113</v>
      </c>
      <c r="D12" s="19"/>
      <c r="E12" s="23"/>
      <c r="F12" s="19"/>
      <c r="G12" s="19"/>
    </row>
    <row r="13" spans="1:7" ht="21" customHeight="1">
      <c r="A13" s="177"/>
      <c r="B13" s="178"/>
      <c r="C13" s="179"/>
      <c r="D13" s="180" t="s">
        <v>95</v>
      </c>
      <c r="E13" s="188">
        <v>50</v>
      </c>
      <c r="F13" s="164"/>
      <c r="G13" s="164">
        <f>E13*F13</f>
        <v>0</v>
      </c>
    </row>
    <row r="14" spans="1:7" ht="21" customHeight="1">
      <c r="A14" s="43"/>
      <c r="B14" s="38"/>
      <c r="C14" s="25"/>
      <c r="D14" s="26"/>
      <c r="E14" s="187"/>
      <c r="F14" s="19"/>
      <c r="G14" s="19"/>
    </row>
    <row r="15" spans="1:7" ht="51" customHeight="1">
      <c r="A15" s="43" t="s">
        <v>112</v>
      </c>
      <c r="B15" s="38" t="s">
        <v>7</v>
      </c>
      <c r="C15" s="25" t="s">
        <v>114</v>
      </c>
      <c r="D15" s="26"/>
      <c r="E15" s="187"/>
      <c r="F15" s="19"/>
      <c r="G15" s="19"/>
    </row>
    <row r="16" spans="1:7" ht="18.75" customHeight="1">
      <c r="A16" s="177"/>
      <c r="B16" s="178"/>
      <c r="C16" s="179"/>
      <c r="D16" s="180" t="s">
        <v>52</v>
      </c>
      <c r="E16" s="188">
        <v>35</v>
      </c>
      <c r="F16" s="164"/>
      <c r="G16" s="164">
        <f>E16*F16</f>
        <v>0</v>
      </c>
    </row>
    <row r="17" spans="1:7" ht="18.75" customHeight="1">
      <c r="A17" s="43"/>
      <c r="B17" s="38"/>
      <c r="C17" s="25"/>
      <c r="D17" s="26"/>
      <c r="E17" s="187"/>
      <c r="F17" s="19"/>
      <c r="G17" s="19"/>
    </row>
    <row r="18" spans="1:7" ht="100.5" customHeight="1">
      <c r="A18" s="43" t="s">
        <v>112</v>
      </c>
      <c r="B18" s="24" t="s">
        <v>90</v>
      </c>
      <c r="C18" s="25" t="s">
        <v>115</v>
      </c>
      <c r="D18" s="19"/>
      <c r="E18" s="23"/>
      <c r="F18" s="19"/>
      <c r="G18" s="19"/>
    </row>
    <row r="19" spans="1:7" ht="18.75" customHeight="1">
      <c r="A19" s="177"/>
      <c r="B19" s="178"/>
      <c r="C19" s="179"/>
      <c r="D19" s="180" t="s">
        <v>9</v>
      </c>
      <c r="E19" s="28">
        <v>4</v>
      </c>
      <c r="F19" s="164"/>
      <c r="G19" s="164">
        <f>E19*F19</f>
        <v>0</v>
      </c>
    </row>
    <row r="20" spans="1:7">
      <c r="A20" s="154"/>
      <c r="B20" s="155"/>
      <c r="C20" s="155"/>
      <c r="D20" s="155"/>
      <c r="E20" s="155"/>
      <c r="F20" s="155"/>
      <c r="G20" s="205"/>
    </row>
    <row r="21" spans="1:7" ht="16.5" thickBot="1">
      <c r="A21" s="152" t="s">
        <v>112</v>
      </c>
      <c r="B21" s="123"/>
      <c r="C21" s="153" t="s">
        <v>139</v>
      </c>
      <c r="D21" s="123"/>
      <c r="E21" s="123"/>
      <c r="F21" s="123"/>
      <c r="G21" s="213">
        <f>SUM(G10:G19)</f>
        <v>0</v>
      </c>
    </row>
  </sheetData>
  <pageMargins left="0.7" right="0.6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="80" zoomScaleNormal="68" zoomScalePageLayoutView="80" workbookViewId="0">
      <selection activeCell="F8" sqref="F8"/>
    </sheetView>
  </sheetViews>
  <sheetFormatPr defaultColWidth="9.140625" defaultRowHeight="15.75"/>
  <cols>
    <col min="1" max="1" width="4.5703125" style="1" customWidth="1"/>
    <col min="2" max="2" width="4.42578125" style="1" customWidth="1"/>
    <col min="3" max="3" width="36.7109375" style="1" customWidth="1"/>
    <col min="4" max="4" width="6" style="1" customWidth="1"/>
    <col min="5" max="5" width="5.28515625" style="1" customWidth="1"/>
    <col min="6" max="6" width="12.7109375" style="1" customWidth="1"/>
    <col min="7" max="7" width="15" style="1" customWidth="1"/>
    <col min="8" max="16384" width="9.140625" style="1"/>
  </cols>
  <sheetData>
    <row r="1" spans="1:7" ht="16.5" thickBot="1"/>
    <row r="2" spans="1:7" ht="16.5" thickBot="1">
      <c r="A2" s="14" t="s">
        <v>117</v>
      </c>
      <c r="B2" s="15"/>
      <c r="C2" s="181" t="s">
        <v>116</v>
      </c>
      <c r="D2" s="16"/>
      <c r="E2" s="16"/>
      <c r="F2" s="16"/>
      <c r="G2" s="17"/>
    </row>
    <row r="3" spans="1:7">
      <c r="A3" s="9"/>
      <c r="B3" s="10"/>
      <c r="C3" s="18"/>
      <c r="D3" s="10"/>
      <c r="E3" s="10"/>
      <c r="F3" s="10"/>
      <c r="G3" s="19"/>
    </row>
    <row r="4" spans="1:7" s="34" customFormat="1" ht="100.5" customHeight="1">
      <c r="A4" s="32"/>
      <c r="B4" s="191"/>
      <c r="C4" s="103" t="s">
        <v>118</v>
      </c>
      <c r="D4" s="191"/>
      <c r="E4" s="191"/>
      <c r="F4" s="191"/>
      <c r="G4" s="33"/>
    </row>
    <row r="5" spans="1:7">
      <c r="A5" s="11"/>
      <c r="B5" s="12"/>
      <c r="C5" s="20"/>
      <c r="D5" s="12"/>
      <c r="E5" s="12"/>
      <c r="F5" s="12"/>
      <c r="G5" s="21"/>
    </row>
    <row r="6" spans="1:7">
      <c r="A6" s="113" t="s">
        <v>1</v>
      </c>
      <c r="B6" s="113" t="s">
        <v>2</v>
      </c>
      <c r="C6" s="137" t="s">
        <v>3</v>
      </c>
      <c r="D6" s="114" t="s">
        <v>4</v>
      </c>
      <c r="E6" s="115" t="s">
        <v>5</v>
      </c>
      <c r="F6" s="116" t="s">
        <v>12</v>
      </c>
      <c r="G6" s="117" t="s">
        <v>13</v>
      </c>
    </row>
    <row r="7" spans="1:7">
      <c r="A7" s="13"/>
      <c r="B7" s="2"/>
      <c r="C7" s="19"/>
      <c r="D7" s="19"/>
      <c r="E7" s="23"/>
      <c r="F7" s="19"/>
      <c r="G7" s="19"/>
    </row>
    <row r="8" spans="1:7" ht="81" customHeight="1">
      <c r="A8" s="43" t="s">
        <v>117</v>
      </c>
      <c r="B8" s="24" t="s">
        <v>0</v>
      </c>
      <c r="C8" s="25" t="s">
        <v>119</v>
      </c>
      <c r="D8" s="19"/>
      <c r="E8" s="23"/>
      <c r="F8" s="19"/>
      <c r="G8" s="19"/>
    </row>
    <row r="9" spans="1:7" ht="18.75" customHeight="1">
      <c r="A9" s="177"/>
      <c r="B9" s="178"/>
      <c r="C9" s="179"/>
      <c r="D9" s="180" t="s">
        <v>95</v>
      </c>
      <c r="E9" s="28">
        <v>5.5</v>
      </c>
      <c r="F9" s="164"/>
      <c r="G9" s="164">
        <f>E9*F9</f>
        <v>0</v>
      </c>
    </row>
    <row r="10" spans="1:7">
      <c r="A10" s="154"/>
      <c r="B10" s="155"/>
      <c r="C10" s="155"/>
      <c r="D10" s="155"/>
      <c r="E10" s="155"/>
      <c r="F10" s="155"/>
      <c r="G10" s="205"/>
    </row>
    <row r="11" spans="1:7" ht="16.5" thickBot="1">
      <c r="A11" s="152" t="s">
        <v>117</v>
      </c>
      <c r="B11" s="123"/>
      <c r="C11" s="153" t="s">
        <v>142</v>
      </c>
      <c r="D11" s="123"/>
      <c r="E11" s="123"/>
      <c r="F11" s="123"/>
      <c r="G11" s="203">
        <f>SUM(G8:G9)</f>
        <v>0</v>
      </c>
    </row>
    <row r="12" spans="1:7">
      <c r="G12" s="176"/>
    </row>
  </sheetData>
  <pageMargins left="0.7" right="0.6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NASLOVNA</vt:lpstr>
      <vt:lpstr>PRIPREMNI</vt:lpstr>
      <vt:lpstr>RUŠENJE</vt:lpstr>
      <vt:lpstr>ZIDARSKI</vt:lpstr>
      <vt:lpstr>PODOPOLAGAČKI</vt:lpstr>
      <vt:lpstr>STAKLARSKI</vt:lpstr>
      <vt:lpstr>BRAVARSKI</vt:lpstr>
      <vt:lpstr>SOBOSLIKARSKI</vt:lpstr>
      <vt:lpstr>GIPSKARTONSKI</vt:lpstr>
      <vt:lpstr>OSTALI</vt:lpstr>
      <vt:lpstr>ETI</vt:lpstr>
      <vt:lpstr>REKAPITULACIJA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Iris Devčić (Volonter.Sport5@pgz.hr)</cp:lastModifiedBy>
  <cp:lastPrinted>2018-07-20T14:53:35Z</cp:lastPrinted>
  <dcterms:created xsi:type="dcterms:W3CDTF">2015-12-11T10:52:44Z</dcterms:created>
  <dcterms:modified xsi:type="dcterms:W3CDTF">2018-11-12T16:03:33Z</dcterms:modified>
</cp:coreProperties>
</file>