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eno\Desktop\PROJEKT PUTOVIMA FRANKOPANA\INTERPRETACIJSKI CENTRI\16_PONOVLJENI POSTUPAK NABAVE\02_GOR\02_TROŠKOVNICI\"/>
    </mc:Choice>
  </mc:AlternateContent>
  <bookViews>
    <workbookView xWindow="0" yWindow="0" windowWidth="21570" windowHeight="7455" activeTab="1"/>
  </bookViews>
  <sheets>
    <sheet name="NASLOVNA" sheetId="17" r:id="rId1"/>
    <sheet name="ETI" sheetId="18" r:id="rId2"/>
    <sheet name="REKAPITULACIJA" sheetId="7" r:id="rId3"/>
  </sheets>
  <calcPr calcId="162913"/>
</workbook>
</file>

<file path=xl/calcChain.xml><?xml version="1.0" encoding="utf-8"?>
<calcChain xmlns="http://schemas.openxmlformats.org/spreadsheetml/2006/main">
  <c r="H8" i="7" l="1"/>
  <c r="H6" i="7" l="1"/>
  <c r="G27" i="18" l="1"/>
  <c r="G45" i="18"/>
  <c r="G44" i="18"/>
  <c r="G42" i="18"/>
  <c r="G36" i="18"/>
  <c r="G35" i="18"/>
  <c r="G34" i="18"/>
  <c r="G33" i="18"/>
  <c r="G26" i="18"/>
  <c r="G25" i="18"/>
  <c r="G28" i="18" s="1"/>
  <c r="G18" i="18"/>
  <c r="G16" i="18"/>
  <c r="G14" i="18"/>
  <c r="G12" i="18"/>
  <c r="G48" i="18" l="1"/>
  <c r="G20" i="18"/>
  <c r="G38" i="18"/>
  <c r="G50" i="18" l="1"/>
  <c r="H9" i="7" l="1"/>
  <c r="H10" i="7" s="1"/>
</calcChain>
</file>

<file path=xl/sharedStrings.xml><?xml version="1.0" encoding="utf-8"?>
<sst xmlns="http://schemas.openxmlformats.org/spreadsheetml/2006/main" count="106" uniqueCount="81">
  <si>
    <t>01.</t>
  </si>
  <si>
    <t>Red.</t>
  </si>
  <si>
    <t>br.</t>
  </si>
  <si>
    <t>Opis stavke</t>
  </si>
  <si>
    <t>J.m.</t>
  </si>
  <si>
    <t>Kol.</t>
  </si>
  <si>
    <t>02.</t>
  </si>
  <si>
    <t>03.</t>
  </si>
  <si>
    <t>kom</t>
  </si>
  <si>
    <t>REKAPITULACIJA GRAĐEVINSKO - OBRTNIČKIH RADOVA</t>
  </si>
  <si>
    <t>Jed.cij.</t>
  </si>
  <si>
    <t>Uk.cij.</t>
  </si>
  <si>
    <t>RAZDJELNICI</t>
  </si>
  <si>
    <t>Dobava, doprema, polaganje i spajanje kabela tip:</t>
  </si>
  <si>
    <t xml:space="preserve"> - PP00-Y 3x2,5 mm2</t>
  </si>
  <si>
    <t>m</t>
  </si>
  <si>
    <t xml:space="preserve"> - PP00-Y 3x1,5 mm2</t>
  </si>
  <si>
    <t>kpl</t>
  </si>
  <si>
    <t>Investitor:</t>
  </si>
  <si>
    <t>Primorsko-goranska županija</t>
  </si>
  <si>
    <t xml:space="preserve">Slogin kula 2/III, 51 000 Rijeka, HR </t>
  </si>
  <si>
    <t>Građevina:</t>
  </si>
  <si>
    <t>Faza:</t>
  </si>
  <si>
    <t>Autori:</t>
  </si>
  <si>
    <t>Vinko Penezić, ovl. arh.</t>
  </si>
  <si>
    <t>Krešimir Rogina, ovl. arh.</t>
  </si>
  <si>
    <t>Suradnici:</t>
  </si>
  <si>
    <t>Snježana Jakopčić, dipl.ing.arh</t>
  </si>
  <si>
    <t>Nikolina Raguž-Lučić, mag.ing.arh</t>
  </si>
  <si>
    <t>Tvrtka:</t>
  </si>
  <si>
    <t>PENEZIĆ I ROGINA ARHITEKTI d.o.o.</t>
  </si>
  <si>
    <t>Bauerova 8, Zagreb</t>
  </si>
  <si>
    <t>Direktor:</t>
  </si>
  <si>
    <t>Ana Karabotić, dipl. ing. arh.</t>
  </si>
  <si>
    <t>Kaštel Frankopana</t>
  </si>
  <si>
    <t>IZVEDBENI PROJEKT UNUTRAŠNJEG UREĐENJA</t>
  </si>
  <si>
    <t>GRAĐEVINSKO-OBRTNIČKI RADOVI UKUPNO:</t>
  </si>
  <si>
    <t>ELEKTROTEHNIČKE INSTALACIJE</t>
  </si>
  <si>
    <t>INSTALACIJA JAKE STRUJE</t>
  </si>
  <si>
    <t>UKUPNO RAZDJELNICI:</t>
  </si>
  <si>
    <t>NAPOJNI I INSTALACIJSKI KABELI</t>
  </si>
  <si>
    <t>02.1</t>
  </si>
  <si>
    <t>UKUPNO NAPOJNI I INSTALACIJSKI KABELI:</t>
  </si>
  <si>
    <t>INSTALACIJA RASVJETE I UTIČNICA</t>
  </si>
  <si>
    <t>03.1</t>
  </si>
  <si>
    <t>UKUPNO INSTALACIJA RASVJETE I UTIČNICA:</t>
  </si>
  <si>
    <t>4.2. TROŠKOVNIK GRAĐEVINSKO-OBRTNIČKIH RADOVA</t>
  </si>
  <si>
    <r>
      <t>Lokacija</t>
    </r>
    <r>
      <rPr>
        <sz val="12"/>
        <color theme="1"/>
        <rFont val="Calibri"/>
        <family val="2"/>
        <charset val="238"/>
        <scheme val="minor"/>
      </rPr>
      <t xml:space="preserve">: </t>
    </r>
  </si>
  <si>
    <t xml:space="preserve">RO INTEPRETACIJSKI CENTAR </t>
  </si>
  <si>
    <t>07.</t>
  </si>
  <si>
    <t>ELEKTROTEHNIČKE INSTALACIJE:</t>
  </si>
  <si>
    <t>Interpretacijski centar Bribir</t>
  </si>
  <si>
    <t>Kaštel Frankopana, Bribir</t>
  </si>
  <si>
    <r>
      <t>DATUM:</t>
    </r>
    <r>
      <rPr>
        <sz val="11"/>
        <color theme="1"/>
        <rFont val="Calibri"/>
        <family val="2"/>
        <charset val="238"/>
        <scheme val="minor"/>
      </rPr>
      <t xml:space="preserve">  svibanj, 2018.</t>
    </r>
  </si>
  <si>
    <t>st.1</t>
  </si>
  <si>
    <t>Plastične kanalice 50/25 komplet</t>
  </si>
  <si>
    <t>Podna kutija</t>
  </si>
  <si>
    <t>prekidač obični p/ž</t>
  </si>
  <si>
    <t>INSTALACIJA TELEFONA I STRUKTURNE  MREŽE</t>
  </si>
  <si>
    <t>Postojeći ormarić.</t>
  </si>
  <si>
    <t>04.2.</t>
  </si>
  <si>
    <t>04.1.</t>
  </si>
  <si>
    <t>Dobava  i uvlačenje kabela :</t>
  </si>
  <si>
    <t>1xUTP 4X2 AWG 23 Cat6</t>
  </si>
  <si>
    <t>04.3.</t>
  </si>
  <si>
    <t>UKUPNA INSTALACIJA TELEFONA I STRUKTURNE  MREŽE</t>
  </si>
  <si>
    <r>
      <t>TD:</t>
    </r>
    <r>
      <rPr>
        <b/>
        <sz val="11"/>
        <color theme="1"/>
        <rFont val="Calibri"/>
        <family val="2"/>
        <charset val="238"/>
        <scheme val="minor"/>
      </rPr>
      <t xml:space="preserve">   </t>
    </r>
    <r>
      <rPr>
        <sz val="11"/>
        <color theme="1"/>
        <rFont val="Calibri"/>
        <family val="2"/>
        <charset val="238"/>
        <scheme val="minor"/>
      </rPr>
      <t>01/16-IP</t>
    </r>
  </si>
  <si>
    <t>ELEKTROTEHNIČKE INSTALACIJE UKUPNO</t>
  </si>
  <si>
    <t>04</t>
  </si>
  <si>
    <t>Bernarda Ivančan, univ.bacc.ing.arh.</t>
  </si>
  <si>
    <t>PDV:</t>
  </si>
  <si>
    <t>SVEUKUPNO:</t>
  </si>
  <si>
    <t>Dobava i ugradnja komplet sve tip kao Vimar ili jednakovrijedno.</t>
  </si>
  <si>
    <t>Patch paneli - ugraditi u postojeći ITO ormarić</t>
  </si>
  <si>
    <t>Četveropolna strujna zaštitna sklopka tip FI 40/2/0,03 A, tip kao Schrack ili jednakovrijedan.
______________________________</t>
  </si>
  <si>
    <t>Odvodnik prenapona tip SPD 20kA, klasa II 1p.</t>
  </si>
  <si>
    <t>Jednopolni automatski instalacijski prekidač karakteristike B10A/1p, proizvođač Schrack ili jednakovrijedan. 
 ______________________________</t>
  </si>
  <si>
    <t>Ostali materijal (L1,L2,L3, N i PE sabirnice, nosači, kanalice, stopice, vijci i sl.) potreban za izvršenje stavke. Cijena komplet izvedenog razdjelnika sa montažom i spajanjem na objektu, te isporukom sheme spajanja stvarno izvedenog stanja.</t>
  </si>
  <si>
    <t>Dobava i spajanje priključnica Cat. 6, modul certificiran 1xRJ45</t>
  </si>
  <si>
    <t>Ekstrudiran aluminijski profil ukupne duljine 8350mm sastavljen u segmentima prema nacrtu, za direktno/indirektnu rasvjetu panoa, sa opal akrilnim difuzorom, završnim čepovima. Izvor svjetla LED ukupne snage snage 175W, boje svjetla 3000K, uzvrata boje CRI&gt;80, efikasnosti 130lm/W, ukupnog svjetlosnog toka 1200lm/m. Energetski razred A+, komplet sa potrebnim konverterima za napajanje LEDa koji se nalazi u elektro ormaru te se napaja zasebno. Tip kao LED flex sys ili jednakovrijedno
______________________________</t>
  </si>
  <si>
    <t xml:space="preserve"> - priključnica šuko, jednostruka, 1 x 220 VAC/16 A, za podnu kutiju, tip kao Plana - Vimar ili jednakovrijedno.
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</si>
</sst>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#,##0.00\ &quot;kn&quot;"/>
    <numFmt numFmtId="166" formatCode="#,##0.00\ _k_n"/>
    <numFmt numFmtId="167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10"/>
      <name val="Helv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6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>
      <alignment horizontal="left" vertical="top"/>
    </xf>
    <xf numFmtId="0" fontId="5" fillId="0" borderId="0">
      <alignment horizontal="left" vertical="top"/>
    </xf>
    <xf numFmtId="0" fontId="2" fillId="0" borderId="0"/>
    <xf numFmtId="0" fontId="2" fillId="0" borderId="0"/>
    <xf numFmtId="0" fontId="5" fillId="0" borderId="0">
      <alignment horizontal="left" vertical="top"/>
    </xf>
    <xf numFmtId="0" fontId="2" fillId="0" borderId="0"/>
    <xf numFmtId="0" fontId="4" fillId="0" borderId="0"/>
    <xf numFmtId="0" fontId="4" fillId="0" borderId="0"/>
    <xf numFmtId="0" fontId="5" fillId="0" borderId="0">
      <alignment horizontal="left" vertical="top"/>
    </xf>
    <xf numFmtId="0" fontId="4" fillId="0" borderId="0"/>
    <xf numFmtId="0" fontId="3" fillId="0" borderId="0"/>
    <xf numFmtId="0" fontId="2" fillId="0" borderId="0"/>
    <xf numFmtId="0" fontId="5" fillId="0" borderId="0">
      <alignment horizontal="left" vertical="top"/>
    </xf>
    <xf numFmtId="0" fontId="6" fillId="0" borderId="0"/>
  </cellStyleXfs>
  <cellXfs count="163">
    <xf numFmtId="0" fontId="0" fillId="0" borderId="0" xfId="0"/>
    <xf numFmtId="0" fontId="7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2" xfId="0" applyFont="1" applyBorder="1"/>
    <xf numFmtId="0" fontId="8" fillId="0" borderId="1" xfId="0" applyFont="1" applyBorder="1"/>
    <xf numFmtId="0" fontId="7" fillId="0" borderId="1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7" xfId="0" applyFont="1" applyBorder="1"/>
    <xf numFmtId="0" fontId="8" fillId="0" borderId="8" xfId="0" applyFont="1" applyBorder="1"/>
    <xf numFmtId="0" fontId="7" fillId="0" borderId="11" xfId="0" applyFont="1" applyBorder="1"/>
    <xf numFmtId="4" fontId="7" fillId="0" borderId="6" xfId="0" applyNumberFormat="1" applyFont="1" applyBorder="1"/>
    <xf numFmtId="0" fontId="7" fillId="0" borderId="12" xfId="0" applyFont="1" applyBorder="1"/>
    <xf numFmtId="0" fontId="7" fillId="0" borderId="18" xfId="0" applyFont="1" applyBorder="1" applyAlignment="1">
      <alignment horizontal="right"/>
    </xf>
    <xf numFmtId="4" fontId="7" fillId="0" borderId="18" xfId="0" applyNumberFormat="1" applyFont="1" applyBorder="1"/>
    <xf numFmtId="4" fontId="7" fillId="0" borderId="11" xfId="0" applyNumberFormat="1" applyFont="1" applyBorder="1"/>
    <xf numFmtId="0" fontId="11" fillId="0" borderId="1" xfId="1" applyFont="1" applyFill="1" applyBorder="1" applyAlignment="1">
      <alignment horizontal="left" vertical="top"/>
    </xf>
    <xf numFmtId="0" fontId="8" fillId="0" borderId="0" xfId="0" applyFont="1" applyBorder="1"/>
    <xf numFmtId="0" fontId="7" fillId="0" borderId="19" xfId="0" applyFont="1" applyBorder="1"/>
    <xf numFmtId="0" fontId="11" fillId="0" borderId="0" xfId="1" applyFont="1" applyFill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4" fontId="7" fillId="0" borderId="16" xfId="0" applyNumberFormat="1" applyFont="1" applyBorder="1"/>
    <xf numFmtId="4" fontId="7" fillId="0" borderId="7" xfId="0" applyNumberFormat="1" applyFont="1" applyBorder="1"/>
    <xf numFmtId="0" fontId="7" fillId="0" borderId="11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/>
    <xf numFmtId="49" fontId="11" fillId="0" borderId="2" xfId="1" applyNumberFormat="1" applyFont="1" applyFill="1" applyBorder="1" applyAlignment="1">
      <alignment horizontal="center" vertical="top"/>
    </xf>
    <xf numFmtId="0" fontId="12" fillId="0" borderId="4" xfId="2" applyFont="1" applyBorder="1" applyAlignment="1">
      <alignment horizontal="left" vertical="top" wrapText="1"/>
    </xf>
    <xf numFmtId="49" fontId="11" fillId="0" borderId="18" xfId="1" applyNumberFormat="1" applyFont="1" applyFill="1" applyBorder="1" applyAlignment="1">
      <alignment horizontal="center" vertical="top"/>
    </xf>
    <xf numFmtId="0" fontId="12" fillId="0" borderId="0" xfId="2" applyFont="1" applyBorder="1" applyAlignment="1">
      <alignment horizontal="left" vertical="top" wrapText="1"/>
    </xf>
    <xf numFmtId="0" fontId="7" fillId="0" borderId="12" xfId="0" applyFont="1" applyBorder="1" applyAlignment="1">
      <alignment horizontal="right"/>
    </xf>
    <xf numFmtId="2" fontId="11" fillId="0" borderId="18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justify" vertical="top" wrapText="1"/>
    </xf>
    <xf numFmtId="166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49" fontId="11" fillId="0" borderId="17" xfId="1" applyNumberFormat="1" applyFont="1" applyFill="1" applyBorder="1" applyAlignment="1">
      <alignment horizontal="center" vertical="top"/>
    </xf>
    <xf numFmtId="0" fontId="11" fillId="0" borderId="21" xfId="1" applyFont="1" applyFill="1" applyBorder="1" applyAlignment="1">
      <alignment horizontal="left" vertical="top"/>
    </xf>
    <xf numFmtId="0" fontId="11" fillId="0" borderId="21" xfId="1" applyFont="1" applyFill="1" applyBorder="1" applyAlignment="1">
      <alignment horizontal="justify" vertical="top"/>
    </xf>
    <xf numFmtId="0" fontId="11" fillId="0" borderId="21" xfId="1" applyFont="1" applyFill="1" applyBorder="1" applyAlignment="1">
      <alignment horizontal="right"/>
    </xf>
    <xf numFmtId="164" fontId="13" fillId="0" borderId="21" xfId="1" applyNumberFormat="1" applyFont="1" applyFill="1" applyBorder="1" applyAlignment="1"/>
    <xf numFmtId="164" fontId="11" fillId="0" borderId="5" xfId="1" applyNumberFormat="1" applyFont="1" applyFill="1" applyBorder="1" applyAlignment="1"/>
    <xf numFmtId="164" fontId="13" fillId="0" borderId="0" xfId="1" applyNumberFormat="1" applyFont="1" applyFill="1" applyBorder="1" applyAlignment="1"/>
    <xf numFmtId="164" fontId="11" fillId="0" borderId="6" xfId="1" applyNumberFormat="1" applyFont="1" applyFill="1" applyBorder="1" applyAlignment="1"/>
    <xf numFmtId="49" fontId="11" fillId="0" borderId="19" xfId="1" applyNumberFormat="1" applyFont="1" applyFill="1" applyBorder="1" applyAlignment="1">
      <alignment horizontal="center" vertical="top"/>
    </xf>
    <xf numFmtId="49" fontId="11" fillId="0" borderId="12" xfId="1" applyNumberFormat="1" applyFont="1" applyFill="1" applyBorder="1" applyAlignment="1">
      <alignment horizontal="center" vertical="top"/>
    </xf>
    <xf numFmtId="0" fontId="11" fillId="0" borderId="8" xfId="2" applyFont="1" applyBorder="1" applyAlignment="1">
      <alignment horizontal="left" vertical="top" wrapText="1"/>
    </xf>
    <xf numFmtId="4" fontId="7" fillId="0" borderId="14" xfId="0" applyNumberFormat="1" applyFont="1" applyBorder="1"/>
    <xf numFmtId="49" fontId="11" fillId="0" borderId="15" xfId="1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right"/>
    </xf>
    <xf numFmtId="4" fontId="7" fillId="0" borderId="13" xfId="0" applyNumberFormat="1" applyFont="1" applyBorder="1"/>
    <xf numFmtId="4" fontId="7" fillId="0" borderId="9" xfId="0" applyNumberFormat="1" applyFont="1" applyBorder="1"/>
    <xf numFmtId="49" fontId="11" fillId="0" borderId="0" xfId="1" applyNumberFormat="1" applyFont="1" applyFill="1" applyBorder="1" applyAlignment="1">
      <alignment horizontal="center" vertical="top"/>
    </xf>
    <xf numFmtId="0" fontId="11" fillId="0" borderId="0" xfId="2" applyFont="1" applyBorder="1" applyAlignment="1">
      <alignment horizontal="left" wrapText="1"/>
    </xf>
    <xf numFmtId="4" fontId="7" fillId="0" borderId="0" xfId="0" applyNumberFormat="1" applyFont="1" applyBorder="1"/>
    <xf numFmtId="49" fontId="7" fillId="0" borderId="2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0" fontId="7" fillId="0" borderId="8" xfId="0" applyFont="1" applyBorder="1" applyAlignment="1">
      <alignment vertical="top" wrapText="1"/>
    </xf>
    <xf numFmtId="4" fontId="7" fillId="0" borderId="12" xfId="0" applyNumberFormat="1" applyFont="1" applyBorder="1"/>
    <xf numFmtId="49" fontId="7" fillId="0" borderId="1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1" fillId="0" borderId="11" xfId="1" applyNumberFormat="1" applyFont="1" applyFill="1" applyBorder="1" applyAlignment="1">
      <alignment horizontal="center" vertical="top"/>
    </xf>
    <xf numFmtId="49" fontId="11" fillId="0" borderId="15" xfId="1" applyNumberFormat="1" applyFont="1" applyFill="1" applyBorder="1" applyAlignment="1">
      <alignment horizontal="right" vertical="top"/>
    </xf>
    <xf numFmtId="49" fontId="11" fillId="0" borderId="13" xfId="1" applyNumberFormat="1" applyFont="1" applyFill="1" applyBorder="1" applyAlignment="1">
      <alignment horizontal="right" vertical="top"/>
    </xf>
    <xf numFmtId="0" fontId="11" fillId="0" borderId="0" xfId="2" applyFont="1" applyBorder="1" applyAlignment="1">
      <alignment horizontal="left" vertical="top" wrapText="1"/>
    </xf>
    <xf numFmtId="49" fontId="12" fillId="0" borderId="0" xfId="2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/>
    </xf>
    <xf numFmtId="0" fontId="12" fillId="0" borderId="18" xfId="2" applyFont="1" applyBorder="1" applyAlignment="1">
      <alignment horizontal="left" vertical="top" wrapText="1"/>
    </xf>
    <xf numFmtId="0" fontId="7" fillId="0" borderId="20" xfId="0" applyFont="1" applyBorder="1" applyAlignment="1">
      <alignment horizontal="right"/>
    </xf>
    <xf numFmtId="49" fontId="8" fillId="0" borderId="18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left" vertical="top"/>
    </xf>
    <xf numFmtId="0" fontId="7" fillId="0" borderId="14" xfId="0" applyFont="1" applyBorder="1" applyAlignment="1">
      <alignment vertical="top" wrapText="1"/>
    </xf>
    <xf numFmtId="0" fontId="0" fillId="0" borderId="0" xfId="0" applyFont="1" applyBorder="1" applyAlignment="1"/>
    <xf numFmtId="0" fontId="12" fillId="0" borderId="10" xfId="2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49" fontId="7" fillId="0" borderId="12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2" fontId="12" fillId="0" borderId="18" xfId="1" applyNumberFormat="1" applyFont="1" applyFill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49" fontId="11" fillId="0" borderId="0" xfId="1" applyNumberFormat="1" applyFont="1" applyFill="1" applyBorder="1" applyAlignment="1">
      <alignment horizontal="right" vertical="top"/>
    </xf>
    <xf numFmtId="49" fontId="8" fillId="0" borderId="20" xfId="0" applyNumberFormat="1" applyFont="1" applyBorder="1" applyAlignment="1">
      <alignment horizontal="left" vertical="top"/>
    </xf>
    <xf numFmtId="0" fontId="7" fillId="0" borderId="4" xfId="0" applyFont="1" applyBorder="1" applyAlignment="1">
      <alignment vertical="top" wrapText="1"/>
    </xf>
    <xf numFmtId="4" fontId="7" fillId="0" borderId="3" xfId="0" applyNumberFormat="1" applyFont="1" applyBorder="1"/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1" fillId="0" borderId="14" xfId="1" applyFont="1" applyBorder="1" applyAlignment="1">
      <alignment horizontal="right"/>
    </xf>
    <xf numFmtId="164" fontId="11" fillId="0" borderId="14" xfId="1" applyNumberFormat="1" applyFont="1" applyBorder="1" applyAlignment="1">
      <alignment horizontal="right"/>
    </xf>
    <xf numFmtId="0" fontId="7" fillId="0" borderId="23" xfId="0" applyFont="1" applyBorder="1"/>
    <xf numFmtId="4" fontId="7" fillId="0" borderId="4" xfId="0" applyNumberFormat="1" applyFont="1" applyBorder="1"/>
    <xf numFmtId="49" fontId="8" fillId="0" borderId="4" xfId="0" applyNumberFormat="1" applyFont="1" applyBorder="1" applyAlignment="1">
      <alignment horizontal="left" vertical="top"/>
    </xf>
    <xf numFmtId="0" fontId="12" fillId="0" borderId="8" xfId="2" applyFont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center" vertical="top"/>
    </xf>
    <xf numFmtId="0" fontId="11" fillId="0" borderId="1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right"/>
    </xf>
    <xf numFmtId="49" fontId="11" fillId="0" borderId="22" xfId="1" applyNumberFormat="1" applyFont="1" applyFill="1" applyBorder="1" applyAlignment="1">
      <alignment horizontal="center" vertical="top"/>
    </xf>
    <xf numFmtId="49" fontId="11" fillId="0" borderId="23" xfId="1" applyNumberFormat="1" applyFont="1" applyFill="1" applyBorder="1" applyAlignment="1">
      <alignment horizontal="center" vertical="top"/>
    </xf>
    <xf numFmtId="0" fontId="11" fillId="0" borderId="23" xfId="2" applyFont="1" applyBorder="1" applyAlignment="1">
      <alignment horizontal="left" vertical="top" wrapText="1"/>
    </xf>
    <xf numFmtId="0" fontId="7" fillId="0" borderId="23" xfId="0" applyFont="1" applyBorder="1" applyAlignment="1">
      <alignment horizontal="right"/>
    </xf>
    <xf numFmtId="49" fontId="11" fillId="0" borderId="10" xfId="1" applyNumberFormat="1" applyFont="1" applyFill="1" applyBorder="1" applyAlignment="1">
      <alignment horizontal="center" vertical="top"/>
    </xf>
    <xf numFmtId="4" fontId="7" fillId="0" borderId="1" xfId="0" applyNumberFormat="1" applyFont="1" applyBorder="1"/>
    <xf numFmtId="0" fontId="8" fillId="0" borderId="8" xfId="0" applyFont="1" applyBorder="1" applyAlignment="1">
      <alignment vertical="top" wrapText="1"/>
    </xf>
    <xf numFmtId="49" fontId="11" fillId="0" borderId="20" xfId="1" applyNumberFormat="1" applyFont="1" applyFill="1" applyBorder="1" applyAlignment="1">
      <alignment horizontal="right" vertical="top"/>
    </xf>
    <xf numFmtId="49" fontId="11" fillId="0" borderId="14" xfId="1" applyNumberFormat="1" applyFont="1" applyFill="1" applyBorder="1" applyAlignment="1">
      <alignment horizontal="right" vertical="top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1" fillId="0" borderId="20" xfId="1" applyFont="1" applyBorder="1"/>
    <xf numFmtId="0" fontId="11" fillId="0" borderId="14" xfId="1" applyFont="1" applyFill="1" applyBorder="1" applyAlignment="1">
      <alignment horizontal="left"/>
    </xf>
    <xf numFmtId="0" fontId="11" fillId="0" borderId="4" xfId="1" applyFont="1" applyBorder="1" applyAlignment="1">
      <alignment horizontal="justify" vertical="top" wrapText="1"/>
    </xf>
    <xf numFmtId="164" fontId="11" fillId="0" borderId="14" xfId="1" applyNumberFormat="1" applyFont="1" applyBorder="1" applyAlignment="1">
      <alignment horizontal="center"/>
    </xf>
    <xf numFmtId="165" fontId="11" fillId="0" borderId="16" xfId="1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49" fontId="11" fillId="0" borderId="4" xfId="1" applyNumberFormat="1" applyFont="1" applyFill="1" applyBorder="1" applyAlignment="1">
      <alignment horizontal="right" vertical="top"/>
    </xf>
    <xf numFmtId="49" fontId="11" fillId="0" borderId="2" xfId="1" applyNumberFormat="1" applyFont="1" applyFill="1" applyBorder="1" applyAlignment="1">
      <alignment horizontal="right" vertical="top"/>
    </xf>
    <xf numFmtId="49" fontId="11" fillId="0" borderId="1" xfId="1" applyNumberFormat="1" applyFont="1" applyFill="1" applyBorder="1" applyAlignment="1">
      <alignment horizontal="right" vertical="top"/>
    </xf>
    <xf numFmtId="0" fontId="11" fillId="0" borderId="1" xfId="2" applyFont="1" applyBorder="1" applyAlignment="1">
      <alignment horizontal="left" vertical="top" wrapText="1"/>
    </xf>
    <xf numFmtId="49" fontId="11" fillId="0" borderId="8" xfId="1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horizontal="right"/>
    </xf>
    <xf numFmtId="4" fontId="7" fillId="0" borderId="8" xfId="0" applyNumberFormat="1" applyFont="1" applyBorder="1"/>
    <xf numFmtId="2" fontId="7" fillId="0" borderId="6" xfId="0" applyNumberFormat="1" applyFont="1" applyBorder="1"/>
    <xf numFmtId="2" fontId="7" fillId="0" borderId="9" xfId="0" applyNumberFormat="1" applyFont="1" applyBorder="1"/>
    <xf numFmtId="2" fontId="7" fillId="0" borderId="24" xfId="0" applyNumberFormat="1" applyFont="1" applyBorder="1"/>
    <xf numFmtId="2" fontId="7" fillId="0" borderId="3" xfId="0" applyNumberFormat="1" applyFont="1" applyBorder="1"/>
    <xf numFmtId="0" fontId="7" fillId="0" borderId="18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center" vertical="top"/>
    </xf>
    <xf numFmtId="167" fontId="11" fillId="0" borderId="4" xfId="0" applyNumberFormat="1" applyFont="1" applyFill="1" applyBorder="1" applyAlignment="1">
      <alignment horizontal="center" vertical="top"/>
    </xf>
    <xf numFmtId="2" fontId="7" fillId="0" borderId="7" xfId="0" applyNumberFormat="1" applyFont="1" applyBorder="1"/>
    <xf numFmtId="2" fontId="7" fillId="0" borderId="13" xfId="0" applyNumberFormat="1" applyFont="1" applyBorder="1"/>
    <xf numFmtId="0" fontId="7" fillId="0" borderId="10" xfId="0" applyFont="1" applyFill="1" applyBorder="1" applyAlignment="1">
      <alignment vertical="top" wrapText="1"/>
    </xf>
    <xf numFmtId="0" fontId="12" fillId="0" borderId="13" xfId="2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11" fillId="0" borderId="1" xfId="1" applyFont="1" applyFill="1" applyBorder="1" applyAlignment="1">
      <alignment horizontal="justify" vertical="top"/>
    </xf>
    <xf numFmtId="0" fontId="0" fillId="0" borderId="1" xfId="0" applyFont="1" applyBorder="1" applyAlignment="1"/>
    <xf numFmtId="0" fontId="0" fillId="0" borderId="3" xfId="0" applyFont="1" applyBorder="1" applyAlignment="1"/>
    <xf numFmtId="0" fontId="11" fillId="0" borderId="0" xfId="1" applyFont="1" applyFill="1" applyBorder="1" applyAlignment="1">
      <alignment horizontal="justify" vertical="top"/>
    </xf>
    <xf numFmtId="0" fontId="0" fillId="0" borderId="0" xfId="0" applyFont="1" applyBorder="1" applyAlignment="1"/>
    <xf numFmtId="0" fontId="11" fillId="0" borderId="1" xfId="2" applyFont="1" applyBorder="1" applyAlignment="1">
      <alignment horizontal="left" wrapText="1"/>
    </xf>
    <xf numFmtId="0" fontId="11" fillId="0" borderId="15" xfId="2" applyFont="1" applyBorder="1" applyAlignment="1">
      <alignment horizontal="left" vertical="top" wrapText="1"/>
    </xf>
    <xf numFmtId="0" fontId="12" fillId="0" borderId="10" xfId="2" applyFont="1" applyBorder="1" applyAlignment="1">
      <alignment horizontal="left" vertical="top" wrapText="1"/>
    </xf>
    <xf numFmtId="0" fontId="12" fillId="0" borderId="9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 wrapText="1"/>
    </xf>
  </cellXfs>
  <cellStyles count="19">
    <cellStyle name="Comma 2" xfId="4"/>
    <cellStyle name="Excel Built-in Normal" xfId="2"/>
    <cellStyle name="Normal" xfId="0" builtinId="0"/>
    <cellStyle name="Normal 16" xfId="5"/>
    <cellStyle name="Normal 17" xfId="6"/>
    <cellStyle name="Normal 2" xfId="1"/>
    <cellStyle name="Normal 2 2" xfId="7"/>
    <cellStyle name="Normal 2 3" xfId="8"/>
    <cellStyle name="Normal 21" xfId="9"/>
    <cellStyle name="Normal 3" xfId="10"/>
    <cellStyle name="Normal 35" xfId="11"/>
    <cellStyle name="Normal 38" xfId="12"/>
    <cellStyle name="Normal 4" xfId="13"/>
    <cellStyle name="Normal 42" xfId="14"/>
    <cellStyle name="Normal 47" xfId="15"/>
    <cellStyle name="Normal 49" xfId="3"/>
    <cellStyle name="Normal 50" xfId="16"/>
    <cellStyle name="Normal 9" xfId="17"/>
    <cellStyle name="Style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Layout" zoomScaleNormal="100" workbookViewId="0">
      <selection activeCell="A39" sqref="A39"/>
    </sheetView>
  </sheetViews>
  <sheetFormatPr defaultColWidth="9.140625" defaultRowHeight="15" x14ac:dyDescent="0.25"/>
  <cols>
    <col min="1" max="16384" width="9.140625" style="2"/>
  </cols>
  <sheetData>
    <row r="1" spans="1:1" ht="15.75" x14ac:dyDescent="0.25">
      <c r="A1" s="3" t="s">
        <v>18</v>
      </c>
    </row>
    <row r="2" spans="1:1" x14ac:dyDescent="0.25">
      <c r="A2" s="4" t="s">
        <v>19</v>
      </c>
    </row>
    <row r="3" spans="1:1" x14ac:dyDescent="0.25">
      <c r="A3" s="4" t="s">
        <v>20</v>
      </c>
    </row>
    <row r="4" spans="1:1" x14ac:dyDescent="0.25">
      <c r="A4" s="5"/>
    </row>
    <row r="5" spans="1:1" x14ac:dyDescent="0.25">
      <c r="A5" s="5"/>
    </row>
    <row r="6" spans="1:1" ht="15.75" x14ac:dyDescent="0.25">
      <c r="A6" s="3" t="s">
        <v>21</v>
      </c>
    </row>
    <row r="7" spans="1:1" ht="15.75" x14ac:dyDescent="0.25">
      <c r="A7" s="6" t="s">
        <v>51</v>
      </c>
    </row>
    <row r="8" spans="1:1" ht="15.75" x14ac:dyDescent="0.25">
      <c r="A8" s="6" t="s">
        <v>34</v>
      </c>
    </row>
    <row r="9" spans="1:1" x14ac:dyDescent="0.25">
      <c r="A9" s="4"/>
    </row>
    <row r="11" spans="1:1" ht="15.75" x14ac:dyDescent="0.25">
      <c r="A11" s="3" t="s">
        <v>47</v>
      </c>
    </row>
    <row r="12" spans="1:1" ht="15.75" x14ac:dyDescent="0.25">
      <c r="A12" s="6" t="s">
        <v>52</v>
      </c>
    </row>
    <row r="13" spans="1:1" ht="15.75" x14ac:dyDescent="0.25">
      <c r="A13" s="6"/>
    </row>
    <row r="14" spans="1:1" x14ac:dyDescent="0.25">
      <c r="A14" s="4"/>
    </row>
    <row r="15" spans="1:1" ht="15.75" x14ac:dyDescent="0.25">
      <c r="A15" s="3" t="s">
        <v>66</v>
      </c>
    </row>
    <row r="16" spans="1:1" ht="15.75" x14ac:dyDescent="0.25">
      <c r="A16" s="3" t="s">
        <v>53</v>
      </c>
    </row>
    <row r="17" spans="1:5" x14ac:dyDescent="0.25">
      <c r="A17" s="4"/>
    </row>
    <row r="18" spans="1:5" x14ac:dyDescent="0.25">
      <c r="A18" s="4"/>
    </row>
    <row r="19" spans="1:5" x14ac:dyDescent="0.25">
      <c r="A19" s="4"/>
    </row>
    <row r="20" spans="1:5" x14ac:dyDescent="0.25">
      <c r="A20" s="4"/>
    </row>
    <row r="21" spans="1:5" x14ac:dyDescent="0.25">
      <c r="A21" s="4"/>
    </row>
    <row r="22" spans="1:5" ht="15.75" x14ac:dyDescent="0.25">
      <c r="A22" s="3" t="s">
        <v>22</v>
      </c>
    </row>
    <row r="23" spans="1:5" ht="15.75" x14ac:dyDescent="0.25">
      <c r="A23" s="3" t="s">
        <v>35</v>
      </c>
    </row>
    <row r="24" spans="1:5" x14ac:dyDescent="0.25">
      <c r="A24" s="131" t="s">
        <v>46</v>
      </c>
      <c r="B24" s="132"/>
      <c r="C24" s="132"/>
      <c r="D24" s="132"/>
      <c r="E24" s="132"/>
    </row>
    <row r="25" spans="1:5" x14ac:dyDescent="0.25">
      <c r="A25" s="7"/>
    </row>
    <row r="26" spans="1:5" x14ac:dyDescent="0.25">
      <c r="A26" s="7"/>
    </row>
    <row r="27" spans="1:5" x14ac:dyDescent="0.25">
      <c r="A27" s="7"/>
    </row>
    <row r="28" spans="1:5" x14ac:dyDescent="0.25">
      <c r="A28" s="7"/>
    </row>
    <row r="30" spans="1:5" ht="15.75" x14ac:dyDescent="0.25">
      <c r="A30" s="3" t="s">
        <v>23</v>
      </c>
    </row>
    <row r="31" spans="1:5" x14ac:dyDescent="0.25">
      <c r="A31" s="4" t="s">
        <v>24</v>
      </c>
    </row>
    <row r="32" spans="1:5" x14ac:dyDescent="0.25">
      <c r="A32" s="4" t="s">
        <v>25</v>
      </c>
    </row>
    <row r="33" spans="1:1" x14ac:dyDescent="0.25">
      <c r="A33" s="4"/>
    </row>
    <row r="34" spans="1:1" x14ac:dyDescent="0.25">
      <c r="A34" s="4"/>
    </row>
    <row r="35" spans="1:1" ht="15.75" x14ac:dyDescent="0.25">
      <c r="A35" s="3" t="s">
        <v>26</v>
      </c>
    </row>
    <row r="36" spans="1:1" x14ac:dyDescent="0.25">
      <c r="A36" s="4" t="s">
        <v>27</v>
      </c>
    </row>
    <row r="37" spans="1:1" x14ac:dyDescent="0.25">
      <c r="A37" s="4" t="s">
        <v>28</v>
      </c>
    </row>
    <row r="38" spans="1:1" x14ac:dyDescent="0.25">
      <c r="A38" s="4" t="s">
        <v>33</v>
      </c>
    </row>
    <row r="39" spans="1:1" x14ac:dyDescent="0.25">
      <c r="A39" s="4" t="s">
        <v>69</v>
      </c>
    </row>
    <row r="40" spans="1:1" x14ac:dyDescent="0.25">
      <c r="A40" s="4"/>
    </row>
    <row r="41" spans="1:1" x14ac:dyDescent="0.25">
      <c r="A41" s="8" t="s">
        <v>29</v>
      </c>
    </row>
    <row r="42" spans="1:1" x14ac:dyDescent="0.25">
      <c r="A42" s="4" t="s">
        <v>30</v>
      </c>
    </row>
    <row r="43" spans="1:1" x14ac:dyDescent="0.25">
      <c r="A43" s="4" t="s">
        <v>31</v>
      </c>
    </row>
    <row r="44" spans="1:1" x14ac:dyDescent="0.25">
      <c r="A44" s="4"/>
    </row>
    <row r="45" spans="1:1" x14ac:dyDescent="0.25">
      <c r="A45" s="4"/>
    </row>
    <row r="46" spans="1:1" ht="15.75" x14ac:dyDescent="0.25">
      <c r="A46" s="3" t="s">
        <v>32</v>
      </c>
    </row>
    <row r="47" spans="1:1" x14ac:dyDescent="0.25">
      <c r="A47" s="4" t="s">
        <v>24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Layout" workbookViewId="0">
      <selection activeCell="F32" sqref="F32"/>
    </sheetView>
  </sheetViews>
  <sheetFormatPr defaultColWidth="9.140625" defaultRowHeight="15.75" x14ac:dyDescent="0.25"/>
  <cols>
    <col min="1" max="1" width="4.28515625" style="1" customWidth="1"/>
    <col min="2" max="2" width="5.7109375" style="1" customWidth="1"/>
    <col min="3" max="3" width="36.42578125" style="1" customWidth="1"/>
    <col min="4" max="4" width="8.7109375" style="1" customWidth="1"/>
    <col min="5" max="5" width="7.7109375" style="1" customWidth="1"/>
    <col min="6" max="6" width="10.85546875" style="1" customWidth="1"/>
    <col min="7" max="7" width="12.85546875" style="1" customWidth="1"/>
    <col min="8" max="16384" width="9.140625" style="1"/>
  </cols>
  <sheetData>
    <row r="1" spans="1:7" ht="16.5" thickBot="1" x14ac:dyDescent="0.3"/>
    <row r="2" spans="1:7" ht="17.25" customHeight="1" thickBot="1" x14ac:dyDescent="0.3">
      <c r="A2" s="36" t="s">
        <v>49</v>
      </c>
      <c r="B2" s="24"/>
      <c r="C2" s="153" t="s">
        <v>37</v>
      </c>
      <c r="D2" s="154"/>
      <c r="E2" s="154"/>
      <c r="F2" s="154"/>
      <c r="G2" s="155"/>
    </row>
    <row r="3" spans="1:7" ht="17.25" customHeight="1" x14ac:dyDescent="0.25">
      <c r="A3" s="51"/>
      <c r="B3" s="52"/>
      <c r="C3" s="53"/>
      <c r="D3" s="53"/>
      <c r="E3" s="54"/>
      <c r="F3" s="55"/>
      <c r="G3" s="56"/>
    </row>
    <row r="4" spans="1:7" ht="17.25" customHeight="1" x14ac:dyDescent="0.25">
      <c r="A4" s="38"/>
      <c r="B4" s="27"/>
      <c r="C4" s="156" t="s">
        <v>38</v>
      </c>
      <c r="D4" s="157"/>
      <c r="E4" s="157"/>
      <c r="F4" s="57"/>
      <c r="G4" s="58"/>
    </row>
    <row r="5" spans="1:7" x14ac:dyDescent="0.25">
      <c r="A5" s="26"/>
      <c r="B5" s="15"/>
      <c r="C5" s="17"/>
      <c r="D5" s="15"/>
      <c r="E5" s="15"/>
      <c r="F5" s="15"/>
      <c r="G5" s="16"/>
    </row>
    <row r="6" spans="1:7" ht="16.5" thickBot="1" x14ac:dyDescent="0.3">
      <c r="A6" s="126" t="s">
        <v>1</v>
      </c>
      <c r="B6" s="127" t="s">
        <v>2</v>
      </c>
      <c r="C6" s="128" t="s">
        <v>3</v>
      </c>
      <c r="D6" s="106" t="s">
        <v>4</v>
      </c>
      <c r="E6" s="107" t="s">
        <v>5</v>
      </c>
      <c r="F6" s="129" t="s">
        <v>10</v>
      </c>
      <c r="G6" s="130" t="s">
        <v>11</v>
      </c>
    </row>
    <row r="7" spans="1:7" ht="17.25" customHeight="1" thickBot="1" x14ac:dyDescent="0.3">
      <c r="A7" s="36" t="s">
        <v>49</v>
      </c>
      <c r="B7" s="112" t="s">
        <v>0</v>
      </c>
      <c r="C7" s="113" t="s">
        <v>12</v>
      </c>
      <c r="D7" s="114"/>
      <c r="E7" s="114"/>
      <c r="F7" s="11"/>
      <c r="G7" s="12"/>
    </row>
    <row r="8" spans="1:7" ht="17.25" customHeight="1" x14ac:dyDescent="0.25">
      <c r="A8" s="38"/>
      <c r="B8" s="80"/>
      <c r="C8" s="83"/>
      <c r="D8" s="33"/>
      <c r="E8" s="33"/>
      <c r="F8" s="18"/>
      <c r="G8" s="14"/>
    </row>
    <row r="9" spans="1:7" ht="17.25" customHeight="1" x14ac:dyDescent="0.25">
      <c r="A9" s="38"/>
      <c r="B9" s="80"/>
      <c r="C9" s="83" t="s">
        <v>48</v>
      </c>
      <c r="D9" s="33"/>
      <c r="E9" s="33"/>
      <c r="F9" s="18"/>
      <c r="G9" s="14"/>
    </row>
    <row r="10" spans="1:7" ht="17.25" customHeight="1" x14ac:dyDescent="0.25">
      <c r="A10" s="59"/>
      <c r="B10" s="60"/>
      <c r="C10" s="61"/>
      <c r="D10" s="40"/>
      <c r="E10" s="40"/>
      <c r="F10" s="20"/>
      <c r="G10" s="16"/>
    </row>
    <row r="11" spans="1:7" ht="34.5" customHeight="1" x14ac:dyDescent="0.25">
      <c r="A11" s="38"/>
      <c r="B11" s="80"/>
      <c r="C11" s="39" t="s">
        <v>75</v>
      </c>
      <c r="D11" s="33"/>
      <c r="E11" s="33"/>
      <c r="F11" s="18"/>
      <c r="G11" s="14"/>
    </row>
    <row r="12" spans="1:7" ht="16.5" customHeight="1" x14ac:dyDescent="0.25">
      <c r="A12" s="59"/>
      <c r="B12" s="60"/>
      <c r="C12" s="111"/>
      <c r="D12" s="105" t="s">
        <v>8</v>
      </c>
      <c r="E12" s="105">
        <v>1</v>
      </c>
      <c r="F12" s="20"/>
      <c r="G12" s="148">
        <f>F12*E12</f>
        <v>0</v>
      </c>
    </row>
    <row r="13" spans="1:7" ht="83.25" customHeight="1" x14ac:dyDescent="0.25">
      <c r="A13" s="38"/>
      <c r="B13" s="80"/>
      <c r="C13" s="39" t="s">
        <v>74</v>
      </c>
      <c r="D13" s="33"/>
      <c r="E13" s="33"/>
      <c r="F13" s="18"/>
      <c r="G13" s="140"/>
    </row>
    <row r="14" spans="1:7" ht="16.5" customHeight="1" x14ac:dyDescent="0.25">
      <c r="A14" s="59"/>
      <c r="B14" s="60"/>
      <c r="C14" s="111"/>
      <c r="D14" s="105" t="s">
        <v>8</v>
      </c>
      <c r="E14" s="105">
        <v>1</v>
      </c>
      <c r="F14" s="20"/>
      <c r="G14" s="148">
        <f>F14*E14</f>
        <v>0</v>
      </c>
    </row>
    <row r="15" spans="1:7" ht="85.5" customHeight="1" x14ac:dyDescent="0.25">
      <c r="A15" s="38"/>
      <c r="B15" s="80"/>
      <c r="C15" s="151" t="s">
        <v>76</v>
      </c>
      <c r="D15" s="33"/>
      <c r="E15" s="33"/>
      <c r="F15" s="18"/>
      <c r="G15" s="140"/>
    </row>
    <row r="16" spans="1:7" ht="16.5" customHeight="1" x14ac:dyDescent="0.25">
      <c r="A16" s="59"/>
      <c r="B16" s="60"/>
      <c r="C16" s="111"/>
      <c r="D16" s="105" t="s">
        <v>8</v>
      </c>
      <c r="E16" s="105">
        <v>2</v>
      </c>
      <c r="F16" s="20"/>
      <c r="G16" s="148">
        <f>F16*E16</f>
        <v>0</v>
      </c>
    </row>
    <row r="17" spans="1:7" ht="130.5" customHeight="1" x14ac:dyDescent="0.25">
      <c r="A17" s="38"/>
      <c r="B17" s="80"/>
      <c r="C17" s="39" t="s">
        <v>77</v>
      </c>
      <c r="D17" s="33"/>
      <c r="E17" s="33"/>
      <c r="F17" s="18"/>
      <c r="G17" s="140"/>
    </row>
    <row r="18" spans="1:7" ht="15.75" customHeight="1" x14ac:dyDescent="0.25">
      <c r="A18" s="38"/>
      <c r="B18" s="80"/>
      <c r="C18" s="39"/>
      <c r="D18" s="33" t="s">
        <v>17</v>
      </c>
      <c r="E18" s="33">
        <v>1</v>
      </c>
      <c r="F18" s="18"/>
      <c r="G18" s="148">
        <f>F18*E18</f>
        <v>0</v>
      </c>
    </row>
    <row r="19" spans="1:7" ht="15.75" customHeight="1" x14ac:dyDescent="0.25">
      <c r="A19" s="63"/>
      <c r="B19" s="119"/>
      <c r="C19" s="94"/>
      <c r="D19" s="95"/>
      <c r="E19" s="95"/>
      <c r="F19" s="35"/>
      <c r="G19" s="141"/>
    </row>
    <row r="20" spans="1:7" ht="16.5" customHeight="1" thickBot="1" x14ac:dyDescent="0.3">
      <c r="A20" s="115" t="s">
        <v>49</v>
      </c>
      <c r="B20" s="116" t="s">
        <v>0</v>
      </c>
      <c r="C20" s="117" t="s">
        <v>39</v>
      </c>
      <c r="D20" s="118"/>
      <c r="E20" s="118"/>
      <c r="F20" s="108"/>
      <c r="G20" s="142">
        <f>SUM(G12:G18)</f>
        <v>0</v>
      </c>
    </row>
    <row r="21" spans="1:7" ht="16.5" customHeight="1" thickBot="1" x14ac:dyDescent="0.3">
      <c r="A21" s="67"/>
      <c r="B21" s="67"/>
      <c r="C21" s="39"/>
      <c r="D21" s="28"/>
      <c r="E21" s="28"/>
      <c r="F21" s="69"/>
      <c r="G21" s="69"/>
    </row>
    <row r="22" spans="1:7" ht="17.25" customHeight="1" thickBot="1" x14ac:dyDescent="0.3">
      <c r="A22" s="36" t="s">
        <v>49</v>
      </c>
      <c r="B22" s="112" t="s">
        <v>6</v>
      </c>
      <c r="C22" s="136" t="s">
        <v>40</v>
      </c>
      <c r="D22" s="114"/>
      <c r="E22" s="114"/>
      <c r="F22" s="120"/>
      <c r="G22" s="103"/>
    </row>
    <row r="23" spans="1:7" ht="18.75" customHeight="1" x14ac:dyDescent="0.25">
      <c r="A23" s="59"/>
      <c r="B23" s="137"/>
      <c r="C23" s="111"/>
      <c r="D23" s="138"/>
      <c r="E23" s="138"/>
      <c r="F23" s="139"/>
      <c r="G23" s="32"/>
    </row>
    <row r="24" spans="1:7" ht="35.25" customHeight="1" x14ac:dyDescent="0.25">
      <c r="A24" s="72"/>
      <c r="B24" s="96" t="s">
        <v>41</v>
      </c>
      <c r="C24" s="74" t="s">
        <v>13</v>
      </c>
      <c r="D24" s="40"/>
      <c r="E24" s="40"/>
      <c r="F24" s="75"/>
      <c r="G24" s="32"/>
    </row>
    <row r="25" spans="1:7" ht="18" customHeight="1" x14ac:dyDescent="0.25">
      <c r="A25" s="76"/>
      <c r="B25" s="77"/>
      <c r="C25" s="35" t="s">
        <v>14</v>
      </c>
      <c r="D25" s="64" t="s">
        <v>15</v>
      </c>
      <c r="E25" s="64">
        <v>50</v>
      </c>
      <c r="F25" s="65"/>
      <c r="G25" s="148">
        <f t="shared" ref="G25:G27" si="0">F25*E25</f>
        <v>0</v>
      </c>
    </row>
    <row r="26" spans="1:7" ht="18" customHeight="1" x14ac:dyDescent="0.25">
      <c r="A26" s="70"/>
      <c r="B26" s="71"/>
      <c r="C26" s="29" t="s">
        <v>16</v>
      </c>
      <c r="D26" s="104" t="s">
        <v>15</v>
      </c>
      <c r="E26" s="104">
        <v>50</v>
      </c>
      <c r="F26" s="62"/>
      <c r="G26" s="148">
        <f t="shared" si="0"/>
        <v>0</v>
      </c>
    </row>
    <row r="27" spans="1:7" ht="16.5" thickBot="1" x14ac:dyDescent="0.3">
      <c r="A27" s="78"/>
      <c r="B27" s="79"/>
      <c r="C27" s="1" t="s">
        <v>55</v>
      </c>
      <c r="D27" s="33" t="s">
        <v>17</v>
      </c>
      <c r="E27" s="33">
        <v>1</v>
      </c>
      <c r="F27" s="23"/>
      <c r="G27" s="148">
        <f t="shared" si="0"/>
        <v>0</v>
      </c>
    </row>
    <row r="28" spans="1:7" ht="18.75" customHeight="1" thickBot="1" x14ac:dyDescent="0.3">
      <c r="A28" s="36" t="s">
        <v>49</v>
      </c>
      <c r="B28" s="112" t="s">
        <v>6</v>
      </c>
      <c r="C28" s="158" t="s">
        <v>42</v>
      </c>
      <c r="D28" s="154"/>
      <c r="E28" s="154"/>
      <c r="F28" s="154"/>
      <c r="G28" s="103">
        <f>SUM(G25:G27)</f>
        <v>0</v>
      </c>
    </row>
    <row r="29" spans="1:7" ht="18.75" customHeight="1" thickBot="1" x14ac:dyDescent="0.3">
      <c r="A29" s="67"/>
      <c r="B29" s="67"/>
      <c r="C29" s="68"/>
      <c r="D29" s="93"/>
      <c r="E29" s="93"/>
      <c r="F29" s="93"/>
      <c r="G29" s="69"/>
    </row>
    <row r="30" spans="1:7" ht="16.5" thickBot="1" x14ac:dyDescent="0.3">
      <c r="A30" s="36" t="s">
        <v>49</v>
      </c>
      <c r="B30" s="112" t="s">
        <v>7</v>
      </c>
      <c r="C30" s="113" t="s">
        <v>43</v>
      </c>
      <c r="D30" s="114"/>
      <c r="E30" s="114"/>
      <c r="F30" s="120"/>
      <c r="G30" s="103"/>
    </row>
    <row r="31" spans="1:7" ht="32.25" customHeight="1" x14ac:dyDescent="0.25">
      <c r="A31" s="72"/>
      <c r="B31" s="73"/>
      <c r="C31" s="121" t="s">
        <v>72</v>
      </c>
      <c r="D31" s="105"/>
      <c r="E31" s="105"/>
      <c r="F31" s="75"/>
      <c r="G31" s="32"/>
    </row>
    <row r="32" spans="1:7" x14ac:dyDescent="0.25">
      <c r="A32" s="78"/>
      <c r="B32" s="79" t="s">
        <v>44</v>
      </c>
      <c r="C32" s="13" t="s">
        <v>54</v>
      </c>
      <c r="D32" s="33"/>
      <c r="E32" s="33"/>
      <c r="F32" s="23"/>
      <c r="G32" s="19"/>
    </row>
    <row r="33" spans="1:7" ht="104.25" customHeight="1" x14ac:dyDescent="0.25">
      <c r="A33" s="72"/>
      <c r="B33" s="73"/>
      <c r="C33" s="74" t="s">
        <v>80</v>
      </c>
      <c r="D33" s="40" t="s">
        <v>8</v>
      </c>
      <c r="E33" s="40">
        <v>4</v>
      </c>
      <c r="F33" s="75"/>
      <c r="G33" s="148">
        <f>F33*E33</f>
        <v>0</v>
      </c>
    </row>
    <row r="34" spans="1:7" ht="18.75" customHeight="1" x14ac:dyDescent="0.25">
      <c r="A34" s="38"/>
      <c r="B34" s="80"/>
      <c r="C34" s="74" t="s">
        <v>56</v>
      </c>
      <c r="D34" s="40" t="s">
        <v>8</v>
      </c>
      <c r="E34" s="40">
        <v>2</v>
      </c>
      <c r="F34" s="75"/>
      <c r="G34" s="148">
        <f>F34*E34</f>
        <v>0</v>
      </c>
    </row>
    <row r="35" spans="1:7" ht="22.5" customHeight="1" x14ac:dyDescent="0.25">
      <c r="A35" s="81"/>
      <c r="B35" s="82"/>
      <c r="C35" s="84" t="s">
        <v>57</v>
      </c>
      <c r="D35" s="33" t="s">
        <v>8</v>
      </c>
      <c r="E35" s="33">
        <v>1</v>
      </c>
      <c r="F35" s="23"/>
      <c r="G35" s="148">
        <f>F35*E35</f>
        <v>0</v>
      </c>
    </row>
    <row r="36" spans="1:7" ht="276.75" customHeight="1" x14ac:dyDescent="0.25">
      <c r="A36" s="122"/>
      <c r="B36" s="123"/>
      <c r="C36" s="37" t="s">
        <v>79</v>
      </c>
      <c r="D36" s="104" t="s">
        <v>17</v>
      </c>
      <c r="E36" s="104">
        <v>1</v>
      </c>
      <c r="F36" s="62"/>
      <c r="G36" s="148">
        <f>F36*E36</f>
        <v>0</v>
      </c>
    </row>
    <row r="37" spans="1:7" ht="16.5" thickBot="1" x14ac:dyDescent="0.3">
      <c r="A37" s="122"/>
      <c r="B37" s="133"/>
      <c r="C37" s="37"/>
      <c r="D37" s="30"/>
      <c r="E37" s="30"/>
      <c r="F37" s="109"/>
      <c r="G37" s="31"/>
    </row>
    <row r="38" spans="1:7" ht="17.25" customHeight="1" thickBot="1" x14ac:dyDescent="0.3">
      <c r="A38" s="134" t="s">
        <v>49</v>
      </c>
      <c r="B38" s="135" t="s">
        <v>7</v>
      </c>
      <c r="C38" s="162" t="s">
        <v>45</v>
      </c>
      <c r="D38" s="162"/>
      <c r="E38" s="162"/>
      <c r="F38" s="162"/>
      <c r="G38" s="143">
        <f>SUM(G33:G36)</f>
        <v>0</v>
      </c>
    </row>
    <row r="39" spans="1:7" ht="22.5" customHeight="1" x14ac:dyDescent="0.25">
      <c r="A39" s="100"/>
      <c r="B39" s="100"/>
      <c r="C39" s="83"/>
      <c r="D39" s="39"/>
      <c r="E39" s="39"/>
      <c r="F39" s="69"/>
      <c r="G39" s="69"/>
    </row>
    <row r="40" spans="1:7" ht="20.25" customHeight="1" x14ac:dyDescent="0.25">
      <c r="A40" s="81" t="s">
        <v>49</v>
      </c>
      <c r="B40" s="82" t="s">
        <v>68</v>
      </c>
      <c r="C40" s="159" t="s">
        <v>58</v>
      </c>
      <c r="D40" s="160"/>
      <c r="E40" s="161"/>
      <c r="F40" s="65"/>
      <c r="G40" s="66"/>
    </row>
    <row r="41" spans="1:7" ht="16.5" customHeight="1" x14ac:dyDescent="0.25">
      <c r="A41" s="85"/>
      <c r="B41" s="97"/>
      <c r="C41" s="150" t="s">
        <v>59</v>
      </c>
      <c r="D41" s="64"/>
      <c r="E41" s="64"/>
      <c r="F41" s="65"/>
      <c r="G41" s="148"/>
    </row>
    <row r="42" spans="1:7" ht="34.15" customHeight="1" x14ac:dyDescent="0.25">
      <c r="A42" s="41"/>
      <c r="B42" s="98" t="s">
        <v>61</v>
      </c>
      <c r="C42" s="86" t="s">
        <v>73</v>
      </c>
      <c r="D42" s="21" t="s">
        <v>8</v>
      </c>
      <c r="E42" s="144">
        <v>2</v>
      </c>
      <c r="F42" s="22"/>
      <c r="G42" s="149">
        <f>F42*E42</f>
        <v>0</v>
      </c>
    </row>
    <row r="43" spans="1:7" ht="21" customHeight="1" x14ac:dyDescent="0.25">
      <c r="A43" s="91"/>
      <c r="B43" s="99" t="s">
        <v>60</v>
      </c>
      <c r="C43" s="92" t="s">
        <v>62</v>
      </c>
      <c r="D43" s="34"/>
      <c r="E43" s="145"/>
      <c r="F43" s="62"/>
      <c r="G43" s="31"/>
    </row>
    <row r="44" spans="1:7" ht="32.25" customHeight="1" x14ac:dyDescent="0.25">
      <c r="A44" s="88"/>
      <c r="B44" s="89"/>
      <c r="C44" s="90" t="s">
        <v>63</v>
      </c>
      <c r="D44" s="33" t="s">
        <v>15</v>
      </c>
      <c r="E44" s="144">
        <v>50</v>
      </c>
      <c r="F44" s="23"/>
      <c r="G44" s="148">
        <f>F44*E44</f>
        <v>0</v>
      </c>
    </row>
    <row r="45" spans="1:7" ht="36" customHeight="1" x14ac:dyDescent="0.25">
      <c r="A45" s="101"/>
      <c r="B45" s="99" t="s">
        <v>64</v>
      </c>
      <c r="C45" s="102" t="s">
        <v>78</v>
      </c>
      <c r="D45" s="34" t="s">
        <v>8</v>
      </c>
      <c r="E45" s="87">
        <v>2</v>
      </c>
      <c r="F45" s="62"/>
      <c r="G45" s="148">
        <f>F45*E45</f>
        <v>0</v>
      </c>
    </row>
    <row r="46" spans="1:7" ht="0.75" customHeight="1" x14ac:dyDescent="0.25">
      <c r="A46" s="88"/>
      <c r="B46" s="89"/>
      <c r="C46" s="90"/>
      <c r="D46" s="33"/>
      <c r="E46" s="33"/>
      <c r="F46" s="23"/>
      <c r="G46" s="19"/>
    </row>
    <row r="47" spans="1:7" s="13" customFormat="1" ht="20.25" customHeight="1" thickBot="1" x14ac:dyDescent="0.3">
      <c r="A47" s="101"/>
      <c r="B47" s="110"/>
      <c r="C47" s="102"/>
      <c r="D47" s="30"/>
      <c r="E47" s="30"/>
      <c r="F47" s="109"/>
      <c r="G47" s="31"/>
    </row>
    <row r="48" spans="1:7" ht="19.5" customHeight="1" thickBot="1" x14ac:dyDescent="0.3">
      <c r="A48" s="124" t="s">
        <v>49</v>
      </c>
      <c r="B48" s="125" t="s">
        <v>68</v>
      </c>
      <c r="C48" s="152" t="s">
        <v>65</v>
      </c>
      <c r="D48" s="152"/>
      <c r="E48" s="152"/>
      <c r="F48" s="152"/>
      <c r="G48" s="143">
        <f>SUM(G41:G45)</f>
        <v>0</v>
      </c>
    </row>
    <row r="49" spans="1:7" ht="16.5" thickBot="1" x14ac:dyDescent="0.3"/>
    <row r="50" spans="1:7" ht="16.5" thickBot="1" x14ac:dyDescent="0.3">
      <c r="A50" s="9" t="s">
        <v>49</v>
      </c>
      <c r="B50" s="11"/>
      <c r="C50" s="10" t="s">
        <v>67</v>
      </c>
      <c r="D50" s="11"/>
      <c r="E50" s="11"/>
      <c r="F50" s="11"/>
      <c r="G50" s="143">
        <f>G48+G38+G28+G20</f>
        <v>0</v>
      </c>
    </row>
  </sheetData>
  <mergeCells count="6">
    <mergeCell ref="C48:F48"/>
    <mergeCell ref="C2:G2"/>
    <mergeCell ref="C4:E4"/>
    <mergeCell ref="C28:F28"/>
    <mergeCell ref="C40:E40"/>
    <mergeCell ref="C38:F3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view="pageLayout" zoomScaleNormal="100" workbookViewId="0">
      <selection activeCell="H10" sqref="H10"/>
    </sheetView>
  </sheetViews>
  <sheetFormatPr defaultColWidth="9.140625" defaultRowHeight="15.75" x14ac:dyDescent="0.25"/>
  <cols>
    <col min="1" max="3" width="9.140625" style="1"/>
    <col min="4" max="4" width="18.85546875" style="1" customWidth="1"/>
    <col min="5" max="5" width="9.140625" style="1"/>
    <col min="6" max="6" width="9.140625" style="1" customWidth="1"/>
    <col min="7" max="7" width="5.28515625" style="1" customWidth="1"/>
    <col min="8" max="8" width="16" style="43" customWidth="1"/>
    <col min="9" max="16384" width="9.140625" style="1"/>
  </cols>
  <sheetData>
    <row r="2" spans="1:8" x14ac:dyDescent="0.25">
      <c r="A2" s="13"/>
      <c r="B2" s="42"/>
      <c r="C2" s="25" t="s">
        <v>9</v>
      </c>
    </row>
    <row r="5" spans="1:8" x14ac:dyDescent="0.25">
      <c r="B5" s="44"/>
      <c r="C5" s="47"/>
      <c r="D5" s="44"/>
      <c r="E5" s="44"/>
      <c r="F5" s="46"/>
    </row>
    <row r="6" spans="1:8" x14ac:dyDescent="0.25">
      <c r="B6" s="44"/>
      <c r="C6" s="47" t="s">
        <v>50</v>
      </c>
      <c r="D6" s="45"/>
      <c r="E6" s="45"/>
      <c r="F6" s="48"/>
      <c r="H6" s="146">
        <f>ETI!G50</f>
        <v>0</v>
      </c>
    </row>
    <row r="7" spans="1:8" x14ac:dyDescent="0.25">
      <c r="B7" s="44"/>
      <c r="C7" s="47"/>
      <c r="D7" s="45"/>
      <c r="E7" s="45"/>
      <c r="F7" s="48"/>
      <c r="H7" s="146"/>
    </row>
    <row r="8" spans="1:8" x14ac:dyDescent="0.25">
      <c r="B8" s="49" t="s">
        <v>36</v>
      </c>
      <c r="C8" s="49"/>
      <c r="D8" s="49"/>
      <c r="E8" s="49"/>
      <c r="F8" s="49"/>
      <c r="G8" s="49"/>
      <c r="H8" s="147">
        <f>SUM(H6)</f>
        <v>0</v>
      </c>
    </row>
    <row r="9" spans="1:8" x14ac:dyDescent="0.25">
      <c r="B9" s="1" t="s">
        <v>70</v>
      </c>
      <c r="C9" s="50"/>
      <c r="H9" s="146">
        <f>H8*0.25</f>
        <v>0</v>
      </c>
    </row>
    <row r="10" spans="1:8" x14ac:dyDescent="0.25">
      <c r="B10" s="1" t="s">
        <v>71</v>
      </c>
      <c r="H10" s="146">
        <f>H8+H9</f>
        <v>0</v>
      </c>
    </row>
    <row r="15" spans="1:8" x14ac:dyDescent="0.25">
      <c r="F15" s="1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NASLOVNA</vt:lpstr>
      <vt:lpstr>ETI</vt:lpstr>
      <vt:lpstr>REKAPITULACIJA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Iris Devčić (Volonter.Sport5@pgz.hr)</cp:lastModifiedBy>
  <cp:lastPrinted>2018-07-20T14:54:35Z</cp:lastPrinted>
  <dcterms:created xsi:type="dcterms:W3CDTF">2015-12-11T10:52:44Z</dcterms:created>
  <dcterms:modified xsi:type="dcterms:W3CDTF">2018-11-12T15:23:44Z</dcterms:modified>
</cp:coreProperties>
</file>